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hidePivotFieldList="1"/>
  <mc:AlternateContent xmlns:mc="http://schemas.openxmlformats.org/markup-compatibility/2006">
    <mc:Choice Requires="x15">
      <x15ac:absPath xmlns:x15ac="http://schemas.microsoft.com/office/spreadsheetml/2010/11/ac" url="C:\Users\Ben Gardiner\src\nmfta-telematics_security_requirements\"/>
    </mc:Choice>
  </mc:AlternateContent>
  <xr:revisionPtr revIDLastSave="0" documentId="13_ncr:1_{75C6DFB3-1D91-4560-AB83-896FB67A2FBD}" xr6:coauthVersionLast="45" xr6:coauthVersionMax="45" xr10:uidLastSave="{00000000-0000-0000-0000-000000000000}"/>
  <bookViews>
    <workbookView xWindow="0" yWindow="0" windowWidth="20280" windowHeight="21000" activeTab="1" xr2:uid="{00000000-000D-0000-FFFF-FFFF00000000}"/>
  </bookViews>
  <sheets>
    <sheet name="Matrix" sheetId="1" r:id="rId1"/>
    <sheet name="Printable Matrix" sheetId="2" r:id="rId2"/>
    <sheet name="Supplier Questionnaire" sheetId="9" r:id="rId3"/>
    <sheet name="Appendix I - CyberReq Short (2" sheetId="14" state="hidden" r:id="rId4"/>
  </sheets>
  <definedNames>
    <definedName name="_xlnm._FilterDatabase" localSheetId="3" hidden="1">'Appendix I - CyberReq Short (2'!$H$4:$H$62</definedName>
    <definedName name="_xlnm._FilterDatabase" localSheetId="0" hidden="1">Matrix!$A$1:$M$60</definedName>
    <definedName name="_xlnm.Print_Titles" localSheetId="3">'Appendix I - CyberReq Short (2'!$4:$5</definedName>
    <definedName name="_xlnm.Print_Titles" localSheetId="2">'Supplier Questionnaire'!$3:$4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648" i="2" l="1" a="1"/>
  <c r="A648" i="2" s="1"/>
  <c r="A647" i="2"/>
  <c r="A646" i="2" a="1"/>
  <c r="A646" i="2" s="1"/>
  <c r="A645" i="2"/>
  <c r="A644" i="2" a="1"/>
  <c r="A644" i="2" s="1"/>
  <c r="A643" i="2"/>
  <c r="A642" i="2" a="1"/>
  <c r="A642" i="2" s="1"/>
  <c r="A641" i="2"/>
  <c r="G640" i="2" a="1"/>
  <c r="G640" i="2" s="1"/>
  <c r="E640" i="2" a="1"/>
  <c r="E640" i="2" s="1"/>
  <c r="C640" i="2" a="1"/>
  <c r="C640" i="2" s="1"/>
  <c r="A640" i="2" a="1"/>
  <c r="A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A629" i="2" a="1"/>
  <c r="A629" i="2" s="1"/>
  <c r="G628" i="2"/>
  <c r="E628" i="2"/>
  <c r="C628" i="2"/>
  <c r="A628" i="2"/>
  <c r="A626" i="2" a="1"/>
  <c r="A626" i="2" s="1"/>
  <c r="A625" i="2"/>
  <c r="A624" i="2" a="1"/>
  <c r="A624" i="2" s="1"/>
  <c r="A623" i="2"/>
  <c r="A622" i="2" a="1"/>
  <c r="A622" i="2" s="1"/>
  <c r="A621" i="2"/>
  <c r="A620" i="2" a="1"/>
  <c r="A620" i="2" s="1"/>
  <c r="A619" i="2"/>
  <c r="G618" i="2" a="1"/>
  <c r="G618" i="2" s="1"/>
  <c r="E618" i="2" a="1"/>
  <c r="E618" i="2" s="1"/>
  <c r="C618" i="2" a="1"/>
  <c r="C618" i="2" s="1"/>
  <c r="A618" i="2" a="1"/>
  <c r="A618" i="2" s="1"/>
  <c r="G617" i="2"/>
  <c r="E617" i="2"/>
  <c r="C617" i="2"/>
  <c r="A617" i="2"/>
  <c r="A615" i="2" a="1"/>
  <c r="A615" i="2" s="1"/>
  <c r="A614" i="2"/>
  <c r="A613" i="2" a="1"/>
  <c r="A613" i="2" s="1"/>
  <c r="A612" i="2"/>
  <c r="A611" i="2" a="1"/>
  <c r="A611" i="2" s="1"/>
  <c r="A610" i="2"/>
  <c r="A609" i="2" a="1"/>
  <c r="A609" i="2" s="1"/>
  <c r="A608" i="2"/>
  <c r="G607" i="2" a="1"/>
  <c r="G607" i="2" s="1"/>
  <c r="E607" i="2" a="1"/>
  <c r="E607" i="2" s="1"/>
  <c r="C607" i="2" a="1"/>
  <c r="C607" i="2" s="1"/>
  <c r="A607" i="2" a="1"/>
  <c r="A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A596" i="2" a="1"/>
  <c r="A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A585" i="2" a="1"/>
  <c r="A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A574" i="2" a="1"/>
  <c r="A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A563" i="2" a="1"/>
  <c r="A563" i="2" s="1"/>
  <c r="G562" i="2"/>
  <c r="E562" i="2"/>
  <c r="C562" i="2"/>
  <c r="A562" i="2"/>
  <c r="A560" i="2" a="1"/>
  <c r="A560" i="2" s="1"/>
  <c r="A559" i="2"/>
  <c r="A558" i="2" a="1"/>
  <c r="A558" i="2" s="1"/>
  <c r="A557" i="2"/>
  <c r="A556" i="2" a="1"/>
  <c r="A556" i="2" s="1"/>
  <c r="A555" i="2"/>
  <c r="A554" i="2" a="1"/>
  <c r="A554" i="2" s="1"/>
  <c r="A553" i="2"/>
  <c r="G552" i="2" a="1"/>
  <c r="G552" i="2" s="1"/>
  <c r="E552" i="2" a="1"/>
  <c r="E552" i="2" s="1"/>
  <c r="C552" i="2" a="1"/>
  <c r="C552" i="2" s="1"/>
  <c r="A552" i="2" a="1"/>
  <c r="A552" i="2" s="1"/>
  <c r="G551" i="2"/>
  <c r="E551" i="2"/>
  <c r="C551" i="2"/>
  <c r="A551" i="2"/>
  <c r="A549" i="2" a="1"/>
  <c r="A549" i="2" s="1"/>
  <c r="A548" i="2"/>
  <c r="A547" i="2" a="1"/>
  <c r="A547" i="2" s="1"/>
  <c r="A546" i="2"/>
  <c r="A545" i="2" a="1"/>
  <c r="A545" i="2" s="1"/>
  <c r="A544" i="2"/>
  <c r="A543" i="2" a="1"/>
  <c r="A543" i="2" s="1"/>
  <c r="A542" i="2"/>
  <c r="G541" i="2" a="1"/>
  <c r="G541" i="2" s="1"/>
  <c r="E541" i="2" a="1"/>
  <c r="E541" i="2" s="1"/>
  <c r="C541" i="2" a="1"/>
  <c r="C541" i="2" s="1"/>
  <c r="A541" i="2" a="1"/>
  <c r="A541" i="2" s="1"/>
  <c r="G540" i="2"/>
  <c r="E540" i="2"/>
  <c r="C540" i="2"/>
  <c r="A540" i="2"/>
  <c r="A538" i="2" a="1"/>
  <c r="A538" i="2" s="1"/>
  <c r="A537" i="2"/>
  <c r="A536" i="2" a="1"/>
  <c r="A536" i="2" s="1"/>
  <c r="A535" i="2"/>
  <c r="A534" i="2" a="1"/>
  <c r="A534" i="2" s="1"/>
  <c r="A533" i="2"/>
  <c r="A532" i="2" a="1"/>
  <c r="A532" i="2" s="1"/>
  <c r="A531" i="2"/>
  <c r="G530" i="2" a="1"/>
  <c r="G530" i="2" s="1"/>
  <c r="E530" i="2" a="1"/>
  <c r="E530" i="2" s="1"/>
  <c r="C530" i="2" a="1"/>
  <c r="C530" i="2" s="1"/>
  <c r="A530" i="2" a="1"/>
  <c r="A530" i="2" s="1"/>
  <c r="G529" i="2"/>
  <c r="E529" i="2"/>
  <c r="C529" i="2"/>
  <c r="A529" i="2"/>
  <c r="A527" i="2" a="1"/>
  <c r="A527" i="2" s="1"/>
  <c r="A526" i="2"/>
  <c r="A525" i="2" a="1"/>
  <c r="A525" i="2" s="1"/>
  <c r="A524" i="2"/>
  <c r="A523" i="2" a="1"/>
  <c r="A523" i="2" s="1"/>
  <c r="A522" i="2"/>
  <c r="A521" i="2" a="1"/>
  <c r="A521" i="2" s="1"/>
  <c r="A520" i="2"/>
  <c r="G519" i="2" a="1"/>
  <c r="G519" i="2" s="1"/>
  <c r="E519" i="2" a="1"/>
  <c r="E519" i="2" s="1"/>
  <c r="C519" i="2" a="1"/>
  <c r="C519" i="2" s="1"/>
  <c r="A519" i="2" a="1"/>
  <c r="A519" i="2" s="1"/>
  <c r="G518" i="2"/>
  <c r="E518" i="2"/>
  <c r="C518" i="2"/>
  <c r="A518" i="2"/>
  <c r="A516" i="2" a="1"/>
  <c r="A516" i="2" s="1"/>
  <c r="A515" i="2"/>
  <c r="A514" i="2" a="1"/>
  <c r="A514" i="2" s="1"/>
  <c r="A513" i="2"/>
  <c r="A512" i="2" a="1"/>
  <c r="A512" i="2" s="1"/>
  <c r="A511" i="2"/>
  <c r="A510" i="2" a="1"/>
  <c r="A510" i="2" s="1"/>
  <c r="A509" i="2"/>
  <c r="G508" i="2" a="1"/>
  <c r="G508" i="2" s="1"/>
  <c r="E508" i="2" a="1"/>
  <c r="E508" i="2" s="1"/>
  <c r="C508" i="2" a="1"/>
  <c r="C508" i="2" s="1"/>
  <c r="A508" i="2" a="1"/>
  <c r="A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A497" i="2" a="1"/>
  <c r="A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A486" i="2" a="1"/>
  <c r="A486" i="2" s="1"/>
  <c r="G485" i="2"/>
  <c r="E485" i="2"/>
  <c r="C485" i="2"/>
  <c r="A485" i="2"/>
  <c r="A483" i="2" a="1"/>
  <c r="A483" i="2" s="1"/>
  <c r="A482" i="2"/>
  <c r="A481" i="2" a="1"/>
  <c r="A481" i="2" s="1"/>
  <c r="A480" i="2"/>
  <c r="A479" i="2" a="1"/>
  <c r="A479" i="2" s="1"/>
  <c r="A478" i="2"/>
  <c r="A477" i="2" a="1"/>
  <c r="A477" i="2" s="1"/>
  <c r="A476" i="2"/>
  <c r="G475" i="2" a="1"/>
  <c r="G475" i="2" s="1"/>
  <c r="E475" i="2" a="1"/>
  <c r="E475" i="2" s="1"/>
  <c r="C475" i="2" a="1"/>
  <c r="C475" i="2" s="1"/>
  <c r="A475" i="2" a="1"/>
  <c r="A475" i="2" s="1"/>
  <c r="G474" i="2"/>
  <c r="E474" i="2"/>
  <c r="C474" i="2"/>
  <c r="A474" i="2"/>
  <c r="A472" i="2" a="1"/>
  <c r="A472" i="2" s="1"/>
  <c r="A471" i="2"/>
  <c r="A470" i="2" a="1"/>
  <c r="A470" i="2" s="1"/>
  <c r="A469" i="2"/>
  <c r="A468" i="2" a="1"/>
  <c r="A468" i="2" s="1"/>
  <c r="A467" i="2"/>
  <c r="A466" i="2" a="1"/>
  <c r="A466" i="2" s="1"/>
  <c r="A465" i="2"/>
  <c r="G464" i="2" a="1"/>
  <c r="G464" i="2" s="1"/>
  <c r="E464" i="2" a="1"/>
  <c r="E464" i="2" s="1"/>
  <c r="C464" i="2" a="1"/>
  <c r="C464" i="2" s="1"/>
  <c r="A464" i="2" a="1"/>
  <c r="A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A453" i="2" a="1"/>
  <c r="A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A442" i="2" a="1"/>
  <c r="A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A431" i="2" a="1"/>
  <c r="A431" i="2" s="1"/>
  <c r="G430" i="2"/>
  <c r="E430" i="2"/>
  <c r="C430" i="2"/>
  <c r="A430" i="2"/>
  <c r="A428" i="2" a="1"/>
  <c r="A428" i="2" s="1"/>
  <c r="A427" i="2"/>
  <c r="A426" i="2" a="1"/>
  <c r="A426" i="2" s="1"/>
  <c r="A425" i="2"/>
  <c r="A424" i="2" a="1"/>
  <c r="A424" i="2" s="1"/>
  <c r="A423" i="2"/>
  <c r="A422" i="2" a="1"/>
  <c r="A422" i="2" s="1"/>
  <c r="A421" i="2"/>
  <c r="G420" i="2" a="1"/>
  <c r="G420" i="2" s="1"/>
  <c r="E420" i="2" a="1"/>
  <c r="E420" i="2" s="1"/>
  <c r="C420" i="2" a="1"/>
  <c r="C420" i="2" s="1"/>
  <c r="A420" i="2" a="1"/>
  <c r="A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A409" i="2" a="1"/>
  <c r="A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A398" i="2" a="1"/>
  <c r="A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A387" i="2" a="1"/>
  <c r="A387" i="2" s="1"/>
  <c r="G386" i="2"/>
  <c r="E386" i="2"/>
  <c r="C386" i="2"/>
  <c r="A386" i="2"/>
  <c r="A384" i="2" a="1"/>
  <c r="A384" i="2" s="1"/>
  <c r="A383" i="2"/>
  <c r="A382" i="2" a="1"/>
  <c r="A382" i="2" s="1"/>
  <c r="A381" i="2"/>
  <c r="A380" i="2" a="1"/>
  <c r="A380" i="2" s="1"/>
  <c r="A379" i="2"/>
  <c r="A378" i="2" a="1"/>
  <c r="A378" i="2" s="1"/>
  <c r="A377" i="2"/>
  <c r="G376" i="2" a="1"/>
  <c r="G376" i="2" s="1"/>
  <c r="E376" i="2" a="1"/>
  <c r="E376" i="2" s="1"/>
  <c r="C376" i="2" a="1"/>
  <c r="C376" i="2" s="1"/>
  <c r="A376" i="2" a="1"/>
  <c r="A376" i="2" s="1"/>
  <c r="G375" i="2"/>
  <c r="E375" i="2"/>
  <c r="C375" i="2"/>
  <c r="A375" i="2"/>
  <c r="A373" i="2" a="1"/>
  <c r="A373" i="2" s="1"/>
  <c r="A372" i="2"/>
  <c r="A371" i="2" a="1"/>
  <c r="A371" i="2" s="1"/>
  <c r="A370" i="2"/>
  <c r="A369" i="2" a="1"/>
  <c r="A369" i="2" s="1"/>
  <c r="A368" i="2"/>
  <c r="A367" i="2" a="1"/>
  <c r="A367" i="2" s="1"/>
  <c r="A366" i="2"/>
  <c r="G365" i="2" a="1"/>
  <c r="G365" i="2" s="1"/>
  <c r="E365" i="2" a="1"/>
  <c r="E365" i="2" s="1"/>
  <c r="C365" i="2" a="1"/>
  <c r="C365" i="2" s="1"/>
  <c r="A365" i="2" a="1"/>
  <c r="A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A354" i="2" a="1"/>
  <c r="A354" i="2" s="1"/>
  <c r="G353" i="2"/>
  <c r="E353" i="2"/>
  <c r="C353" i="2"/>
  <c r="A353" i="2"/>
  <c r="G343" i="2" a="1"/>
  <c r="G343" i="2" s="1"/>
  <c r="A351" i="2" a="1"/>
  <c r="A351" i="2" s="1"/>
  <c r="A350" i="2"/>
  <c r="A349" i="2" a="1"/>
  <c r="A349" i="2" s="1"/>
  <c r="A348" i="2"/>
  <c r="A347" i="2" a="1"/>
  <c r="A347" i="2" s="1"/>
  <c r="A346" i="2"/>
  <c r="A345" i="2" a="1"/>
  <c r="A345" i="2" s="1"/>
  <c r="A344" i="2"/>
  <c r="E343" i="2" a="1"/>
  <c r="E343" i="2" s="1"/>
  <c r="C343" i="2" a="1"/>
  <c r="C343" i="2" s="1"/>
  <c r="A343" i="2" a="1"/>
  <c r="A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A332" i="2" a="1"/>
  <c r="A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A321" i="2" a="1"/>
  <c r="A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A310" i="2" a="1"/>
  <c r="A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A299" i="2" a="1"/>
  <c r="A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A288" i="2" a="1"/>
  <c r="A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A277" i="2" a="1"/>
  <c r="A277" i="2" s="1"/>
  <c r="G276" i="2"/>
  <c r="E276" i="2"/>
  <c r="C276" i="2"/>
  <c r="A276" i="2"/>
  <c r="A274" i="2" a="1"/>
  <c r="A274" i="2" s="1"/>
  <c r="A273" i="2"/>
  <c r="A272" i="2" a="1"/>
  <c r="A272" i="2" s="1"/>
  <c r="A271" i="2"/>
  <c r="A270" i="2" a="1"/>
  <c r="A270" i="2" s="1"/>
  <c r="A269" i="2"/>
  <c r="A268" i="2" a="1"/>
  <c r="A268" i="2" s="1"/>
  <c r="A267" i="2"/>
  <c r="G266" i="2" a="1"/>
  <c r="G266" i="2" s="1"/>
  <c r="E266" i="2" a="1"/>
  <c r="E266" i="2" s="1"/>
  <c r="C266" i="2" a="1"/>
  <c r="C266" i="2" s="1"/>
  <c r="A266" i="2" a="1"/>
  <c r="A266" i="2" s="1"/>
  <c r="G265" i="2"/>
  <c r="E265" i="2"/>
  <c r="C265" i="2"/>
  <c r="A265" i="2"/>
  <c r="A263" i="2" a="1"/>
  <c r="A263" i="2" s="1"/>
  <c r="A262" i="2"/>
  <c r="A261" i="2" a="1"/>
  <c r="A261" i="2" s="1"/>
  <c r="A260" i="2"/>
  <c r="A259" i="2" a="1"/>
  <c r="A259" i="2" s="1"/>
  <c r="A258" i="2"/>
  <c r="A257" i="2" a="1"/>
  <c r="A257" i="2" s="1"/>
  <c r="A256" i="2"/>
  <c r="G255" i="2" a="1"/>
  <c r="G255" i="2" s="1"/>
  <c r="E255" i="2" a="1"/>
  <c r="E255" i="2" s="1"/>
  <c r="C255" i="2" a="1"/>
  <c r="C255" i="2" s="1"/>
  <c r="A255" i="2" a="1"/>
  <c r="A255" i="2" s="1"/>
  <c r="G254" i="2"/>
  <c r="E254" i="2"/>
  <c r="C254" i="2"/>
  <c r="A254" i="2"/>
  <c r="A252" i="2" a="1"/>
  <c r="A252" i="2" s="1"/>
  <c r="A251" i="2"/>
  <c r="A250" i="2" a="1"/>
  <c r="A250" i="2" s="1"/>
  <c r="A249" i="2"/>
  <c r="A248" i="2" a="1"/>
  <c r="A248" i="2" s="1"/>
  <c r="A247" i="2"/>
  <c r="A246" i="2" a="1"/>
  <c r="A246" i="2" s="1"/>
  <c r="A245" i="2"/>
  <c r="G244" i="2" a="1"/>
  <c r="G244" i="2" s="1"/>
  <c r="E244" i="2" a="1"/>
  <c r="E244" i="2" s="1"/>
  <c r="C244" i="2" a="1"/>
  <c r="C244" i="2" s="1"/>
  <c r="A244" i="2" a="1"/>
  <c r="A244" i="2" s="1"/>
  <c r="G243" i="2"/>
  <c r="E243" i="2"/>
  <c r="C243" i="2"/>
  <c r="A243" i="2"/>
  <c r="A241" i="2" a="1"/>
  <c r="A241" i="2" s="1"/>
  <c r="A240" i="2"/>
  <c r="A239" i="2" a="1"/>
  <c r="A239" i="2" s="1"/>
  <c r="A238" i="2"/>
  <c r="A237" i="2" a="1"/>
  <c r="A237" i="2" s="1"/>
  <c r="A236" i="2"/>
  <c r="A235" i="2" a="1"/>
  <c r="A235" i="2" s="1"/>
  <c r="A234" i="2"/>
  <c r="G233" i="2" a="1"/>
  <c r="G233" i="2" s="1"/>
  <c r="E233" i="2" a="1"/>
  <c r="E233" i="2" s="1"/>
  <c r="C233" i="2" a="1"/>
  <c r="C233" i="2" s="1"/>
  <c r="A233" i="2" a="1"/>
  <c r="A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A222" i="2" a="1"/>
  <c r="A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A211" i="2" a="1"/>
  <c r="A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A200" i="2" a="1"/>
  <c r="A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A189" i="2" a="1"/>
  <c r="A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A178" i="2" a="1"/>
  <c r="A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A167" i="2" a="1"/>
  <c r="A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A156" i="2" a="1"/>
  <c r="A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A145" i="2" a="1"/>
  <c r="A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A134" i="2" a="1"/>
  <c r="A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A123" i="2" a="1"/>
  <c r="A123" i="2" s="1"/>
  <c r="G122" i="2"/>
  <c r="E122" i="2"/>
  <c r="C122" i="2"/>
  <c r="A122" i="2"/>
  <c r="A120" i="2" a="1"/>
  <c r="A120" i="2" s="1"/>
  <c r="A119" i="2"/>
  <c r="A118" i="2" a="1"/>
  <c r="A118" i="2" s="1"/>
  <c r="A117" i="2"/>
  <c r="A116" i="2" a="1"/>
  <c r="A116" i="2" s="1"/>
  <c r="A115" i="2"/>
  <c r="A114" i="2" a="1"/>
  <c r="A114" i="2" s="1"/>
  <c r="A113" i="2"/>
  <c r="G112" i="2" a="1"/>
  <c r="G112" i="2" s="1"/>
  <c r="E112" i="2" a="1"/>
  <c r="E112" i="2" s="1"/>
  <c r="C112" i="2" a="1"/>
  <c r="C112" i="2" s="1"/>
  <c r="A112" i="2" a="1"/>
  <c r="A112" i="2" s="1"/>
  <c r="G111" i="2"/>
  <c r="E111" i="2"/>
  <c r="C111" i="2"/>
  <c r="A111" i="2"/>
  <c r="A109" i="2" a="1"/>
  <c r="A109" i="2" s="1"/>
  <c r="A108" i="2"/>
  <c r="A107" i="2" a="1"/>
  <c r="A107" i="2" s="1"/>
  <c r="A106" i="2"/>
  <c r="A105" i="2" a="1"/>
  <c r="A105" i="2" s="1"/>
  <c r="A104" i="2"/>
  <c r="A103" i="2" a="1"/>
  <c r="A103" i="2" s="1"/>
  <c r="A102" i="2"/>
  <c r="G101" i="2" a="1"/>
  <c r="G101" i="2" s="1"/>
  <c r="E101" i="2" a="1"/>
  <c r="E101" i="2" s="1"/>
  <c r="C101" i="2" a="1"/>
  <c r="C101" i="2" s="1"/>
  <c r="A101" i="2" a="1"/>
  <c r="A101" i="2" s="1"/>
  <c r="G100" i="2"/>
  <c r="E100" i="2"/>
  <c r="C100" i="2"/>
  <c r="A100" i="2"/>
  <c r="A98" i="2" a="1"/>
  <c r="A98" i="2" s="1"/>
  <c r="A97" i="2"/>
  <c r="A96" i="2" a="1"/>
  <c r="A96" i="2" s="1"/>
  <c r="A95" i="2"/>
  <c r="A94" i="2" a="1"/>
  <c r="A94" i="2" s="1"/>
  <c r="A93" i="2"/>
  <c r="A92" i="2" a="1"/>
  <c r="A92" i="2" s="1"/>
  <c r="A91" i="2"/>
  <c r="G90" i="2" a="1"/>
  <c r="G90" i="2" s="1"/>
  <c r="E90" i="2" a="1"/>
  <c r="E90" i="2" s="1"/>
  <c r="C90" i="2" a="1"/>
  <c r="C90" i="2" s="1"/>
  <c r="A90" i="2" a="1"/>
  <c r="A90" i="2" s="1"/>
  <c r="G89" i="2"/>
  <c r="E89" i="2"/>
  <c r="C89" i="2"/>
  <c r="A89" i="2"/>
  <c r="A87" i="2" a="1"/>
  <c r="A87" i="2" s="1"/>
  <c r="A86" i="2"/>
  <c r="A85" i="2" a="1"/>
  <c r="A85" i="2" s="1"/>
  <c r="A84" i="2"/>
  <c r="A83" i="2" a="1"/>
  <c r="A83" i="2" s="1"/>
  <c r="A82" i="2"/>
  <c r="A81" i="2" a="1"/>
  <c r="A81" i="2" s="1"/>
  <c r="A80" i="2"/>
  <c r="G79" i="2" a="1"/>
  <c r="G79" i="2" s="1"/>
  <c r="E79" i="2" a="1"/>
  <c r="E79" i="2" s="1"/>
  <c r="C79" i="2" a="1"/>
  <c r="C79" i="2" s="1"/>
  <c r="A79" i="2" a="1"/>
  <c r="A79" i="2" s="1"/>
  <c r="G78" i="2"/>
  <c r="E78" i="2"/>
  <c r="C78" i="2"/>
  <c r="A78" i="2"/>
  <c r="A76" i="2" a="1"/>
  <c r="A76" i="2" s="1"/>
  <c r="A75" i="2"/>
  <c r="A74" i="2" a="1"/>
  <c r="A74" i="2" s="1"/>
  <c r="A73" i="2"/>
  <c r="A72" i="2" a="1"/>
  <c r="A72" i="2" s="1"/>
  <c r="A71" i="2"/>
  <c r="A70" i="2" a="1"/>
  <c r="A70" i="2" s="1"/>
  <c r="A69" i="2"/>
  <c r="G68" i="2" a="1"/>
  <c r="G68" i="2" s="1"/>
  <c r="E68" i="2" a="1"/>
  <c r="E68" i="2" s="1"/>
  <c r="C68" i="2" a="1"/>
  <c r="C68" i="2" s="1"/>
  <c r="A68" i="2" a="1"/>
  <c r="A68" i="2" s="1"/>
  <c r="G67" i="2"/>
  <c r="E67" i="2"/>
  <c r="C67" i="2"/>
  <c r="A67" i="2"/>
  <c r="A65" i="2" a="1"/>
  <c r="A65" i="2" s="1"/>
  <c r="A64" i="2"/>
  <c r="A63" i="2" a="1"/>
  <c r="A63" i="2" s="1"/>
  <c r="A62" i="2"/>
  <c r="A61" i="2" a="1"/>
  <c r="A61" i="2" s="1"/>
  <c r="A60" i="2"/>
  <c r="A59" i="2" a="1"/>
  <c r="A59" i="2" s="1"/>
  <c r="A58" i="2"/>
  <c r="G57" i="2" a="1"/>
  <c r="G57" i="2" s="1"/>
  <c r="E57" i="2" a="1"/>
  <c r="E57" i="2" s="1"/>
  <c r="C57" i="2" a="1"/>
  <c r="C57" i="2" s="1"/>
  <c r="A57" i="2" a="1"/>
  <c r="A57" i="2" s="1"/>
  <c r="G56" i="2"/>
  <c r="E56" i="2"/>
  <c r="C56" i="2"/>
  <c r="A56" i="2"/>
  <c r="A54" i="2" a="1"/>
  <c r="A54" i="2" s="1"/>
  <c r="A53" i="2"/>
  <c r="A52" i="2" a="1"/>
  <c r="A52" i="2" s="1"/>
  <c r="A51" i="2"/>
  <c r="A50" i="2" a="1"/>
  <c r="A50" i="2" s="1"/>
  <c r="A49" i="2"/>
  <c r="A48" i="2" a="1"/>
  <c r="A48" i="2" s="1"/>
  <c r="A47" i="2"/>
  <c r="G46" i="2" a="1"/>
  <c r="G46" i="2" s="1"/>
  <c r="E46" i="2" a="1"/>
  <c r="E46" i="2" s="1"/>
  <c r="C46" i="2" a="1"/>
  <c r="C46" i="2" s="1"/>
  <c r="A46" i="2" a="1"/>
  <c r="A46" i="2" s="1"/>
  <c r="G45" i="2"/>
  <c r="E45" i="2"/>
  <c r="C45" i="2"/>
  <c r="A45" i="2"/>
  <c r="A43" i="2" a="1"/>
  <c r="A43" i="2" s="1"/>
  <c r="A42" i="2"/>
  <c r="A41" i="2" a="1"/>
  <c r="A41" i="2" s="1"/>
  <c r="A40" i="2"/>
  <c r="A39" i="2" a="1"/>
  <c r="A39" i="2" s="1"/>
  <c r="A38" i="2"/>
  <c r="A37" i="2" a="1"/>
  <c r="A37" i="2" s="1"/>
  <c r="A36" i="2"/>
  <c r="G35" i="2" a="1"/>
  <c r="G35" i="2" s="1"/>
  <c r="E35" i="2" a="1"/>
  <c r="E35" i="2" s="1"/>
  <c r="C35" i="2" a="1"/>
  <c r="C35" i="2" s="1"/>
  <c r="A35" i="2" a="1"/>
  <c r="A35" i="2" s="1"/>
  <c r="G34" i="2"/>
  <c r="E34" i="2"/>
  <c r="C34" i="2"/>
  <c r="A34" i="2"/>
  <c r="A32" i="2" a="1"/>
  <c r="A32" i="2" s="1"/>
  <c r="A31" i="2"/>
  <c r="A30" i="2" a="1"/>
  <c r="A30" i="2" s="1"/>
  <c r="A29" i="2"/>
  <c r="A28" i="2" a="1"/>
  <c r="A28" i="2" s="1"/>
  <c r="A27" i="2"/>
  <c r="A26" i="2" a="1"/>
  <c r="A26" i="2" s="1"/>
  <c r="A25" i="2"/>
  <c r="G24" i="2" a="1"/>
  <c r="G24" i="2" s="1"/>
  <c r="E24" i="2" a="1"/>
  <c r="E24" i="2" s="1"/>
  <c r="C24" i="2" a="1"/>
  <c r="C24" i="2" s="1"/>
  <c r="A24" i="2" a="1"/>
  <c r="A24" i="2" s="1"/>
  <c r="G23" i="2"/>
  <c r="E23" i="2"/>
  <c r="C23" i="2"/>
  <c r="A23" i="2"/>
  <c r="A21" i="2" a="1"/>
  <c r="A21" i="2" s="1"/>
  <c r="A20" i="2"/>
  <c r="A19" i="2" a="1"/>
  <c r="A19" i="2" s="1"/>
  <c r="A18" i="2"/>
  <c r="A17" i="2" a="1"/>
  <c r="A17" i="2" s="1"/>
  <c r="A16" i="2"/>
  <c r="A15" i="2" a="1"/>
  <c r="A15" i="2" s="1"/>
  <c r="A14" i="2"/>
  <c r="G13" i="2" a="1"/>
  <c r="G13" i="2" s="1"/>
  <c r="E13" i="2" a="1"/>
  <c r="E13" i="2" s="1"/>
  <c r="C13" i="2" a="1"/>
  <c r="C13" i="2" s="1"/>
  <c r="A13" i="2" a="1"/>
  <c r="A13" i="2" s="1"/>
  <c r="G12" i="2"/>
  <c r="E12" i="2"/>
  <c r="C12" i="2"/>
  <c r="A12" i="2"/>
  <c r="A10" i="2" a="1"/>
  <c r="A10" i="2" s="1"/>
  <c r="A8" i="2" a="1"/>
  <c r="A8" i="2" s="1"/>
  <c r="A6" i="2" a="1"/>
  <c r="A6" i="2" s="1"/>
  <c r="A4" i="2" a="1"/>
  <c r="A4" i="2" s="1"/>
  <c r="G2" i="2" a="1"/>
  <c r="G2" i="2" s="1"/>
  <c r="E2" i="2" a="1"/>
  <c r="E2" i="2" s="1"/>
  <c r="C2" i="2" a="1"/>
  <c r="C2" i="2" s="1"/>
  <c r="A2" i="2" a="1"/>
  <c r="A2" i="2" s="1"/>
  <c r="A3" i="2"/>
  <c r="C252" i="9" l="1"/>
  <c r="B252" i="9"/>
  <c r="A252" i="9"/>
  <c r="B239" i="9"/>
  <c r="A239" i="9"/>
  <c r="B238" i="9"/>
  <c r="A238" i="9"/>
  <c r="B237" i="9"/>
  <c r="A237" i="9"/>
  <c r="B236" i="9"/>
  <c r="A236" i="9"/>
  <c r="B235" i="9"/>
  <c r="A235" i="9"/>
  <c r="B234" i="9"/>
  <c r="A234" i="9"/>
  <c r="B241" i="9"/>
  <c r="A241" i="9"/>
  <c r="B233" i="9"/>
  <c r="A233" i="9"/>
  <c r="B209" i="9"/>
  <c r="A209" i="9"/>
  <c r="B232" i="9"/>
  <c r="A232" i="9"/>
  <c r="B240" i="9"/>
  <c r="A240" i="9"/>
  <c r="B231" i="9"/>
  <c r="A231" i="9"/>
  <c r="B208" i="9"/>
  <c r="A208" i="9"/>
  <c r="C251" i="9"/>
  <c r="B251" i="9"/>
  <c r="A251" i="9"/>
  <c r="C250" i="9"/>
  <c r="B250" i="9"/>
  <c r="A250" i="9"/>
  <c r="C249" i="9"/>
  <c r="B249" i="9"/>
  <c r="A249" i="9"/>
  <c r="B230" i="9"/>
  <c r="A230" i="9"/>
  <c r="B229" i="9"/>
  <c r="A229" i="9"/>
  <c r="B207" i="9"/>
  <c r="A207" i="9"/>
  <c r="B228" i="9"/>
  <c r="A228" i="9"/>
  <c r="B206" i="9"/>
  <c r="A206" i="9"/>
  <c r="C248" i="9"/>
  <c r="B248" i="9"/>
  <c r="A248" i="9"/>
  <c r="B205" i="9"/>
  <c r="A205" i="9"/>
  <c r="C247" i="9"/>
  <c r="B247" i="9"/>
  <c r="A247" i="9"/>
  <c r="B204" i="9"/>
  <c r="A204" i="9"/>
  <c r="B227" i="9"/>
  <c r="A227" i="9"/>
  <c r="B226" i="9"/>
  <c r="A226" i="9"/>
  <c r="B203" i="9"/>
  <c r="A203" i="9"/>
  <c r="B225" i="9"/>
  <c r="A225" i="9"/>
  <c r="B202" i="9"/>
  <c r="A202" i="9"/>
  <c r="B224" i="9"/>
  <c r="A224" i="9"/>
  <c r="B201" i="9"/>
  <c r="A201" i="9"/>
  <c r="B200" i="9"/>
  <c r="A200" i="9"/>
  <c r="B223" i="9"/>
  <c r="A223" i="9"/>
  <c r="B222" i="9"/>
  <c r="A222" i="9"/>
  <c r="B221" i="9"/>
  <c r="A221" i="9"/>
  <c r="B199" i="9"/>
  <c r="A199" i="9"/>
  <c r="B220" i="9"/>
  <c r="A220" i="9"/>
  <c r="B219" i="9"/>
  <c r="A219" i="9"/>
  <c r="B198" i="9"/>
  <c r="A198" i="9"/>
  <c r="B218" i="9"/>
  <c r="A218" i="9"/>
  <c r="B197" i="9"/>
  <c r="A197" i="9"/>
  <c r="B217" i="9"/>
  <c r="A217" i="9"/>
  <c r="C246" i="9"/>
  <c r="B246" i="9"/>
  <c r="A246" i="9"/>
  <c r="B216" i="9"/>
  <c r="A216" i="9"/>
  <c r="B196" i="9"/>
  <c r="A196" i="9"/>
  <c r="B195" i="9"/>
  <c r="A195" i="9"/>
  <c r="C245" i="9"/>
  <c r="B245" i="9"/>
  <c r="A245" i="9"/>
  <c r="C244" i="9"/>
  <c r="B244" i="9"/>
  <c r="A244" i="9"/>
  <c r="B215" i="9"/>
  <c r="A215" i="9"/>
  <c r="C243" i="9"/>
  <c r="B243" i="9"/>
  <c r="A243" i="9"/>
  <c r="B214" i="9"/>
  <c r="A214" i="9"/>
  <c r="B213" i="9"/>
  <c r="A213" i="9"/>
  <c r="B212" i="9"/>
  <c r="A212" i="9"/>
  <c r="B194" i="9"/>
  <c r="A194" i="9"/>
  <c r="C242" i="9"/>
  <c r="B242" i="9"/>
  <c r="A242" i="9"/>
  <c r="B211" i="9"/>
  <c r="A211" i="9"/>
  <c r="A210" i="9"/>
  <c r="B210" i="9"/>
  <c r="C189" i="9" l="1"/>
  <c r="B189" i="9"/>
  <c r="A189" i="9"/>
  <c r="B175" i="9"/>
  <c r="A175" i="9"/>
  <c r="B174" i="9"/>
  <c r="A174" i="9"/>
  <c r="B173" i="9"/>
  <c r="A173" i="9"/>
  <c r="B172" i="9"/>
  <c r="A172" i="9"/>
  <c r="B171" i="9"/>
  <c r="A171" i="9"/>
  <c r="B170" i="9"/>
  <c r="A170" i="9"/>
  <c r="B178" i="9"/>
  <c r="A178" i="9"/>
  <c r="B169" i="9"/>
  <c r="A169" i="9"/>
  <c r="C188" i="9"/>
  <c r="B188" i="9"/>
  <c r="A188" i="9"/>
  <c r="B168" i="9"/>
  <c r="A168" i="9"/>
  <c r="B177" i="9"/>
  <c r="A177" i="9"/>
  <c r="B167" i="9"/>
  <c r="A167" i="9"/>
  <c r="B144" i="9"/>
  <c r="A144" i="9"/>
  <c r="B176" i="9"/>
  <c r="A176" i="9"/>
  <c r="B143" i="9"/>
  <c r="A143" i="9"/>
  <c r="B166" i="9"/>
  <c r="A166" i="9"/>
  <c r="B165" i="9"/>
  <c r="A165" i="9"/>
  <c r="B164" i="9"/>
  <c r="A164" i="9"/>
  <c r="B142" i="9"/>
  <c r="A142" i="9"/>
  <c r="B163" i="9"/>
  <c r="A163" i="9"/>
  <c r="C187" i="9"/>
  <c r="B187" i="9"/>
  <c r="A187" i="9"/>
  <c r="C186" i="9"/>
  <c r="B186" i="9"/>
  <c r="A186" i="9"/>
  <c r="B141" i="9"/>
  <c r="A141" i="9"/>
  <c r="B140" i="9"/>
  <c r="A140" i="9"/>
  <c r="C185" i="9"/>
  <c r="B185" i="9"/>
  <c r="A185" i="9"/>
  <c r="B162" i="9"/>
  <c r="A162" i="9"/>
  <c r="B161" i="9"/>
  <c r="A161" i="9"/>
  <c r="B139" i="9"/>
  <c r="A139" i="9"/>
  <c r="B160" i="9"/>
  <c r="A160" i="9"/>
  <c r="B138" i="9"/>
  <c r="A138" i="9"/>
  <c r="B159" i="9"/>
  <c r="A159" i="9"/>
  <c r="B137" i="9"/>
  <c r="A137" i="9"/>
  <c r="B136" i="9"/>
  <c r="A136" i="9"/>
  <c r="B158" i="9"/>
  <c r="A158" i="9"/>
  <c r="B157" i="9"/>
  <c r="A157" i="9"/>
  <c r="B156" i="9"/>
  <c r="A156" i="9"/>
  <c r="C184" i="9"/>
  <c r="B184" i="9"/>
  <c r="A184" i="9"/>
  <c r="C183" i="9"/>
  <c r="B183" i="9"/>
  <c r="A183" i="9"/>
  <c r="C182" i="9"/>
  <c r="B182" i="9"/>
  <c r="A182" i="9"/>
  <c r="C181" i="9"/>
  <c r="B181" i="9"/>
  <c r="A181" i="9"/>
  <c r="B155" i="9"/>
  <c r="A155" i="9"/>
  <c r="B135" i="9"/>
  <c r="A135" i="9"/>
  <c r="B154" i="9"/>
  <c r="A154" i="9"/>
  <c r="B153" i="9"/>
  <c r="A153" i="9"/>
  <c r="B152" i="9"/>
  <c r="A152" i="9"/>
  <c r="B134" i="9"/>
  <c r="A134" i="9"/>
  <c r="B133" i="9"/>
  <c r="A133" i="9"/>
  <c r="B151" i="9"/>
  <c r="A151" i="9"/>
  <c r="B150" i="9"/>
  <c r="A150" i="9"/>
  <c r="C180" i="9"/>
  <c r="B180" i="9"/>
  <c r="A180" i="9"/>
  <c r="B149" i="9"/>
  <c r="A149" i="9"/>
  <c r="B148" i="9"/>
  <c r="A148" i="9"/>
  <c r="B147" i="9"/>
  <c r="A147" i="9"/>
  <c r="B146" i="9"/>
  <c r="A146" i="9"/>
  <c r="B132" i="9"/>
  <c r="A132" i="9"/>
  <c r="B131" i="9"/>
  <c r="A131" i="9"/>
  <c r="B145" i="9"/>
  <c r="A145" i="9"/>
  <c r="C179" i="9"/>
  <c r="B179" i="9"/>
  <c r="A179" i="9"/>
  <c r="C126" i="9"/>
  <c r="B126" i="9"/>
  <c r="A126" i="9"/>
  <c r="B110" i="9"/>
  <c r="A110" i="9"/>
  <c r="B109" i="9"/>
  <c r="A109" i="9"/>
  <c r="B108" i="9"/>
  <c r="A108" i="9"/>
  <c r="B107" i="9"/>
  <c r="A107" i="9"/>
  <c r="B106" i="9"/>
  <c r="A106" i="9"/>
  <c r="B105" i="9"/>
  <c r="A105" i="9"/>
  <c r="B113" i="9"/>
  <c r="A113" i="9"/>
  <c r="C125" i="9"/>
  <c r="B125" i="9"/>
  <c r="A125" i="9"/>
  <c r="C124" i="9"/>
  <c r="B124" i="9"/>
  <c r="A124" i="9"/>
  <c r="B104" i="9"/>
  <c r="A104" i="9"/>
  <c r="B112" i="9"/>
  <c r="A112" i="9"/>
  <c r="B103" i="9"/>
  <c r="A103" i="9"/>
  <c r="B80" i="9"/>
  <c r="A80" i="9"/>
  <c r="B111" i="9"/>
  <c r="A111" i="9"/>
  <c r="B79" i="9"/>
  <c r="A79" i="9"/>
  <c r="B102" i="9"/>
  <c r="A102" i="9"/>
  <c r="B101" i="9"/>
  <c r="A101" i="9"/>
  <c r="B100" i="9"/>
  <c r="A100" i="9"/>
  <c r="B78" i="9"/>
  <c r="A78" i="9"/>
  <c r="C123" i="9"/>
  <c r="B123" i="9"/>
  <c r="A123" i="9"/>
  <c r="C122" i="9"/>
  <c r="B122" i="9"/>
  <c r="A122" i="9"/>
  <c r="B99" i="9"/>
  <c r="A99" i="9"/>
  <c r="C121" i="9"/>
  <c r="B121" i="9"/>
  <c r="A121" i="9"/>
  <c r="B77" i="9"/>
  <c r="A77" i="9"/>
  <c r="C120" i="9"/>
  <c r="B120" i="9"/>
  <c r="A120" i="9"/>
  <c r="B98" i="9"/>
  <c r="A98" i="9"/>
  <c r="B97" i="9"/>
  <c r="A97" i="9"/>
  <c r="B76" i="9"/>
  <c r="A76" i="9"/>
  <c r="B96" i="9"/>
  <c r="A96" i="9"/>
  <c r="B75" i="9"/>
  <c r="A75" i="9"/>
  <c r="B95" i="9"/>
  <c r="A95" i="9"/>
  <c r="B74" i="9"/>
  <c r="A74" i="9"/>
  <c r="B73" i="9"/>
  <c r="A73" i="9"/>
  <c r="B94" i="9"/>
  <c r="A94" i="9"/>
  <c r="B93" i="9"/>
  <c r="A93" i="9"/>
  <c r="B92" i="9"/>
  <c r="A92" i="9"/>
  <c r="C119" i="9"/>
  <c r="B119" i="9"/>
  <c r="A119" i="9"/>
  <c r="C118" i="9"/>
  <c r="B118" i="9"/>
  <c r="A118" i="9"/>
  <c r="C117" i="9"/>
  <c r="B117" i="9"/>
  <c r="A117" i="9"/>
  <c r="C116" i="9"/>
  <c r="B116" i="9"/>
  <c r="A116" i="9"/>
  <c r="B91" i="9"/>
  <c r="A91" i="9"/>
  <c r="B72" i="9"/>
  <c r="A72" i="9"/>
  <c r="B90" i="9"/>
  <c r="A90" i="9"/>
  <c r="B89" i="9"/>
  <c r="A89" i="9"/>
  <c r="B88" i="9"/>
  <c r="A88" i="9"/>
  <c r="B71" i="9"/>
  <c r="A71" i="9"/>
  <c r="B70" i="9"/>
  <c r="A70" i="9"/>
  <c r="B87" i="9"/>
  <c r="A87" i="9"/>
  <c r="B86" i="9"/>
  <c r="A86" i="9"/>
  <c r="C115" i="9"/>
  <c r="B115" i="9"/>
  <c r="A115" i="9"/>
  <c r="B85" i="9"/>
  <c r="A85" i="9"/>
  <c r="B84" i="9"/>
  <c r="A84" i="9"/>
  <c r="B83" i="9"/>
  <c r="A83" i="9"/>
  <c r="B82" i="9"/>
  <c r="A82" i="9"/>
  <c r="B69" i="9"/>
  <c r="A69" i="9"/>
  <c r="B68" i="9"/>
  <c r="A68" i="9"/>
  <c r="B81" i="9"/>
  <c r="A81" i="9"/>
  <c r="C114" i="9"/>
  <c r="B114" i="9"/>
  <c r="A114" i="9"/>
  <c r="B45" i="9"/>
  <c r="A45" i="9"/>
  <c r="B42" i="9"/>
  <c r="A42" i="9"/>
  <c r="B41" i="9"/>
  <c r="A41" i="9"/>
  <c r="B40" i="9"/>
  <c r="A40" i="9"/>
  <c r="B39" i="9"/>
  <c r="A39" i="9"/>
  <c r="B38" i="9"/>
  <c r="A38" i="9"/>
  <c r="B37" i="9"/>
  <c r="A37" i="9"/>
  <c r="B44" i="9"/>
  <c r="A44" i="9"/>
  <c r="C63" i="9"/>
  <c r="B63" i="9"/>
  <c r="A63" i="9"/>
  <c r="C62" i="9"/>
  <c r="B62" i="9"/>
  <c r="A62" i="9"/>
  <c r="B36" i="9"/>
  <c r="A36" i="9"/>
  <c r="B43" i="9"/>
  <c r="A43" i="9"/>
  <c r="B35" i="9"/>
  <c r="A35" i="9"/>
  <c r="B15" i="9"/>
  <c r="A15" i="9"/>
  <c r="C61" i="9"/>
  <c r="B61" i="9"/>
  <c r="A61" i="9"/>
  <c r="C60" i="9"/>
  <c r="B60" i="9"/>
  <c r="A60" i="9"/>
  <c r="B34" i="9"/>
  <c r="A34" i="9"/>
  <c r="B33" i="9"/>
  <c r="A33" i="9"/>
  <c r="B32" i="9"/>
  <c r="A32" i="9"/>
  <c r="B14" i="9"/>
  <c r="A14" i="9"/>
  <c r="B31" i="9"/>
  <c r="A31" i="9"/>
  <c r="C59" i="9"/>
  <c r="B59" i="9"/>
  <c r="A59" i="9"/>
  <c r="C58" i="9"/>
  <c r="B58" i="9"/>
  <c r="A58" i="9"/>
  <c r="B13" i="9"/>
  <c r="A13" i="9"/>
  <c r="C57" i="9"/>
  <c r="B57" i="9"/>
  <c r="A57" i="9"/>
  <c r="C56" i="9"/>
  <c r="B56" i="9"/>
  <c r="A56" i="9"/>
  <c r="B30" i="9"/>
  <c r="A30" i="9"/>
  <c r="B29" i="9"/>
  <c r="A29" i="9"/>
  <c r="B12" i="9"/>
  <c r="A12" i="9"/>
  <c r="B28" i="9"/>
  <c r="A28" i="9"/>
  <c r="B11" i="9"/>
  <c r="A11" i="9"/>
  <c r="B27" i="9"/>
  <c r="A27" i="9"/>
  <c r="B10" i="9"/>
  <c r="A10" i="9"/>
  <c r="B9" i="9"/>
  <c r="A9" i="9"/>
  <c r="B26" i="9"/>
  <c r="A26" i="9"/>
  <c r="B25" i="9"/>
  <c r="A25" i="9"/>
  <c r="B24" i="9"/>
  <c r="A24" i="9"/>
  <c r="C55" i="9"/>
  <c r="B55" i="9"/>
  <c r="A55" i="9"/>
  <c r="C54" i="9"/>
  <c r="B54" i="9"/>
  <c r="A54" i="9"/>
  <c r="C53" i="9"/>
  <c r="B53" i="9"/>
  <c r="A53" i="9"/>
  <c r="C52" i="9"/>
  <c r="B52" i="9"/>
  <c r="A52" i="9"/>
  <c r="B23" i="9"/>
  <c r="A23" i="9"/>
  <c r="B8" i="9"/>
  <c r="A8" i="9"/>
  <c r="B22" i="9"/>
  <c r="A22" i="9"/>
  <c r="C51" i="9"/>
  <c r="B51" i="9"/>
  <c r="A51" i="9"/>
  <c r="B21" i="9"/>
  <c r="A21" i="9"/>
  <c r="B7" i="9"/>
  <c r="A7" i="9"/>
  <c r="B6" i="9"/>
  <c r="A6" i="9"/>
  <c r="C50" i="9"/>
  <c r="B50" i="9"/>
  <c r="A50" i="9"/>
  <c r="B20" i="9"/>
  <c r="A20" i="9"/>
  <c r="C49" i="9"/>
  <c r="B49" i="9"/>
  <c r="A49" i="9"/>
  <c r="C48" i="9"/>
  <c r="B48" i="9"/>
  <c r="A48" i="9"/>
  <c r="B19" i="9"/>
  <c r="A19" i="9"/>
  <c r="B18" i="9"/>
  <c r="A18" i="9"/>
  <c r="B17" i="9"/>
  <c r="A17" i="9"/>
  <c r="B5" i="9"/>
  <c r="A5" i="9"/>
  <c r="C47" i="9"/>
  <c r="B47" i="9"/>
  <c r="A47" i="9"/>
  <c r="B16" i="9"/>
  <c r="A16" i="9"/>
  <c r="C46" i="9"/>
  <c r="B46" i="9"/>
  <c r="A46" i="9"/>
  <c r="I40" i="1" l="1"/>
  <c r="I59" i="1"/>
  <c r="C239" i="9" l="1"/>
  <c r="C42" i="9"/>
  <c r="C175" i="9"/>
  <c r="C110" i="9"/>
  <c r="C228" i="9"/>
  <c r="C31" i="9"/>
  <c r="C163" i="9"/>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43" i="1" l="1"/>
  <c r="I58" i="1"/>
  <c r="C230" i="9" l="1"/>
  <c r="C33" i="9"/>
  <c r="C101" i="9"/>
  <c r="C165" i="9"/>
  <c r="C238" i="9"/>
  <c r="C41" i="9"/>
  <c r="C109" i="9"/>
  <c r="C174" i="9"/>
  <c r="B250" i="14"/>
  <c r="B187" i="14"/>
  <c r="B124" i="14"/>
  <c r="B61" i="14"/>
  <c r="B235" i="14"/>
  <c r="B172" i="14"/>
  <c r="B109" i="14"/>
  <c r="B46" i="14"/>
  <c r="I3" i="1"/>
  <c r="I4" i="1"/>
  <c r="I5" i="1"/>
  <c r="I6" i="1"/>
  <c r="I7" i="1"/>
  <c r="I8" i="1"/>
  <c r="I9" i="1"/>
  <c r="I10" i="1"/>
  <c r="C215" i="9" s="1"/>
  <c r="I11" i="1"/>
  <c r="I12" i="1"/>
  <c r="I13" i="1"/>
  <c r="I14" i="1"/>
  <c r="I15" i="1"/>
  <c r="I16" i="1"/>
  <c r="I17" i="1"/>
  <c r="I18" i="1"/>
  <c r="I19" i="1"/>
  <c r="I20" i="1"/>
  <c r="C198" i="9" s="1"/>
  <c r="I21" i="1"/>
  <c r="C219" i="9" s="1"/>
  <c r="I22" i="1"/>
  <c r="C220" i="9" s="1"/>
  <c r="I23" i="1"/>
  <c r="C199" i="9" s="1"/>
  <c r="I24" i="1"/>
  <c r="I25" i="1"/>
  <c r="I26" i="1"/>
  <c r="I27" i="1"/>
  <c r="I28" i="1"/>
  <c r="I29" i="1"/>
  <c r="I30" i="1"/>
  <c r="I31" i="1"/>
  <c r="I32" i="1"/>
  <c r="I33" i="1"/>
  <c r="I34" i="1"/>
  <c r="I35" i="1"/>
  <c r="C204" i="9" s="1"/>
  <c r="I36" i="1"/>
  <c r="I37" i="1"/>
  <c r="I38" i="1"/>
  <c r="C99" i="9" s="1"/>
  <c r="I39" i="1"/>
  <c r="C206" i="9" s="1"/>
  <c r="I41" i="1"/>
  <c r="I42" i="1"/>
  <c r="I44" i="1"/>
  <c r="I45" i="1"/>
  <c r="I46" i="1"/>
  <c r="I47" i="1"/>
  <c r="I48" i="1"/>
  <c r="I49" i="1"/>
  <c r="I50" i="1"/>
  <c r="I51" i="1"/>
  <c r="C209" i="9" s="1"/>
  <c r="I52" i="1"/>
  <c r="I53" i="1"/>
  <c r="I54" i="1"/>
  <c r="I55" i="1"/>
  <c r="I56" i="1"/>
  <c r="I57" i="1"/>
  <c r="I60" i="1"/>
  <c r="C45" i="9" s="1"/>
  <c r="I2" i="1"/>
  <c r="C210" i="9" s="1"/>
  <c r="C166" i="9" l="1"/>
  <c r="C102" i="9"/>
  <c r="C34" i="9"/>
  <c r="C197" i="9"/>
  <c r="C8" i="9"/>
  <c r="C72" i="9"/>
  <c r="C135" i="9"/>
  <c r="C195" i="9"/>
  <c r="C70" i="9"/>
  <c r="C6" i="9"/>
  <c r="C133" i="9"/>
  <c r="C233" i="9"/>
  <c r="C169" i="9"/>
  <c r="C227" i="9"/>
  <c r="C30" i="9"/>
  <c r="C162" i="9"/>
  <c r="C98" i="9"/>
  <c r="C223" i="9"/>
  <c r="C26" i="9"/>
  <c r="C94" i="9"/>
  <c r="C158" i="9"/>
  <c r="C229" i="9"/>
  <c r="C32" i="9"/>
  <c r="C100" i="9"/>
  <c r="C164" i="9"/>
  <c r="C226" i="9"/>
  <c r="C161" i="9"/>
  <c r="C97" i="9"/>
  <c r="C29" i="9"/>
  <c r="C222" i="9"/>
  <c r="C157" i="9"/>
  <c r="C93" i="9"/>
  <c r="C25" i="9"/>
  <c r="C217" i="9"/>
  <c r="C154" i="9"/>
  <c r="C90" i="9"/>
  <c r="C22" i="9"/>
  <c r="C149" i="9"/>
  <c r="C85" i="9"/>
  <c r="C207" i="9"/>
  <c r="C142" i="9"/>
  <c r="C78" i="9"/>
  <c r="C14" i="9"/>
  <c r="C153" i="9"/>
  <c r="C89" i="9"/>
  <c r="C237" i="9"/>
  <c r="C173" i="9"/>
  <c r="C108" i="9"/>
  <c r="C40" i="9"/>
  <c r="C240" i="9"/>
  <c r="C177" i="9"/>
  <c r="C112" i="9"/>
  <c r="C43" i="9"/>
  <c r="C213" i="9"/>
  <c r="C83" i="9"/>
  <c r="C18" i="9"/>
  <c r="C147" i="9"/>
  <c r="C231" i="9"/>
  <c r="C103" i="9"/>
  <c r="C35" i="9"/>
  <c r="C167" i="9"/>
  <c r="C212" i="9"/>
  <c r="C146" i="9"/>
  <c r="C17" i="9"/>
  <c r="C82" i="9"/>
  <c r="C208" i="9"/>
  <c r="C80" i="9"/>
  <c r="C15" i="9"/>
  <c r="C144" i="9"/>
  <c r="C234" i="9"/>
  <c r="C37" i="9"/>
  <c r="C170" i="9"/>
  <c r="C105" i="9"/>
  <c r="C232" i="9"/>
  <c r="C36" i="9"/>
  <c r="C104" i="9"/>
  <c r="C168" i="9"/>
  <c r="C203" i="9"/>
  <c r="C139" i="9"/>
  <c r="C76" i="9"/>
  <c r="C12" i="9"/>
  <c r="C221" i="9"/>
  <c r="C92" i="9"/>
  <c r="C156" i="9"/>
  <c r="C24" i="9"/>
  <c r="C214" i="9"/>
  <c r="C84" i="9"/>
  <c r="C148" i="9"/>
  <c r="C19" i="9"/>
  <c r="C225" i="9"/>
  <c r="C96" i="9"/>
  <c r="C28" i="9"/>
  <c r="C160" i="9"/>
  <c r="C216" i="9"/>
  <c r="C88" i="9"/>
  <c r="C21" i="9"/>
  <c r="C152" i="9"/>
  <c r="C236" i="9"/>
  <c r="C107" i="9"/>
  <c r="C39" i="9"/>
  <c r="C172" i="9"/>
  <c r="C202" i="9"/>
  <c r="C138" i="9"/>
  <c r="C75" i="9"/>
  <c r="C11" i="9"/>
  <c r="C196" i="9"/>
  <c r="C7" i="9"/>
  <c r="C134" i="9"/>
  <c r="C71" i="9"/>
  <c r="C235" i="9"/>
  <c r="C106" i="9"/>
  <c r="C38" i="9"/>
  <c r="C171" i="9"/>
  <c r="C205" i="9"/>
  <c r="C141" i="9"/>
  <c r="C13" i="9"/>
  <c r="C224" i="9"/>
  <c r="C159" i="9"/>
  <c r="C27" i="9"/>
  <c r="C95" i="9"/>
  <c r="C194" i="9"/>
  <c r="C132" i="9"/>
  <c r="C69" i="9"/>
  <c r="C5" i="9"/>
  <c r="C176" i="9"/>
  <c r="C111" i="9"/>
  <c r="C140" i="9"/>
  <c r="C77" i="9"/>
  <c r="C201" i="9"/>
  <c r="C137" i="9"/>
  <c r="C74" i="9"/>
  <c r="C10" i="9"/>
  <c r="C151" i="9"/>
  <c r="C87" i="9"/>
  <c r="C131" i="9"/>
  <c r="C68" i="9"/>
  <c r="C241" i="9"/>
  <c r="C178" i="9"/>
  <c r="C44" i="9"/>
  <c r="C113" i="9"/>
  <c r="C143" i="9"/>
  <c r="C79" i="9"/>
  <c r="C200" i="9"/>
  <c r="C136" i="9"/>
  <c r="C73" i="9"/>
  <c r="C9" i="9"/>
  <c r="C218" i="9"/>
  <c r="C23" i="9"/>
  <c r="C155" i="9"/>
  <c r="C91" i="9"/>
  <c r="C150" i="9"/>
  <c r="C86" i="9"/>
  <c r="C20" i="9"/>
  <c r="C211" i="9"/>
  <c r="C16" i="9"/>
  <c r="C145" i="9"/>
  <c r="C81" i="9"/>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<sst xmlns="http://schemas.openxmlformats.org/spreadsheetml/2006/main" count="805" uniqueCount="334">
  <si>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</si>
  <si>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</si>
  <si>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</si>
  <si>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</si>
  <si>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</si>
  <si>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</si>
  <si>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</si>
  <si>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</si>
  <si>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</si>
  <si>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</si>
  <si>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</si>
  <si>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</si>
  <si>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</si>
  <si>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</si>
  <si>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</si>
  <si>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</si>
  <si>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</si>
  <si>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</si>
  <si>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</si>
  <si>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</si>
  <si>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</si>
  <si>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</si>
  <si>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</si>
  <si>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</si>
  <si>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</si>
  <si>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</si>
  <si>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</si>
  <si>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</si>
  <si>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</si>
  <si>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</si>
  <si>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</si>
  <si>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</si>
  <si>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</si>
  <si>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</si>
  <si>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</si>
  <si>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</si>
  <si>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</si>
  <si>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</si>
  <si>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</si>
  <si>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</si>
  <si>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</si>
  <si>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</si>
  <si>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</si>
  <si>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</si>
  <si>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</si>
  <si>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</si>
  <si>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</si>
  <si>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</si>
  <si>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</si>
  <si>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</si>
  <si>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</si>
  <si>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</si>
  <si>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</si>
  <si>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</si>
  <si>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</si>
  <si>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</si>
  <si>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</si>
  <si>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</si>
  <si>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</si>
  <si>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The vendor shall have a System Security Plan (SSP) which details a clear and concise understanding of authorization boundaries of your telematics system;</t>
  </si>
  <si>
    <t>P-020</t>
  </si>
  <si>
    <t xml:space="preserve">The vendor shall have a documented Information Security Architecture (ISA) for the telematics system.  </t>
  </si>
  <si>
    <t>P-030</t>
  </si>
  <si>
    <t>CAIQ BCR-01.2 Do you provide tenants with infrastructure service failover capability to other providers?</t>
  </si>
  <si>
    <t>PS-010</t>
  </si>
  <si>
    <t>Personnel Security</t>
  </si>
  <si>
    <t>The vendor shall have personnel security policies &amp; procedures, position risk categorization, personnel screening, personnel termination, personnel transfer, access agreements &amp; third party 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</si>
  <si>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</si>
  <si>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</si>
  <si>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</si>
  <si>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</si>
  <si>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</si>
  <si>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</si>
  <si>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</si>
  <si>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</si>
  <si>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</si>
  <si>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</si>
  <si>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</si>
  <si>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</si>
  <si>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</si>
  <si>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</si>
  <si>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</si>
  <si>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</si>
  <si>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</si>
  <si>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</si>
  <si>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</si>
  <si>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</si>
  <si>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</si>
  <si>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</si>
  <si>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</si>
  <si>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</si>
  <si>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All customer-related data logically segmented (e.g. encrypted with segmented keys) such that it is possible to produce all data related to one customer without inadvertently exposing any data of any others</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</si>
  <si>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</si>
  <si>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</si>
  <si>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</si>
  <si>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</si>
  <si>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</si>
  <si>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</si>
  <si>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</si>
  <si>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</si>
  <si>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</si>
  <si>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</si>
  <si>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</si>
  <si>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</si>
  <si>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</si>
  <si>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</si>
  <si>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</si>
  <si>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</si>
  <si>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</si>
  <si>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</si>
  <si>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</si>
  <si>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</si>
  <si>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</si>
  <si>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</si>
  <si>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</si>
  <si>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</si>
  <si>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</si>
  <si>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</si>
  <si>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</si>
  <si>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</si>
  <si>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</si>
  <si>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</si>
  <si>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</si>
  <si>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</si>
  <si>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</si>
  <si>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</si>
  <si>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</si>
  <si>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</si>
  <si>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</si>
  <si>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</si>
  <si>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</si>
  <si>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</si>
  <si>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</si>
  <si>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</si>
  <si>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</si>
  <si>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</si>
  <si>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</si>
  <si>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</si>
  <si>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</si>
  <si>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</si>
  <si>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</si>
  <si>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</si>
  <si>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</si>
  <si>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</si>
  <si>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Security Controls</t>
  </si>
  <si>
    <t>Requirement</t>
  </si>
  <si>
    <t>Criticality: High, Medium, or Low</t>
  </si>
  <si>
    <t>Remarks</t>
  </si>
  <si>
    <t xml:space="preserve">Verification: Inspection, Demonstration, Test, or Analysis </t>
  </si>
  <si>
    <t xml:space="preserve">Public Requirements References/Descriptions </t>
  </si>
  <si>
    <t>ETSI TS 103 645 V1.1.1 Provision 4.1-1 All IoT device passwords shall be unique and shall not be resettable to any universal factory default value.</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</si>
  <si>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</si>
  <si>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</si>
  <si>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</si>
  <si>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</si>
  <si>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</si>
  <si>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</si>
  <si>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</si>
  <si>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</si>
  <si>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</si>
  <si>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</si>
  <si>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</si>
  <si>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</si>
  <si>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</si>
  <si>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</si>
  <si>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</si>
  <si>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</si>
  <si>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</si>
  <si>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</si>
  <si>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</si>
  <si>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</si>
  <si>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</si>
  <si>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</si>
  <si>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t>
  </si>
  <si>
    <t>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</si>
  <si>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Inspection of vendor-supplied documentation detailing their maintenance/release process.
Ensure that there is a process where you (the carrier) are contacted and coordinated-with before the systems upon which you rely undergo maintenance procedures.</t>
  </si>
  <si>
    <t>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</si>
  <si>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</si>
  <si>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</si>
  <si>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t>
  </si>
  <si>
    <t>Inspection of vendor-supplied documentation detailing the interfaces (APIs) offered by the vendor.
Ensure that your (carrier) systems can failover to other providers with the same interfaces (APIs).</t>
  </si>
  <si>
    <t>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</si>
  <si>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</si>
  <si>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t>
  </si>
  <si>
    <t>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t>
  </si>
  <si>
    <t>Inspection of 3rd party documentation or a demonstration by the vendor that asserts the dates of penetration tests.
Note that due to the sensitive nature of these reports, you (carriers) should be prepared to enter into NDAs to review these documents.</t>
  </si>
  <si>
    <t>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</si>
  <si>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</si>
  <si>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</si>
  <si>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</si>
  <si>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t>
  </si>
  <si>
    <t>Inspection of vendor-supplied documentation detailing the session management mechanism employed in vendor systems.
Ensure that certificate pinning is in use in communication path between telematics device and vendor’s infrastructure.
Ensure compliance with NIST 800-53 control SC-23.</t>
  </si>
  <si>
    <t>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</si>
  <si>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</si>
  <si>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</si>
  <si>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</si>
  <si>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t>
  </si>
  <si>
    <t>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t>
  </si>
  <si>
    <t>NIST 800-53 SI-16 – MEMORY PROTECTION 
The information system implements [Assignment: organization-defined security safeguards] to protect its memory from unauthorized code execution.
Cyber ITL Methodology – Safety Features</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</si>
  <si>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</si>
  <si>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</si>
  <si>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</si>
  <si>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Demonstration, by vendor, that disclosure instructions are published on their public website and are readily accessible.
Demonstration, by vendor, of an active security@[vendor domain] email, that will provide a known contact point for disclosure.</t>
  </si>
  <si>
    <t>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t>
  </si>
  <si>
    <t>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t>
  </si>
  <si>
    <t>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t>
  </si>
  <si>
    <t>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</si>
  <si>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Inspection of vendor-supplied documentation detailing their release process and quality controls.
Ensure that the process ensures that code is subject to static analysis prior to production release.</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</si>
  <si>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t>
  </si>
  <si>
    <t>Inspection of vendor-supplied documentation detailing the software development processes of the vendor.
Ensure that the vendor has coding standards that encourage secure code development.</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</si>
  <si>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</si>
  <si>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</si>
  <si>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</si>
  <si>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</si>
  <si>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</si>
  <si>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</si>
  <si>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</si>
  <si>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</si>
  <si>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</si>
  <si>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</si>
  <si>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t>
  </si>
  <si>
    <t>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t>
  </si>
  <si>
    <t>NIST 800-53 AC-18 – WIRELESS ACCESS 
The organization:
a. Establishes usage restrictions, configuration/connection requirements, and implementation guidance for wireless access; and
b. Authorizes wireless access to the information system prior to allowing such connections.</t>
  </si>
  <si>
    <t>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</si>
  <si>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t>
  </si>
  <si>
    <t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t>
  </si>
  <si>
    <t>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t>
  </si>
  <si>
    <t>NIST 800-53 IA-3 – DEVICE IDENTIFICATION AND AUTHENTICATION 
The information system uniquely identifies and authenticates [Assignment: organization-defined specific and/or types of devices] before establishing a [Selection (one or more): local; remote; network] connection.</t>
  </si>
  <si>
    <t xml:space="preserve">NIST 800-53 IA-3 – DEVICE IDENTIFICATION AND AUTHENTICATION 
The information system uniquely identifies and authenticates [Assignment: organization-defined specific and/or types of devices] before establishing a [Selection (one or more): local; remote; network] connection.
</t>
  </si>
  <si>
    <t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t>
  </si>
  <si>
    <t>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t>
  </si>
  <si>
    <t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t>
  </si>
  <si>
    <t>NIST Special Publication 800-133 - Recommendation for Cryptographic Key Generation</t>
  </si>
  <si>
    <t>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t>
  </si>
  <si>
    <t>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t>
  </si>
  <si>
    <t>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t>
  </si>
  <si>
    <t>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</si>
  <si>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t>
  </si>
  <si>
    <t>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t>
  </si>
  <si>
    <t>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t>
  </si>
  <si>
    <t>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t>
  </si>
  <si>
    <t>For all components of the system, the vendor shall provide a listing of all wireless communications interfaces of the system and specify how the interfaces can be configured and/or disabled.</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</si>
  <si>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</si>
  <si>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</si>
  <si>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</si>
  <si>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</si>
  <si>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</si>
  <si>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</si>
  <si>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</si>
  <si>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</si>
  <si>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</si>
  <si>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</si>
  <si>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</si>
  <si>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</si>
  <si>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</si>
  <si>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</si>
  <si>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</si>
  <si>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</si>
  <si>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</si>
  <si>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</si>
  <si>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</si>
  <si>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</si>
  <si>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</si>
  <si>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</si>
  <si>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</si>
  <si>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</si>
  <si>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</si>
  <si>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</si>
  <si>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</si>
  <si>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</si>
  <si>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</si>
  <si>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</si>
  <si>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</si>
  <si>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Vendor shall have Security Testing and Evaluation (ST&amp;E) of the system and/or components which includes all results of the security testing &amp; evaluation, including discovered vulnerabilities and a plan/process to mitigate the discovered vulnerabilities or weaknesses in the system</t>
  </si>
  <si>
    <t>The vendor shall have procedures in place to test backup restoration processes of their own systems and their own facilities on at least an annual basis.</t>
  </si>
  <si>
    <t>The vendor shall have an Information Security Management Plan (ISMP)</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</si>
  <si>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</si>
  <si>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</si>
  <si>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</si>
  <si>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</si>
  <si>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</si>
  <si>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</si>
  <si>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</si>
  <si>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</si>
  <si>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</si>
  <si>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Vendors will supply documentation detailing both what data is protected at rest by cryptography and what is not protected at rest by cryptography.
Vendors are encouraged to expand the list of categories of data which will be protected on-device.</t>
  </si>
  <si>
    <t>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</si>
  <si>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</si>
  <si>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</si>
  <si>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</si>
  <si>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</si>
  <si>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</si>
  <si>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</si>
  <si>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</si>
  <si>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</si>
  <si>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</si>
  <si>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</si>
  <si>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 shall provide interfaces to their backend using the Open Telematics API -- enabling carriers to have failover to other providers to  avoid interruptions due to single point of failure in provider telematics services.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</si>
  <si>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</si>
  <si>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</si>
  <si>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</si>
  <si>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</si>
  <si>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</si>
  <si>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</si>
  <si>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</si>
  <si>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</si>
  <si>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</si>
  <si>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</si>
  <si>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</si>
  <si>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</si>
  <si>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t>
  </si>
  <si>
    <t>Connectivity/Communicatons;
Cloud or Back-end;</t>
  </si>
  <si>
    <t>Physical In-Cab Device;
Connectivity/Communications;</t>
  </si>
  <si>
    <t xml:space="preserve">Mobile App;
Connectivity/Communications;
Cloud or Back-end;
</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</si>
  <si>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</si>
  <si>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</si>
  <si>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Mobile App; Physical In-Cab Device; Connectivity/Communications; Cloud or Back-end;</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</si>
  <si>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</si>
  <si>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</si>
  <si>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</si>
  <si>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r>
      <rPr>
        <b/>
        <sz val="11"/>
        <color theme="1"/>
        <rFont val="Calibri"/>
        <family val="2"/>
        <scheme val="minor"/>
      </rPr>
      <t>Please do not delete rows at the end of each table that appear to be blank</t>
    </r>
    <r>
      <rPr>
        <sz val="11"/>
        <color theme="1"/>
        <rFont val="Calibri"/>
        <family val="2"/>
        <scheme val="minor"/>
      </rPr>
      <t>. They have formulas in them to pull in data from Appendix II - Cybersecurity Matrix so that updates to the requirements matrix only need to be made on tab Appendix II - Matrix and not maintained in multiple places.</t>
    </r>
  </si>
  <si>
    <t>SII-190</t>
  </si>
  <si>
    <t>Software Resiliency / Code Protections</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</si>
  <si>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</si>
  <si>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</si>
  <si>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</si>
  <si>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Mobile App;</t>
  </si>
  <si>
    <t>SCP-120</t>
  </si>
  <si>
    <t>The vendor’s software shall not contain any credentials that are shared among other copies of software; e.g. the software cannot contain hardcoded API keys or API passwords</t>
  </si>
  <si>
    <t>Unique API Keys and API Passwords</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</si>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</sst>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font>
    <font>
      <sz val="11"/>
      <color theme="1"/>
      <name val="Calibri"/>
      <family val="2"/>
      <scheme val="minor"/>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1"/>
      <color theme="1"/>
      <name val="Calibri"/>
      <family val="2"/>
      <scheme val="minor"/>
    </font>
    <font>
      <b/>
      <sz val="13"/>
      <color theme="1"/>
      <name val="Calibri"/>
      <family val="2"/>
      <scheme val="minor"/>
    </font>
    <font>
      <sz val="13"/>
      <color theme="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4.9989318521683403E-2"/>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s>
  <cellStyleXfs count="2">
    <xf numFmtId="0" fontId="0" fillId="0" borderId="0"/>
    <xf numFmtId="0" fontId="6" fillId="0" borderId="0"/>
  </cellStyleXfs>
  <cellXfs count="103">
    <xf numFmtId="0" fontId="0" fillId="0" borderId="0" xfId="0"/>
    <xf numFmtId="0" fontId="3" fillId="0" borderId="1" xfId="0" applyFont="1" applyBorder="1" applyAlignment="1">
      <alignment vertical="top" wrapText="1"/>
    </xf>
    <xf numFmtId="0" fontId="3"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6" fillId="0" borderId="0" xfId="1"/>
    <xf numFmtId="0" fontId="6" fillId="0" borderId="0" xfId="1" applyAlignment="1">
      <alignment wrapText="1"/>
    </xf>
    <xf numFmtId="0" fontId="7" fillId="0" borderId="5" xfId="1" applyFont="1" applyBorder="1" applyAlignment="1">
      <alignment horizontal="center" vertical="center" wrapText="1"/>
    </xf>
    <xf numFmtId="0" fontId="6" fillId="0" borderId="5" xfId="1" applyBorder="1" applyAlignment="1">
      <alignment horizontal="left" vertical="top" wrapText="1"/>
    </xf>
    <xf numFmtId="0" fontId="6" fillId="0" borderId="0" xfId="1" applyAlignment="1">
      <alignment horizontal="left" vertical="top" wrapText="1"/>
    </xf>
    <xf numFmtId="0" fontId="6" fillId="0" borderId="0" xfId="1" applyAlignment="1">
      <alignment horizontal="center" wrapText="1"/>
    </xf>
    <xf numFmtId="0" fontId="6" fillId="0" borderId="0" xfId="1" applyAlignment="1">
      <alignment horizontal="left" vertical="center" wrapText="1"/>
    </xf>
    <xf numFmtId="0" fontId="6" fillId="0" borderId="0" xfId="1" applyAlignment="1">
      <alignment horizontal="center" vertical="center"/>
    </xf>
    <xf numFmtId="0" fontId="6" fillId="0" borderId="0" xfId="1" applyAlignment="1">
      <alignment horizontal="left" vertical="top"/>
    </xf>
    <xf numFmtId="0" fontId="3"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1" xfId="0" quotePrefix="1"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1" xfId="0" applyNumberFormat="1" applyFont="1" applyFill="1" applyBorder="1" applyAlignment="1">
      <alignment vertical="top" wrapText="1"/>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7" fillId="0" borderId="5" xfId="1" applyFont="1" applyBorder="1" applyAlignment="1">
      <alignment horizontal="center" vertical="center" wrapText="1"/>
    </xf>
    <xf numFmtId="0" fontId="6" fillId="0" borderId="0" xfId="1" applyBorder="1" applyAlignment="1">
      <alignment horizontal="left" vertical="top" wrapText="1"/>
    </xf>
    <xf numFmtId="0" fontId="7" fillId="0" borderId="10" xfId="1" applyFont="1" applyBorder="1" applyAlignment="1">
      <alignment horizontal="center" vertical="center" wrapText="1"/>
    </xf>
    <xf numFmtId="0" fontId="6" fillId="0" borderId="10" xfId="1" applyBorder="1" applyAlignment="1">
      <alignment horizontal="left" vertical="top" wrapText="1"/>
    </xf>
    <xf numFmtId="0" fontId="6" fillId="0" borderId="11" xfId="1" applyBorder="1" applyAlignment="1">
      <alignment horizontal="left" vertical="top" wrapText="1"/>
    </xf>
    <xf numFmtId="0" fontId="6" fillId="0" borderId="15" xfId="1" applyBorder="1" applyAlignment="1">
      <alignment horizontal="left" vertical="top" wrapText="1"/>
    </xf>
    <xf numFmtId="0" fontId="6" fillId="0" borderId="16" xfId="1" applyBorder="1" applyAlignment="1">
      <alignment horizontal="left" vertical="top" wrapText="1"/>
    </xf>
    <xf numFmtId="0" fontId="6" fillId="0" borderId="17" xfId="1" applyBorder="1" applyAlignment="1">
      <alignment horizontal="left" vertical="top" wrapText="1"/>
    </xf>
    <xf numFmtId="0" fontId="7" fillId="0" borderId="13" xfId="1" applyFont="1" applyBorder="1" applyAlignment="1">
      <alignment vertical="center" wrapText="1"/>
    </xf>
    <xf numFmtId="0" fontId="7" fillId="0" borderId="19" xfId="1" applyFont="1" applyBorder="1" applyAlignment="1">
      <alignment vertical="center" wrapText="1"/>
    </xf>
    <xf numFmtId="0" fontId="7" fillId="0" borderId="21" xfId="1" applyFont="1" applyBorder="1" applyAlignment="1">
      <alignment vertical="center" wrapText="1"/>
    </xf>
    <xf numFmtId="0" fontId="7" fillId="0" borderId="18" xfId="1" applyFont="1" applyBorder="1" applyAlignment="1">
      <alignment vertical="center" wrapText="1"/>
    </xf>
    <xf numFmtId="0" fontId="7" fillId="0" borderId="12" xfId="1" applyFont="1" applyBorder="1" applyAlignment="1">
      <alignment vertical="center" wrapText="1"/>
    </xf>
    <xf numFmtId="0" fontId="7" fillId="0" borderId="14" xfId="1" applyFont="1" applyBorder="1" applyAlignment="1">
      <alignment vertical="center" wrapText="1"/>
    </xf>
    <xf numFmtId="0" fontId="11" fillId="3" borderId="9" xfId="0" applyFont="1" applyFill="1" applyBorder="1" applyAlignment="1">
      <alignment vertical="top"/>
    </xf>
    <xf numFmtId="0" fontId="11" fillId="0" borderId="0" xfId="0" applyFont="1" applyBorder="1" applyAlignment="1">
      <alignment vertical="top"/>
    </xf>
    <xf numFmtId="0" fontId="12" fillId="0" borderId="0" xfId="0" applyFont="1" applyBorder="1" applyAlignment="1">
      <alignment vertical="top"/>
    </xf>
    <xf numFmtId="0" fontId="11" fillId="4" borderId="9" xfId="0" applyFont="1" applyFill="1" applyBorder="1" applyAlignment="1">
      <alignment vertical="top"/>
    </xf>
    <xf numFmtId="0" fontId="12" fillId="0" borderId="0" xfId="0" applyFont="1"/>
    <xf numFmtId="0" fontId="12" fillId="0" borderId="0" xfId="0" applyFont="1" applyAlignment="1">
      <alignment wrapText="1"/>
    </xf>
    <xf numFmtId="0" fontId="11" fillId="3" borderId="6" xfId="0" applyFont="1" applyFill="1" applyBorder="1" applyAlignment="1">
      <alignment vertical="top"/>
    </xf>
    <xf numFmtId="0" fontId="12" fillId="3" borderId="7" xfId="0" applyFont="1" applyFill="1" applyBorder="1" applyAlignment="1">
      <alignment vertical="top"/>
    </xf>
    <xf numFmtId="0" fontId="11" fillId="3" borderId="7" xfId="0" applyFont="1" applyFill="1" applyBorder="1" applyAlignment="1">
      <alignment vertical="top" wrapText="1"/>
    </xf>
    <xf numFmtId="0" fontId="12" fillId="3" borderId="7" xfId="0" applyFont="1" applyFill="1" applyBorder="1" applyAlignment="1">
      <alignment vertical="top" wrapText="1"/>
    </xf>
    <xf numFmtId="0" fontId="12" fillId="2" borderId="22" xfId="0" applyFont="1" applyFill="1" applyBorder="1" applyAlignment="1">
      <alignment vertical="top" wrapText="1"/>
    </xf>
    <xf numFmtId="0" fontId="12" fillId="2" borderId="23" xfId="0" applyFont="1" applyFill="1" applyBorder="1" applyAlignment="1">
      <alignment vertical="top" wrapText="1"/>
    </xf>
    <xf numFmtId="0" fontId="12" fillId="2" borderId="8" xfId="0" applyFont="1" applyFill="1" applyBorder="1" applyAlignment="1">
      <alignment vertical="top" wrapText="1"/>
    </xf>
    <xf numFmtId="0" fontId="12" fillId="0" borderId="5" xfId="0" applyFont="1" applyBorder="1" applyAlignment="1">
      <alignment vertical="top" wrapText="1"/>
    </xf>
    <xf numFmtId="0" fontId="12" fillId="2" borderId="27" xfId="0" applyFont="1" applyFill="1" applyBorder="1" applyAlignment="1">
      <alignment vertical="top" wrapText="1"/>
    </xf>
    <xf numFmtId="0" fontId="12" fillId="2" borderId="28" xfId="0" applyFont="1" applyFill="1" applyBorder="1" applyAlignment="1">
      <alignment vertical="top" wrapText="1"/>
    </xf>
    <xf numFmtId="0" fontId="12" fillId="2" borderId="4" xfId="0" applyFont="1" applyFill="1" applyBorder="1" applyAlignment="1">
      <alignment vertical="top" wrapText="1"/>
    </xf>
    <xf numFmtId="0" fontId="11" fillId="3" borderId="8" xfId="0" applyFont="1" applyFill="1" applyBorder="1" applyAlignment="1">
      <alignment vertical="top" wrapText="1"/>
    </xf>
    <xf numFmtId="0" fontId="12" fillId="3" borderId="5" xfId="0" applyFont="1" applyFill="1" applyBorder="1" applyAlignment="1">
      <alignment vertical="top" wrapText="1"/>
    </xf>
    <xf numFmtId="0" fontId="12" fillId="2" borderId="20" xfId="0" applyFont="1" applyFill="1" applyBorder="1" applyAlignment="1">
      <alignment vertical="top" wrapText="1"/>
    </xf>
    <xf numFmtId="0" fontId="12" fillId="2" borderId="10" xfId="0" applyFont="1" applyFill="1" applyBorder="1" applyAlignment="1">
      <alignment vertical="top" wrapText="1"/>
    </xf>
    <xf numFmtId="0" fontId="11" fillId="3" borderId="8" xfId="0" applyFont="1" applyFill="1" applyBorder="1" applyAlignment="1">
      <alignment vertical="top"/>
    </xf>
    <xf numFmtId="0" fontId="12" fillId="3" borderId="5" xfId="0" applyFont="1" applyFill="1" applyBorder="1" applyAlignment="1">
      <alignment vertical="top"/>
    </xf>
    <xf numFmtId="0" fontId="12" fillId="2" borderId="24" xfId="0" applyFont="1" applyFill="1" applyBorder="1" applyAlignment="1">
      <alignment vertical="top" wrapText="1"/>
    </xf>
    <xf numFmtId="0" fontId="12" fillId="2" borderId="25" xfId="0" applyFont="1" applyFill="1" applyBorder="1" applyAlignment="1">
      <alignment vertical="top" wrapText="1"/>
    </xf>
    <xf numFmtId="0" fontId="12" fillId="2" borderId="26" xfId="0" applyFont="1" applyFill="1" applyBorder="1" applyAlignment="1">
      <alignment vertical="top" wrapText="1"/>
    </xf>
    <xf numFmtId="0" fontId="11" fillId="4" borderId="6" xfId="0" applyFont="1" applyFill="1" applyBorder="1" applyAlignment="1">
      <alignment vertical="top"/>
    </xf>
    <xf numFmtId="0" fontId="12" fillId="4" borderId="7" xfId="0" applyFont="1" applyFill="1" applyBorder="1" applyAlignment="1">
      <alignment vertical="top"/>
    </xf>
    <xf numFmtId="0" fontId="11" fillId="4" borderId="7" xfId="0" applyFont="1" applyFill="1" applyBorder="1" applyAlignment="1">
      <alignment vertical="top" wrapText="1"/>
    </xf>
    <xf numFmtId="0" fontId="12" fillId="4" borderId="7" xfId="0" applyFont="1" applyFill="1" applyBorder="1" applyAlignment="1">
      <alignment vertical="top" wrapText="1"/>
    </xf>
    <xf numFmtId="0" fontId="11" fillId="4" borderId="8" xfId="0" applyFont="1" applyFill="1" applyBorder="1" applyAlignment="1">
      <alignment vertical="top" wrapText="1"/>
    </xf>
    <xf numFmtId="0" fontId="12" fillId="4" borderId="5" xfId="0" applyFont="1" applyFill="1" applyBorder="1" applyAlignment="1">
      <alignment vertical="top" wrapText="1"/>
    </xf>
    <xf numFmtId="0" fontId="11" fillId="4" borderId="8" xfId="0" applyFont="1" applyFill="1" applyBorder="1" applyAlignment="1">
      <alignment vertical="top"/>
    </xf>
    <xf numFmtId="0" fontId="12" fillId="4" borderId="5" xfId="0" applyFont="1" applyFill="1" applyBorder="1" applyAlignment="1">
      <alignment vertical="top"/>
    </xf>
    <xf numFmtId="0" fontId="12" fillId="2" borderId="0" xfId="0" applyFont="1" applyFill="1" applyBorder="1" applyAlignment="1">
      <alignment horizontal="center" vertical="top" wrapText="1"/>
    </xf>
    <xf numFmtId="0" fontId="12" fillId="2" borderId="29" xfId="0" applyFont="1" applyFill="1" applyBorder="1" applyAlignment="1">
      <alignment horizontal="center" vertical="top" wrapText="1"/>
    </xf>
    <xf numFmtId="49" fontId="12" fillId="2" borderId="27" xfId="0" applyNumberFormat="1" applyFont="1" applyFill="1" applyBorder="1" applyAlignment="1">
      <alignment vertical="top" wrapText="1"/>
    </xf>
    <xf numFmtId="49" fontId="12" fillId="2" borderId="28" xfId="0" applyNumberFormat="1" applyFont="1" applyFill="1" applyBorder="1" applyAlignment="1">
      <alignment vertical="top" wrapText="1"/>
    </xf>
    <xf numFmtId="49" fontId="12" fillId="2" borderId="4" xfId="0" applyNumberFormat="1" applyFont="1" applyFill="1" applyBorder="1" applyAlignment="1">
      <alignment vertical="top" wrapText="1"/>
    </xf>
    <xf numFmtId="0" fontId="12" fillId="0" borderId="0" xfId="0" applyFont="1" applyAlignment="1">
      <alignment horizontal="center"/>
    </xf>
    <xf numFmtId="0" fontId="8" fillId="0" borderId="0" xfId="1" applyFont="1" applyAlignment="1">
      <alignment horizontal="center" vertical="center"/>
    </xf>
    <xf numFmtId="0" fontId="0" fillId="0" borderId="0" xfId="0" applyAlignment="1">
      <alignment horizontal="center" vertical="center"/>
    </xf>
    <xf numFmtId="0" fontId="7" fillId="0" borderId="5" xfId="1" applyFont="1" applyBorder="1" applyAlignment="1">
      <alignment horizontal="center" vertical="center" wrapText="1"/>
    </xf>
    <xf numFmtId="0" fontId="2" fillId="0" borderId="0" xfId="1" applyFont="1" applyAlignment="1">
      <alignment horizontal="left" vertical="top" wrapText="1"/>
    </xf>
    <xf numFmtId="0" fontId="0" fillId="0" borderId="0" xfId="0" applyAlignment="1">
      <alignment horizontal="left" vertical="top"/>
    </xf>
    <xf numFmtId="0" fontId="7" fillId="0" borderId="11" xfId="1" applyFont="1" applyBorder="1" applyAlignment="1">
      <alignment horizontal="center" vertical="center" wrapText="1"/>
    </xf>
    <xf numFmtId="0" fontId="7" fillId="0" borderId="20"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16" xfId="1" applyFont="1" applyBorder="1" applyAlignment="1">
      <alignment horizontal="center" vertical="center" wrapText="1"/>
    </xf>
    <xf numFmtId="0" fontId="7" fillId="0" borderId="13" xfId="1" applyFont="1" applyBorder="1" applyAlignment="1">
      <alignment horizontal="center" vertical="center" wrapText="1"/>
    </xf>
    <xf numFmtId="0" fontId="6" fillId="0" borderId="0" xfId="1" applyAlignment="1">
      <alignment horizontal="left" vertical="top" wrapText="1"/>
    </xf>
    <xf numFmtId="0" fontId="6" fillId="0" borderId="0" xfId="1"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wrapText="1"/>
    </xf>
  </cellXfs>
  <cellStyles count="2">
    <cellStyle name="Normal" xfId="0" builtinId="0"/>
    <cellStyle name="Normal 2" xfId="1" xr:uid="{00000000-0005-0000-0000-000001000000}"/>
  </cellStyles>
  <dxfs count="27">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right style="thin">
          <color indexed="64"/>
        </right>
        <bottom style="thin">
          <color indexed="64"/>
        </bottom>
      </border>
    </dxf>
    <dxf>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0"/>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174F58-FEE5-42B0-905A-645601499AE2}" name="Table4" displayName="Table4" ref="A4:C63" totalsRowShown="0" headerRowDxfId="26" tableBorderDxfId="25" headerRowCellStyle="Normal 2">
  <autoFilter ref="A4:C63" xr:uid="{F1D792EA-8E33-4AA6-8DD2-200CD25E1244}"/>
  <sortState xmlns:xlrd2="http://schemas.microsoft.com/office/spreadsheetml/2017/richdata2" ref="A5:C63">
    <sortCondition ref="B5:B63" customList="High,Medium,Low"/>
  </sortState>
  <tableColumns count="3">
    <tableColumn id="1" xr3:uid="{B2D0E826-F50A-47A5-BE76-9ADCBDD5BFF0}" name="Category" dataDxfId="24" dataCellStyle="Normal 2">
      <calculatedColumnFormula>IF(Matrix!$J2="Yes","Mobile App"," ")</calculatedColumnFormula>
    </tableColumn>
    <tableColumn id="2" xr3:uid="{C0860D8D-2B57-4930-B392-0F8F374B3353}" name="Criticality" dataDxfId="23" dataCellStyle="Normal 2">
      <calculatedColumnFormula>IF(Matrix!$J2="Yes",Matrix!$G2," ")</calculatedColumnFormula>
    </tableColumn>
    <tableColumn id="3" xr3:uid="{7B3316A9-17AF-4DC4-BA13-7F4CC7BD0509}" name="Requirement" dataDxfId="22" dataCellStyle="Normal 2">
      <calculatedColumnFormula>IF(Matrix!$J2="Yes",Matrix!$I2,"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8B73AEC-49A2-48F6-90E3-4D3F7024D079}" name="Table5" displayName="Table5" ref="A67:C126" totalsRowShown="0" headerRowDxfId="21" headerRowBorderDxfId="20" tableBorderDxfId="19" totalsRowBorderDxfId="18" headerRowCellStyle="Normal 2">
  <autoFilter ref="A67:C126" xr:uid="{F390845D-C78E-499D-BA9D-CAD7AA6500D6}"/>
  <sortState xmlns:xlrd2="http://schemas.microsoft.com/office/spreadsheetml/2017/richdata2" ref="A68:C126">
    <sortCondition ref="B68:B126" customList="High,Medium,Low"/>
  </sortState>
  <tableColumns count="3">
    <tableColumn id="1" xr3:uid="{DD876E53-0B28-4D70-A87D-F1C18AB81EA7}" name="Category" dataDxfId="17" dataCellStyle="Normal 2">
      <calculatedColumnFormula>IF(Matrix!$K2="Yes","Physical In-Cab Device"," ")</calculatedColumnFormula>
    </tableColumn>
    <tableColumn id="2" xr3:uid="{44738562-C1B3-46C6-8CCE-D73E32DBD3D0}" name="Criticality" dataDxfId="16" dataCellStyle="Normal 2">
      <calculatedColumnFormula>IF(Matrix!$K2="Yes",Matrix!$G2," ")</calculatedColumnFormula>
    </tableColumn>
    <tableColumn id="3" xr3:uid="{EC8BA5FC-62A8-4FA1-9BD9-C9E9A2017F64}" name="Requirement" dataDxfId="15" dataCellStyle="Normal 2">
      <calculatedColumnFormula>IF(Matrix!$K2="Yes",Matrix!$I2," ")</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062225E-8FFC-4F07-94EE-C693DF4D92D3}" name="Table6" displayName="Table6" ref="A130:C189" totalsRowShown="0" headerRowDxfId="14" headerRowBorderDxfId="13" tableBorderDxfId="12" totalsRowBorderDxfId="11" headerRowCellStyle="Normal 2">
  <autoFilter ref="A130:C189" xr:uid="{5342980F-D821-40B6-BED2-D897FAB6CA95}"/>
  <sortState xmlns:xlrd2="http://schemas.microsoft.com/office/spreadsheetml/2017/richdata2" ref="A131:C189">
    <sortCondition ref="B131:B189" customList="High,Medium,Low"/>
  </sortState>
  <tableColumns count="3">
    <tableColumn id="1" xr3:uid="{0629B4AE-502D-401F-B97C-84059289DD94}" name="Category" dataDxfId="10" dataCellStyle="Normal 2">
      <calculatedColumnFormula>IF(Matrix!$L2="Yes","Connectivity/Communications"," ")</calculatedColumnFormula>
    </tableColumn>
    <tableColumn id="2" xr3:uid="{942032EC-F24D-4A03-8C07-71ACDF19FD4C}" name="Criticality" dataDxfId="9" dataCellStyle="Normal 2">
      <calculatedColumnFormula>IF(Matrix!$L2="Yes",Matrix!$G2," ")</calculatedColumnFormula>
    </tableColumn>
    <tableColumn id="3" xr3:uid="{E46FE229-56FD-4581-AD57-686E858D8C30}" name="Requirement" dataDxfId="8" dataCellStyle="Normal 2">
      <calculatedColumnFormula>IF(Matrix!$L2="Yes",Matrix!$I2,"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0782C2E-6739-4D4B-BAE0-A9314A2992C1}" name="Table8" displayName="Table8" ref="A193:C252" totalsRowShown="0" headerRowDxfId="7" dataDxfId="5" headerRowBorderDxfId="6" tableBorderDxfId="4" totalsRowBorderDxfId="3" headerRowCellStyle="Normal 2" dataCellStyle="Normal 2">
  <autoFilter ref="A193:C252" xr:uid="{64321DB9-330E-4FB4-8EC2-885F2B897EC0}"/>
  <sortState xmlns:xlrd2="http://schemas.microsoft.com/office/spreadsheetml/2017/richdata2" ref="A194:C252">
    <sortCondition ref="B194:B252" customList="High,Medium,Low"/>
  </sortState>
  <tableColumns count="3">
    <tableColumn id="1" xr3:uid="{99F598A7-99EE-4597-B186-CAE934348B27}" name="Category" dataDxfId="2" dataCellStyle="Normal 2">
      <calculatedColumnFormula>IF(Matrix!$M2="Yes","Cloud or Back-end"," ")</calculatedColumnFormula>
    </tableColumn>
    <tableColumn id="2" xr3:uid="{4BB072FE-980E-4497-97EE-1447AD45CD0A}" name="Criticality" dataDxfId="1" dataCellStyle="Normal 2">
      <calculatedColumnFormula>IF(Matrix!$M2="Yes",Matrix!$G2," ")</calculatedColumnFormula>
    </tableColumn>
    <tableColumn id="3" xr3:uid="{D13155DF-FF1B-4BB8-BA95-BC235A46FF75}" name="Requirement" dataDxfId="0" dataCellStyle="Normal 2">
      <calculatedColumnFormula>IF(Matrix!$M2="Yes",Matrix!$I2," ")</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0"/>
  <sheetViews>
    <sheetView zoomScale="80" zoomScaleNormal="80" workbookViewId="0">
      <pane xSplit="4" ySplit="1" topLeftCell="E30" activePane="bottomRight" state="frozen"/>
      <selection pane="topRight" activeCell="D1" sqref="D1"/>
      <selection pane="bottomLeft" activeCell="A2" sqref="A2"/>
      <selection pane="bottomRight" activeCell="D33" sqref="D33"/>
    </sheetView>
  </sheetViews>
  <sheetFormatPr defaultColWidth="32" defaultRowHeight="15" x14ac:dyDescent="0.25"/>
  <cols>
    <col min="1" max="1" width="32" style="26"/>
    <col min="2" max="2" width="27" style="3" customWidth="1"/>
    <col min="3" max="4" width="32" style="3"/>
    <col min="5" max="5" width="107.7109375" style="3" customWidth="1"/>
    <col min="6" max="6" width="32" style="3"/>
    <col min="7" max="7" width="23.28515625" style="3" customWidth="1"/>
    <col min="8" max="9" width="46.140625" style="3" customWidth="1"/>
    <col min="10" max="10" width="14.85546875" style="11" bestFit="1" customWidth="1"/>
    <col min="11" max="11" width="21.28515625" style="11" customWidth="1"/>
    <col min="12" max="12" width="18.28515625" style="11" customWidth="1"/>
    <col min="13" max="13" width="14.140625" style="11" customWidth="1"/>
    <col min="14" max="16384" width="32" style="3"/>
  </cols>
  <sheetData>
    <row r="1" spans="1:13" ht="34.5" customHeight="1" thickBot="1" x14ac:dyDescent="0.3">
      <c r="A1" s="22" t="s">
        <v>333</v>
      </c>
      <c r="B1" s="1" t="s">
        <v>143</v>
      </c>
      <c r="C1" s="2" t="s">
        <v>144</v>
      </c>
      <c r="D1" s="2" t="s">
        <v>145</v>
      </c>
      <c r="E1" s="2" t="s">
        <v>149</v>
      </c>
      <c r="F1" s="2" t="s">
        <v>148</v>
      </c>
      <c r="G1" s="2" t="s">
        <v>146</v>
      </c>
      <c r="H1" s="2" t="s">
        <v>147</v>
      </c>
      <c r="I1" s="2" t="s">
        <v>247</v>
      </c>
      <c r="J1" s="1" t="s">
        <v>243</v>
      </c>
      <c r="K1" s="1" t="s">
        <v>244</v>
      </c>
      <c r="L1" s="1" t="s">
        <v>245</v>
      </c>
      <c r="M1" s="1" t="s">
        <v>270</v>
      </c>
    </row>
    <row r="2" spans="1:13" ht="274.5" customHeight="1" thickBot="1" x14ac:dyDescent="0.3">
      <c r="A2" s="23" t="s">
        <v>318</v>
      </c>
      <c r="B2" s="5" t="s">
        <v>0</v>
      </c>
      <c r="C2" s="6" t="s">
        <v>1</v>
      </c>
      <c r="D2" s="6" t="s">
        <v>2</v>
      </c>
      <c r="E2" s="6" t="s">
        <v>156</v>
      </c>
      <c r="F2" s="6" t="s">
        <v>3</v>
      </c>
      <c r="G2" s="6" t="s">
        <v>4</v>
      </c>
      <c r="H2" s="6" t="s">
        <v>5</v>
      </c>
      <c r="I2" s="6" t="str">
        <f>B2&amp; " " &amp;"("&amp;C2&amp;")"&amp;" - "&amp;D2</f>
        <v>AA-010 (Audit and Accountability) - The vendor's system shall record event and system logs</v>
      </c>
      <c r="J2" s="7" t="s">
        <v>302</v>
      </c>
      <c r="K2" s="7" t="s">
        <v>302</v>
      </c>
      <c r="L2" s="7" t="s">
        <v>302</v>
      </c>
      <c r="M2" s="7" t="s">
        <v>301</v>
      </c>
    </row>
    <row r="3" spans="1:13" ht="391.5" customHeight="1" thickBot="1" x14ac:dyDescent="0.3">
      <c r="A3" s="23" t="s">
        <v>309</v>
      </c>
      <c r="B3" s="5" t="s">
        <v>6</v>
      </c>
      <c r="C3" s="6" t="s">
        <v>7</v>
      </c>
      <c r="D3" s="6" t="s">
        <v>8</v>
      </c>
      <c r="E3" s="6" t="s">
        <v>214</v>
      </c>
      <c r="F3" s="6" t="s">
        <v>9</v>
      </c>
      <c r="G3" s="6" t="s">
        <v>4</v>
      </c>
      <c r="H3" s="6" t="s">
        <v>10</v>
      </c>
      <c r="I3" s="6" t="str">
        <f t="shared" ref="I3:I60" si="0">B3&amp; " " &amp;"("&amp;C3&amp;")"&amp;" - "&amp;D3</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J3" s="7" t="s">
        <v>301</v>
      </c>
      <c r="K3" s="7" t="s">
        <v>301</v>
      </c>
      <c r="L3" s="7" t="s">
        <v>301</v>
      </c>
      <c r="M3" s="7" t="s">
        <v>301</v>
      </c>
    </row>
    <row r="4" spans="1:13" ht="201.75" customHeight="1" thickBot="1" x14ac:dyDescent="0.3">
      <c r="A4" s="23" t="s">
        <v>309</v>
      </c>
      <c r="B4" s="5" t="s">
        <v>11</v>
      </c>
      <c r="C4" s="6" t="s">
        <v>12</v>
      </c>
      <c r="D4" s="6" t="s">
        <v>13</v>
      </c>
      <c r="E4" s="6" t="s">
        <v>240</v>
      </c>
      <c r="F4" s="6" t="s">
        <v>151</v>
      </c>
      <c r="G4" s="6" t="s">
        <v>249</v>
      </c>
      <c r="H4" s="6" t="s">
        <v>248</v>
      </c>
      <c r="I4" s="6" t="str">
        <f t="shared" si="0"/>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J4" s="7" t="s">
        <v>302</v>
      </c>
      <c r="K4" s="7" t="s">
        <v>301</v>
      </c>
      <c r="L4" s="7" t="s">
        <v>301</v>
      </c>
      <c r="M4" s="7" t="s">
        <v>302</v>
      </c>
    </row>
    <row r="5" spans="1:13" ht="246" customHeight="1" thickBot="1" x14ac:dyDescent="0.3">
      <c r="A5" s="23" t="s">
        <v>309</v>
      </c>
      <c r="B5" s="5" t="s">
        <v>14</v>
      </c>
      <c r="C5" s="6" t="s">
        <v>15</v>
      </c>
      <c r="D5" s="6" t="s">
        <v>16</v>
      </c>
      <c r="E5" s="6" t="s">
        <v>220</v>
      </c>
      <c r="F5" s="6" t="s">
        <v>157</v>
      </c>
      <c r="G5" s="6" t="s">
        <v>249</v>
      </c>
      <c r="H5" s="6" t="s">
        <v>250</v>
      </c>
      <c r="I5" s="6" t="str">
        <f t="shared" si="0"/>
        <v>AC-030 (Access Control) - The vendor's system shall employ authentication to prevent unauthorized access to telematics systems and data.</v>
      </c>
      <c r="J5" s="7" t="s">
        <v>301</v>
      </c>
      <c r="K5" s="7" t="s">
        <v>301</v>
      </c>
      <c r="L5" s="7" t="s">
        <v>301</v>
      </c>
      <c r="M5" s="7" t="s">
        <v>301</v>
      </c>
    </row>
    <row r="6" spans="1:13" ht="251.25" customHeight="1" thickBot="1" x14ac:dyDescent="0.3">
      <c r="A6" s="23" t="s">
        <v>309</v>
      </c>
      <c r="B6" s="5" t="s">
        <v>17</v>
      </c>
      <c r="C6" s="6" t="s">
        <v>15</v>
      </c>
      <c r="D6" s="6" t="s">
        <v>18</v>
      </c>
      <c r="E6" s="6" t="s">
        <v>219</v>
      </c>
      <c r="F6" s="6" t="s">
        <v>19</v>
      </c>
      <c r="G6" s="6" t="s">
        <v>4</v>
      </c>
      <c r="H6" s="6" t="s">
        <v>215</v>
      </c>
      <c r="I6" s="6" t="str">
        <f t="shared" si="0"/>
        <v>AC-040 (Access Control) - The vendor shall identify all instances where the telematics system includes actions that cannot support access authentication and/or execute with elevated privileges</v>
      </c>
      <c r="J6" s="7" t="s">
        <v>301</v>
      </c>
      <c r="K6" s="7" t="s">
        <v>301</v>
      </c>
      <c r="L6" s="7" t="s">
        <v>301</v>
      </c>
      <c r="M6" s="7" t="s">
        <v>301</v>
      </c>
    </row>
    <row r="7" spans="1:13" ht="105.75" thickBot="1" x14ac:dyDescent="0.3">
      <c r="A7" s="23" t="s">
        <v>309</v>
      </c>
      <c r="B7" s="5" t="s">
        <v>20</v>
      </c>
      <c r="C7" s="6" t="s">
        <v>15</v>
      </c>
      <c r="D7" s="6" t="s">
        <v>21</v>
      </c>
      <c r="E7" s="6" t="s">
        <v>218</v>
      </c>
      <c r="F7" s="6" t="s">
        <v>22</v>
      </c>
      <c r="G7" s="6" t="s">
        <v>4</v>
      </c>
      <c r="H7" s="6" t="s">
        <v>164</v>
      </c>
      <c r="I7" s="6" t="str">
        <f t="shared" si="0"/>
        <v>AC-041 (Access Control) - Identifying information about the connected devices will not be made available without authentication first.</v>
      </c>
      <c r="J7" s="7" t="s">
        <v>301</v>
      </c>
      <c r="K7" s="7" t="s">
        <v>301</v>
      </c>
      <c r="L7" s="7" t="s">
        <v>301</v>
      </c>
      <c r="M7" s="7" t="s">
        <v>301</v>
      </c>
    </row>
    <row r="8" spans="1:13" ht="183.75" customHeight="1" thickBot="1" x14ac:dyDescent="0.3">
      <c r="A8" s="23" t="s">
        <v>309</v>
      </c>
      <c r="B8" s="5" t="s">
        <v>23</v>
      </c>
      <c r="C8" s="6" t="s">
        <v>15</v>
      </c>
      <c r="D8" s="6" t="s">
        <v>24</v>
      </c>
      <c r="E8" s="6" t="s">
        <v>221</v>
      </c>
      <c r="F8" s="6" t="s">
        <v>25</v>
      </c>
      <c r="G8" s="6" t="s">
        <v>4</v>
      </c>
      <c r="H8" s="6" t="s">
        <v>215</v>
      </c>
      <c r="I8" s="6" t="str">
        <f t="shared" si="0"/>
        <v>AC-050 (Access Control) - All remote access methods and possible remote actions to/on telematics system shall be documented.</v>
      </c>
      <c r="J8" s="7" t="s">
        <v>301</v>
      </c>
      <c r="K8" s="7" t="s">
        <v>301</v>
      </c>
      <c r="L8" s="7" t="s">
        <v>301</v>
      </c>
      <c r="M8" s="7" t="s">
        <v>301</v>
      </c>
    </row>
    <row r="9" spans="1:13" ht="154.5" customHeight="1" thickBot="1" x14ac:dyDescent="0.3">
      <c r="A9" s="23" t="s">
        <v>312</v>
      </c>
      <c r="B9" s="5" t="s">
        <v>26</v>
      </c>
      <c r="C9" s="6" t="s">
        <v>15</v>
      </c>
      <c r="D9" s="6" t="s">
        <v>241</v>
      </c>
      <c r="E9" s="6" t="s">
        <v>222</v>
      </c>
      <c r="F9" s="6" t="s">
        <v>27</v>
      </c>
      <c r="G9" s="6" t="s">
        <v>4</v>
      </c>
      <c r="H9" s="6" t="s">
        <v>28</v>
      </c>
      <c r="I9" s="6" t="str">
        <f t="shared" si="0"/>
        <v>AC-060 (Access Control) - For all components of the system, the vendor shall provide a listing of all wireless communications interfaces of the system and specify how the interfaces can be configured and/or disabled.</v>
      </c>
      <c r="J9" s="7" t="s">
        <v>302</v>
      </c>
      <c r="K9" s="7" t="s">
        <v>301</v>
      </c>
      <c r="L9" s="7" t="s">
        <v>301</v>
      </c>
      <c r="M9" s="7" t="s">
        <v>302</v>
      </c>
    </row>
    <row r="10" spans="1:13" ht="207" customHeight="1" thickBot="1" x14ac:dyDescent="0.3">
      <c r="A10" s="23" t="s">
        <v>318</v>
      </c>
      <c r="B10" s="5" t="s">
        <v>29</v>
      </c>
      <c r="C10" s="6" t="s">
        <v>30</v>
      </c>
      <c r="D10" s="6" t="s">
        <v>31</v>
      </c>
      <c r="E10" s="6" t="s">
        <v>223</v>
      </c>
      <c r="F10" s="6" t="s">
        <v>32</v>
      </c>
      <c r="G10" s="6" t="s">
        <v>4</v>
      </c>
      <c r="H10" s="6" t="s">
        <v>215</v>
      </c>
      <c r="I10" s="6" t="str">
        <f t="shared" si="0"/>
        <v>AC-070 (Identification and Authentication) - Authentication attempts to the vendor’s devices and backends shall be rate-limited to an industry accepted rate.</v>
      </c>
      <c r="J10" s="7" t="s">
        <v>302</v>
      </c>
      <c r="K10" s="7" t="s">
        <v>302</v>
      </c>
      <c r="L10" s="7" t="s">
        <v>302</v>
      </c>
      <c r="M10" s="7" t="s">
        <v>301</v>
      </c>
    </row>
    <row r="11" spans="1:13" ht="120" customHeight="1" thickBot="1" x14ac:dyDescent="0.3">
      <c r="A11" s="23" t="s">
        <v>319</v>
      </c>
      <c r="B11" s="5" t="s">
        <v>33</v>
      </c>
      <c r="C11" s="6" t="s">
        <v>34</v>
      </c>
      <c r="D11" s="6" t="s">
        <v>35</v>
      </c>
      <c r="E11" s="6" t="s">
        <v>150</v>
      </c>
      <c r="F11" s="6" t="s">
        <v>36</v>
      </c>
      <c r="G11" s="6" t="s">
        <v>4</v>
      </c>
      <c r="H11" s="6" t="s">
        <v>37</v>
      </c>
      <c r="I11" s="6" t="str">
        <f t="shared" si="0"/>
        <v>AC-080 (Device-Local Authentication) - All authentication offered on device-local interfaces shall expect credentials which are unique to each device instance and uncorrelated to any and all public information about the device.</v>
      </c>
      <c r="J11" s="7" t="s">
        <v>301</v>
      </c>
      <c r="K11" s="7" t="s">
        <v>301</v>
      </c>
      <c r="L11" s="7" t="s">
        <v>301</v>
      </c>
      <c r="M11" s="7" t="s">
        <v>302</v>
      </c>
    </row>
    <row r="12" spans="1:13" ht="177" customHeight="1" thickBot="1" x14ac:dyDescent="0.3">
      <c r="A12" s="23" t="s">
        <v>312</v>
      </c>
      <c r="B12" s="5" t="s">
        <v>38</v>
      </c>
      <c r="C12" s="6" t="s">
        <v>12</v>
      </c>
      <c r="D12" s="6" t="s">
        <v>39</v>
      </c>
      <c r="E12" s="6" t="s">
        <v>224</v>
      </c>
      <c r="F12" s="6" t="s">
        <v>40</v>
      </c>
      <c r="G12" s="6" t="s">
        <v>4</v>
      </c>
      <c r="H12" s="6" t="s">
        <v>41</v>
      </c>
      <c r="I12"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2" s="7" t="s">
        <v>302</v>
      </c>
      <c r="K12" s="7" t="s">
        <v>301</v>
      </c>
      <c r="L12" s="7" t="s">
        <v>301</v>
      </c>
      <c r="M12" s="7" t="s">
        <v>302</v>
      </c>
    </row>
    <row r="13" spans="1:13" ht="251.25" customHeight="1" thickBot="1" x14ac:dyDescent="0.3">
      <c r="A13" s="23" t="s">
        <v>309</v>
      </c>
      <c r="B13" s="5" t="s">
        <v>42</v>
      </c>
      <c r="C13" s="6" t="s">
        <v>43</v>
      </c>
      <c r="D13" s="6" t="s">
        <v>44</v>
      </c>
      <c r="E13" s="6" t="s">
        <v>225</v>
      </c>
      <c r="F13" s="6" t="s">
        <v>158</v>
      </c>
      <c r="G13" s="6" t="s">
        <v>249</v>
      </c>
      <c r="H13" s="6" t="s">
        <v>251</v>
      </c>
      <c r="I13" s="6" t="str">
        <f t="shared" si="0"/>
        <v>CM-020 (Configuration Management) - The vendor’s devices shall have all services used for troubleshooting disabled or properly protected from unauthorized access and use.</v>
      </c>
      <c r="J13" s="7" t="s">
        <v>301</v>
      </c>
      <c r="K13" s="7" t="s">
        <v>301</v>
      </c>
      <c r="L13" s="7" t="s">
        <v>301</v>
      </c>
      <c r="M13" s="7" t="s">
        <v>301</v>
      </c>
    </row>
    <row r="14" spans="1:13" ht="180.75" thickBot="1" x14ac:dyDescent="0.3">
      <c r="A14" s="23" t="s">
        <v>309</v>
      </c>
      <c r="B14" s="5" t="s">
        <v>45</v>
      </c>
      <c r="C14" s="6" t="s">
        <v>43</v>
      </c>
      <c r="D14" s="6" t="s">
        <v>271</v>
      </c>
      <c r="E14" s="6" t="s">
        <v>226</v>
      </c>
      <c r="F14" s="6" t="s">
        <v>160</v>
      </c>
      <c r="G14" s="6" t="s">
        <v>249</v>
      </c>
      <c r="H14" s="6" t="s">
        <v>252</v>
      </c>
      <c r="I14" s="6" t="str">
        <f t="shared" si="0"/>
        <v>CM-030 (Configuration Management) - Vendor ensures that any and all interfaces used for testing or debug are unavailalbe in production builds of the devices</v>
      </c>
      <c r="J14" s="7" t="s">
        <v>301</v>
      </c>
      <c r="K14" s="7" t="s">
        <v>301</v>
      </c>
      <c r="L14" s="7" t="s">
        <v>301</v>
      </c>
      <c r="M14" s="7" t="s">
        <v>301</v>
      </c>
    </row>
    <row r="15" spans="1:13" ht="138" customHeight="1" thickBot="1" x14ac:dyDescent="0.3">
      <c r="A15" s="23" t="s">
        <v>309</v>
      </c>
      <c r="B15" s="5" t="s">
        <v>46</v>
      </c>
      <c r="C15" s="6" t="s">
        <v>30</v>
      </c>
      <c r="D15" s="6" t="s">
        <v>295</v>
      </c>
      <c r="E15" s="6" t="s">
        <v>227</v>
      </c>
      <c r="F15" s="6" t="s">
        <v>159</v>
      </c>
      <c r="G15" s="6" t="s">
        <v>4</v>
      </c>
      <c r="H15" s="6" t="s">
        <v>296</v>
      </c>
      <c r="I15" s="6" t="str">
        <f t="shared" si="0"/>
        <v>IA-010 (Identification and Authentication) - All remote hosts of the vendor's system shall be configured to uniquely identify and authenticate all other remote hosts of the system and/or any other interfacing systems.</v>
      </c>
      <c r="J15" s="7" t="s">
        <v>301</v>
      </c>
      <c r="K15" s="7" t="s">
        <v>301</v>
      </c>
      <c r="L15" s="7" t="s">
        <v>301</v>
      </c>
      <c r="M15" s="7" t="s">
        <v>301</v>
      </c>
    </row>
    <row r="16" spans="1:13" ht="270" customHeight="1" thickBot="1" x14ac:dyDescent="0.3">
      <c r="A16" s="23" t="s">
        <v>312</v>
      </c>
      <c r="B16" s="5" t="s">
        <v>47</v>
      </c>
      <c r="C16" s="6" t="s">
        <v>30</v>
      </c>
      <c r="D16" s="6" t="s">
        <v>161</v>
      </c>
      <c r="E16" s="6" t="s">
        <v>228</v>
      </c>
      <c r="F16" s="6" t="s">
        <v>152</v>
      </c>
      <c r="G16" s="6" t="s">
        <v>4</v>
      </c>
      <c r="H16" s="6" t="s">
        <v>215</v>
      </c>
      <c r="I16"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6" s="7" t="s">
        <v>302</v>
      </c>
      <c r="K16" s="7" t="s">
        <v>301</v>
      </c>
      <c r="L16" s="7" t="s">
        <v>301</v>
      </c>
      <c r="M16" s="7" t="s">
        <v>302</v>
      </c>
    </row>
    <row r="17" spans="1:13" ht="315.75" thickBot="1" x14ac:dyDescent="0.3">
      <c r="A17" s="23" t="s">
        <v>309</v>
      </c>
      <c r="B17" s="5" t="s">
        <v>48</v>
      </c>
      <c r="C17" s="6" t="s">
        <v>30</v>
      </c>
      <c r="D17" s="6" t="s">
        <v>165</v>
      </c>
      <c r="E17" s="6" t="s">
        <v>229</v>
      </c>
      <c r="F17" s="6" t="s">
        <v>162</v>
      </c>
      <c r="G17" s="6" t="s">
        <v>4</v>
      </c>
      <c r="H17" s="4" t="s">
        <v>163</v>
      </c>
      <c r="I17" s="6" t="str">
        <f t="shared" si="0"/>
        <v>IA-030 (Identification and Authentication) - Cryptographic modules used in the vendors system shall be compliant with Federal Information Processing Standards (FIPS) 140-2: Level 1.</v>
      </c>
      <c r="J17" s="7" t="s">
        <v>301</v>
      </c>
      <c r="K17" s="7" t="s">
        <v>301</v>
      </c>
      <c r="L17" s="7" t="s">
        <v>301</v>
      </c>
      <c r="M17" s="7" t="s">
        <v>301</v>
      </c>
    </row>
    <row r="18" spans="1:13" ht="405.75" thickBot="1" x14ac:dyDescent="0.3">
      <c r="A18" s="23" t="s">
        <v>309</v>
      </c>
      <c r="B18" s="5" t="s">
        <v>49</v>
      </c>
      <c r="C18" s="6" t="s">
        <v>50</v>
      </c>
      <c r="D18" s="6" t="s">
        <v>51</v>
      </c>
      <c r="E18" s="6" t="s">
        <v>173</v>
      </c>
      <c r="F18" s="6" t="s">
        <v>172</v>
      </c>
      <c r="G18" s="6" t="s">
        <v>249</v>
      </c>
      <c r="H18" s="6" t="s">
        <v>253</v>
      </c>
      <c r="I18" s="6" t="str">
        <f t="shared" si="0"/>
        <v>IR-010 (Incidence Response) - The vendor shall have a documented incident response plan (IRP) in place which provides the carriers with a point of contact for components used within their telematics system</v>
      </c>
      <c r="J18" s="7" t="s">
        <v>301</v>
      </c>
      <c r="K18" s="7" t="s">
        <v>301</v>
      </c>
      <c r="L18" s="7" t="s">
        <v>301</v>
      </c>
      <c r="M18" s="7" t="s">
        <v>301</v>
      </c>
    </row>
    <row r="19" spans="1:13" ht="285.75" thickBot="1" x14ac:dyDescent="0.3">
      <c r="A19" s="23" t="s">
        <v>309</v>
      </c>
      <c r="B19" s="5" t="s">
        <v>52</v>
      </c>
      <c r="C19" s="6" t="s">
        <v>53</v>
      </c>
      <c r="D19" s="6" t="s">
        <v>54</v>
      </c>
      <c r="E19" s="6" t="s">
        <v>174</v>
      </c>
      <c r="F19" s="6" t="s">
        <v>175</v>
      </c>
      <c r="G19" s="6" t="s">
        <v>4</v>
      </c>
      <c r="H19" s="6" t="s">
        <v>215</v>
      </c>
      <c r="I19" s="6" t="str">
        <f t="shared" si="0"/>
        <v>M-010 (Maintenance) - The vendor shall have procedures in place to ensure that components outside of the carrier’s direct control are not updated or modified without prior coordination and approval by an organization-defined individual or role</v>
      </c>
      <c r="J19" s="7" t="s">
        <v>301</v>
      </c>
      <c r="K19" s="7" t="s">
        <v>301</v>
      </c>
      <c r="L19" s="7" t="s">
        <v>301</v>
      </c>
      <c r="M19" s="7" t="s">
        <v>301</v>
      </c>
    </row>
    <row r="20" spans="1:13" ht="240.75" thickBot="1" x14ac:dyDescent="0.3">
      <c r="A20" s="23" t="s">
        <v>318</v>
      </c>
      <c r="B20" s="5" t="s">
        <v>55</v>
      </c>
      <c r="C20" s="6" t="s">
        <v>53</v>
      </c>
      <c r="D20" s="6" t="s">
        <v>274</v>
      </c>
      <c r="E20" s="6" t="s">
        <v>179</v>
      </c>
      <c r="F20" s="6" t="s">
        <v>56</v>
      </c>
      <c r="G20" s="6" t="s">
        <v>249</v>
      </c>
      <c r="H20" s="6" t="s">
        <v>253</v>
      </c>
      <c r="I20" s="6" t="str">
        <f t="shared" si="0"/>
        <v>M-020 (Maintenance) - The vendor shall have procedures in place to test backup restoration processes of their own systems and their own facilities on at least an annual basis.</v>
      </c>
      <c r="J20" s="7" t="s">
        <v>302</v>
      </c>
      <c r="K20" s="7" t="s">
        <v>302</v>
      </c>
      <c r="L20" s="7" t="s">
        <v>302</v>
      </c>
      <c r="M20" s="7" t="s">
        <v>301</v>
      </c>
    </row>
    <row r="21" spans="1:13" ht="360.75" thickBot="1" x14ac:dyDescent="0.3">
      <c r="A21" s="23" t="s">
        <v>318</v>
      </c>
      <c r="B21" s="5" t="s">
        <v>57</v>
      </c>
      <c r="C21" s="6" t="s">
        <v>58</v>
      </c>
      <c r="D21" s="6" t="s">
        <v>59</v>
      </c>
      <c r="E21" s="6" t="s">
        <v>176</v>
      </c>
      <c r="F21" s="6" t="s">
        <v>177</v>
      </c>
      <c r="G21" s="6" t="s">
        <v>4</v>
      </c>
      <c r="H21" s="6" t="s">
        <v>215</v>
      </c>
      <c r="I21" s="6" t="str">
        <f t="shared" si="0"/>
        <v>P-010 (Planning) - The vendor shall have a System Security Plan (SSP) which details a clear and concise understanding of authorization boundaries of your telematics system;</v>
      </c>
      <c r="J21" s="7" t="s">
        <v>302</v>
      </c>
      <c r="K21" s="7" t="s">
        <v>302</v>
      </c>
      <c r="L21" s="7" t="s">
        <v>302</v>
      </c>
      <c r="M21" s="7" t="s">
        <v>301</v>
      </c>
    </row>
    <row r="22" spans="1:13" ht="316.5" customHeight="1" thickBot="1" x14ac:dyDescent="0.3">
      <c r="A22" s="24" t="s">
        <v>318</v>
      </c>
      <c r="B22" s="7" t="s">
        <v>60</v>
      </c>
      <c r="C22" s="7" t="s">
        <v>58</v>
      </c>
      <c r="D22" s="7" t="s">
        <v>61</v>
      </c>
      <c r="E22" s="7" t="s">
        <v>178</v>
      </c>
      <c r="F22" s="10" t="s">
        <v>216</v>
      </c>
      <c r="G22" s="7" t="s">
        <v>4</v>
      </c>
      <c r="H22" s="7" t="s">
        <v>215</v>
      </c>
      <c r="I22" s="6" t="str">
        <f t="shared" si="0"/>
        <v xml:space="preserve">P-020 (Planning) - The vendor shall have a documented Information Security Architecture (ISA) for the telematics system.  </v>
      </c>
      <c r="J22" s="7" t="s">
        <v>302</v>
      </c>
      <c r="K22" s="7" t="s">
        <v>302</v>
      </c>
      <c r="L22" s="7" t="s">
        <v>302</v>
      </c>
      <c r="M22" s="7" t="s">
        <v>301</v>
      </c>
    </row>
    <row r="23" spans="1:13" ht="120.75" thickBot="1" x14ac:dyDescent="0.3">
      <c r="A23" s="23" t="s">
        <v>318</v>
      </c>
      <c r="B23" s="5" t="s">
        <v>62</v>
      </c>
      <c r="C23" s="6" t="s">
        <v>58</v>
      </c>
      <c r="D23" s="6" t="s">
        <v>297</v>
      </c>
      <c r="E23" s="6" t="s">
        <v>63</v>
      </c>
      <c r="F23" s="6" t="s">
        <v>180</v>
      </c>
      <c r="G23" s="6" t="s">
        <v>249</v>
      </c>
      <c r="H23" s="6" t="s">
        <v>254</v>
      </c>
      <c r="I23" s="6" t="str">
        <f t="shared" si="0"/>
        <v>P-030 (Planning) - The vendor shall provide interfaces to their backend using the Open Telematics API -- enabling carriers to have failover to other providers to  avoid interruptions due to single point of failure in provider telematics services.</v>
      </c>
      <c r="J23" s="7" t="s">
        <v>302</v>
      </c>
      <c r="K23" s="7" t="s">
        <v>302</v>
      </c>
      <c r="L23" s="7" t="s">
        <v>302</v>
      </c>
      <c r="M23" s="7" t="s">
        <v>301</v>
      </c>
    </row>
    <row r="24" spans="1:13" ht="390.75" thickBot="1" x14ac:dyDescent="0.3">
      <c r="A24" s="23" t="s">
        <v>309</v>
      </c>
      <c r="B24" s="5" t="s">
        <v>64</v>
      </c>
      <c r="C24" s="6" t="s">
        <v>65</v>
      </c>
      <c r="D24" s="6" t="s">
        <v>66</v>
      </c>
      <c r="E24" s="6" t="s">
        <v>181</v>
      </c>
      <c r="F24" s="6" t="s">
        <v>67</v>
      </c>
      <c r="G24" s="6" t="s">
        <v>4</v>
      </c>
      <c r="H24" s="6" t="s">
        <v>215</v>
      </c>
      <c r="I24" s="6" t="str">
        <f t="shared" si="0"/>
        <v>PS-010 (Personnel Security) - The vendor shall have personnel security policies &amp; procedures, position risk categorization, personnel screening, personnel termination, personnel transfer, access agreements &amp; third party personnel security.</v>
      </c>
      <c r="J24" s="7" t="s">
        <v>301</v>
      </c>
      <c r="K24" s="7" t="s">
        <v>301</v>
      </c>
      <c r="L24" s="7" t="s">
        <v>301</v>
      </c>
      <c r="M24" s="7" t="s">
        <v>301</v>
      </c>
    </row>
    <row r="25" spans="1:13" ht="240.75" thickBot="1" x14ac:dyDescent="0.3">
      <c r="A25" s="23" t="s">
        <v>309</v>
      </c>
      <c r="B25" s="5" t="s">
        <v>68</v>
      </c>
      <c r="C25" s="6" t="s">
        <v>69</v>
      </c>
      <c r="D25" s="6" t="s">
        <v>272</v>
      </c>
      <c r="E25" s="6" t="s">
        <v>182</v>
      </c>
      <c r="F25" s="6" t="s">
        <v>70</v>
      </c>
      <c r="G25" s="6" t="s">
        <v>4</v>
      </c>
      <c r="H25" s="6" t="s">
        <v>215</v>
      </c>
      <c r="I25"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25" s="12" t="s">
        <v>301</v>
      </c>
      <c r="K25" s="7" t="s">
        <v>301</v>
      </c>
      <c r="L25" s="7" t="s">
        <v>301</v>
      </c>
      <c r="M25" s="7" t="s">
        <v>301</v>
      </c>
    </row>
    <row r="26" spans="1:13" ht="285.75" thickBot="1" x14ac:dyDescent="0.3">
      <c r="A26" s="23" t="s">
        <v>300</v>
      </c>
      <c r="B26" s="5" t="s">
        <v>71</v>
      </c>
      <c r="C26" s="6" t="s">
        <v>69</v>
      </c>
      <c r="D26" s="6" t="s">
        <v>72</v>
      </c>
      <c r="E26" s="6" t="s">
        <v>183</v>
      </c>
      <c r="F26" s="6" t="s">
        <v>73</v>
      </c>
      <c r="G26" s="6" t="s">
        <v>4</v>
      </c>
      <c r="H26" s="6" t="s">
        <v>215</v>
      </c>
      <c r="I26" s="6" t="str">
        <f t="shared" si="0"/>
        <v>RA-020 (Risk Assessment) - The vendor shall use the results of risk assessments to influence systems development and processes.</v>
      </c>
      <c r="J26" s="7" t="s">
        <v>301</v>
      </c>
      <c r="K26" s="7" t="s">
        <v>301</v>
      </c>
      <c r="L26" s="7" t="s">
        <v>301</v>
      </c>
      <c r="M26" s="7" t="s">
        <v>301</v>
      </c>
    </row>
    <row r="27" spans="1:13" ht="409.6" thickBot="1" x14ac:dyDescent="0.3">
      <c r="A27" s="23" t="s">
        <v>309</v>
      </c>
      <c r="B27" s="5" t="s">
        <v>74</v>
      </c>
      <c r="C27" s="6" t="s">
        <v>75</v>
      </c>
      <c r="D27" s="6" t="s">
        <v>275</v>
      </c>
      <c r="E27" s="6" t="s">
        <v>184</v>
      </c>
      <c r="F27" s="6" t="s">
        <v>213</v>
      </c>
      <c r="G27" s="6" t="s">
        <v>249</v>
      </c>
      <c r="H27" s="4" t="s">
        <v>276</v>
      </c>
      <c r="I27" s="6" t="str">
        <f t="shared" si="0"/>
        <v>SAA-010 (Security Management) - The vendor shall have an Information Security Management Plan (ISMP)</v>
      </c>
      <c r="J27" s="7" t="s">
        <v>301</v>
      </c>
      <c r="K27" s="7" t="s">
        <v>301</v>
      </c>
      <c r="L27" s="7" t="s">
        <v>301</v>
      </c>
      <c r="M27" s="7" t="s">
        <v>301</v>
      </c>
    </row>
    <row r="28" spans="1:13" ht="225.75" thickBot="1" x14ac:dyDescent="0.3">
      <c r="A28" s="23" t="s">
        <v>309</v>
      </c>
      <c r="B28" s="5" t="s">
        <v>76</v>
      </c>
      <c r="C28" s="6" t="s">
        <v>77</v>
      </c>
      <c r="D28" s="6" t="s">
        <v>294</v>
      </c>
      <c r="E28" s="6" t="s">
        <v>186</v>
      </c>
      <c r="F28" s="6" t="s">
        <v>185</v>
      </c>
      <c r="G28" s="6" t="s">
        <v>249</v>
      </c>
      <c r="H28" s="6" t="s">
        <v>255</v>
      </c>
      <c r="I28"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28" s="7" t="s">
        <v>301</v>
      </c>
      <c r="K28" s="7" t="s">
        <v>301</v>
      </c>
      <c r="L28" s="7" t="s">
        <v>301</v>
      </c>
      <c r="M28" s="7" t="s">
        <v>301</v>
      </c>
    </row>
    <row r="29" spans="1:13" ht="210.75" thickBot="1" x14ac:dyDescent="0.3">
      <c r="A29" s="23" t="s">
        <v>309</v>
      </c>
      <c r="B29" s="5" t="s">
        <v>78</v>
      </c>
      <c r="C29" s="6" t="s">
        <v>79</v>
      </c>
      <c r="D29" s="6" t="s">
        <v>273</v>
      </c>
      <c r="E29" s="6" t="s">
        <v>230</v>
      </c>
      <c r="F29" s="6" t="s">
        <v>187</v>
      </c>
      <c r="G29" s="6" t="s">
        <v>4</v>
      </c>
      <c r="H29" s="6" t="s">
        <v>215</v>
      </c>
      <c r="I29" s="6" t="str">
        <f t="shared" si="0"/>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J29" s="12" t="s">
        <v>301</v>
      </c>
      <c r="K29" s="7" t="s">
        <v>301</v>
      </c>
      <c r="L29" s="7" t="s">
        <v>301</v>
      </c>
      <c r="M29" s="7" t="s">
        <v>301</v>
      </c>
    </row>
    <row r="30" spans="1:13" ht="210.75" thickBot="1" x14ac:dyDescent="0.3">
      <c r="A30" s="23" t="s">
        <v>309</v>
      </c>
      <c r="B30" s="5" t="s">
        <v>80</v>
      </c>
      <c r="C30" s="6" t="s">
        <v>81</v>
      </c>
      <c r="D30" s="6" t="s">
        <v>82</v>
      </c>
      <c r="E30" s="6" t="s">
        <v>231</v>
      </c>
      <c r="F30" s="6" t="s">
        <v>188</v>
      </c>
      <c r="G30" s="6" t="s">
        <v>249</v>
      </c>
      <c r="H30" s="6" t="s">
        <v>256</v>
      </c>
      <c r="I30" s="6" t="str">
        <f t="shared" si="0"/>
        <v>SCP-010 (Protecting Communications paths for systems) - Communication paths that traverse outside controlled boundaries must protect confidentiality and integrity of data</v>
      </c>
      <c r="J30" s="7" t="s">
        <v>301</v>
      </c>
      <c r="K30" s="7" t="s">
        <v>301</v>
      </c>
      <c r="L30" s="7" t="s">
        <v>301</v>
      </c>
      <c r="M30" s="7" t="s">
        <v>301</v>
      </c>
    </row>
    <row r="31" spans="1:13" ht="150.75" thickBot="1" x14ac:dyDescent="0.3">
      <c r="A31" s="23" t="s">
        <v>309</v>
      </c>
      <c r="B31" s="5" t="s">
        <v>83</v>
      </c>
      <c r="C31" s="6" t="s">
        <v>84</v>
      </c>
      <c r="D31" s="6" t="s">
        <v>284</v>
      </c>
      <c r="E31" s="6" t="s">
        <v>232</v>
      </c>
      <c r="F31" s="6" t="s">
        <v>85</v>
      </c>
      <c r="G31" s="6" t="s">
        <v>4</v>
      </c>
      <c r="H31" s="6" t="s">
        <v>215</v>
      </c>
      <c r="I31" s="6" t="str">
        <f t="shared" si="0"/>
        <v>SCP-011 (Protecting Communication paths for systems) - Communication path cryptographic protections must not use identities, keys or shared secrets which are common across multiple deployed devices</v>
      </c>
      <c r="J31" s="7" t="s">
        <v>301</v>
      </c>
      <c r="K31" s="7" t="s">
        <v>301</v>
      </c>
      <c r="L31" s="7" t="s">
        <v>301</v>
      </c>
      <c r="M31" s="7" t="s">
        <v>301</v>
      </c>
    </row>
    <row r="32" spans="1:13" ht="213" thickBot="1" x14ac:dyDescent="0.3">
      <c r="A32" s="23" t="s">
        <v>309</v>
      </c>
      <c r="B32" s="5" t="s">
        <v>86</v>
      </c>
      <c r="C32" s="6" t="s">
        <v>7</v>
      </c>
      <c r="D32" s="6" t="s">
        <v>189</v>
      </c>
      <c r="E32" s="6" t="s">
        <v>233</v>
      </c>
      <c r="F32" s="6" t="s">
        <v>166</v>
      </c>
      <c r="G32" s="6" t="s">
        <v>249</v>
      </c>
      <c r="H32" s="6" t="s">
        <v>257</v>
      </c>
      <c r="I32"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2" s="7" t="s">
        <v>301</v>
      </c>
      <c r="K32" s="7" t="s">
        <v>301</v>
      </c>
      <c r="L32" s="7" t="s">
        <v>301</v>
      </c>
      <c r="M32" s="7" t="s">
        <v>301</v>
      </c>
    </row>
    <row r="33" spans="1:13" ht="150.75" thickBot="1" x14ac:dyDescent="0.3">
      <c r="A33" s="23" t="s">
        <v>316</v>
      </c>
      <c r="B33" s="5" t="s">
        <v>87</v>
      </c>
      <c r="C33" s="6" t="s">
        <v>7</v>
      </c>
      <c r="D33" s="6" t="s">
        <v>285</v>
      </c>
      <c r="E33" s="6"/>
      <c r="F33" s="6" t="s">
        <v>167</v>
      </c>
      <c r="G33" s="6" t="s">
        <v>4</v>
      </c>
      <c r="H33" s="6" t="s">
        <v>215</v>
      </c>
      <c r="I33" s="6" t="str">
        <f t="shared" si="0"/>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J33" s="7" t="s">
        <v>301</v>
      </c>
      <c r="K33" s="7" t="s">
        <v>301</v>
      </c>
      <c r="L33" s="7" t="s">
        <v>301</v>
      </c>
      <c r="M33" s="7" t="s">
        <v>301</v>
      </c>
    </row>
    <row r="34" spans="1:13" ht="285.75" thickBot="1" x14ac:dyDescent="0.3">
      <c r="A34" s="23" t="s">
        <v>309</v>
      </c>
      <c r="B34" s="5" t="s">
        <v>88</v>
      </c>
      <c r="C34" s="6" t="s">
        <v>7</v>
      </c>
      <c r="D34" s="6" t="s">
        <v>190</v>
      </c>
      <c r="E34" s="6" t="s">
        <v>234</v>
      </c>
      <c r="F34" s="6" t="s">
        <v>153</v>
      </c>
      <c r="G34" s="6" t="s">
        <v>4</v>
      </c>
      <c r="H34" s="6" t="s">
        <v>215</v>
      </c>
      <c r="I34" s="6" t="str">
        <f t="shared" si="0"/>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J34" s="7" t="s">
        <v>301</v>
      </c>
      <c r="K34" s="7" t="s">
        <v>301</v>
      </c>
      <c r="L34" s="7" t="s">
        <v>301</v>
      </c>
      <c r="M34" s="7" t="s">
        <v>301</v>
      </c>
    </row>
    <row r="35" spans="1:13" ht="180.75" thickBot="1" x14ac:dyDescent="0.3">
      <c r="A35" s="25" t="s">
        <v>270</v>
      </c>
      <c r="B35" s="5" t="s">
        <v>89</v>
      </c>
      <c r="C35" s="6" t="s">
        <v>90</v>
      </c>
      <c r="D35" s="6" t="s">
        <v>91</v>
      </c>
      <c r="E35" s="6" t="s">
        <v>235</v>
      </c>
      <c r="F35" s="6" t="s">
        <v>168</v>
      </c>
      <c r="G35" s="6" t="s">
        <v>249</v>
      </c>
      <c r="H35" s="6" t="s">
        <v>258</v>
      </c>
      <c r="I35" s="6" t="str">
        <f t="shared" si="0"/>
        <v>SCP-050 (Protecting Data in the Backend) - All customer-related data logically segmented (e.g. encrypted with segmented keys) such that it is possible to produce all data related to one customer without inadvertently exposing any data of any others</v>
      </c>
      <c r="J35" s="7" t="s">
        <v>302</v>
      </c>
      <c r="K35" s="7" t="s">
        <v>302</v>
      </c>
      <c r="L35" s="7" t="s">
        <v>302</v>
      </c>
      <c r="M35" s="7" t="s">
        <v>301</v>
      </c>
    </row>
    <row r="36" spans="1:13" ht="198" thickBot="1" x14ac:dyDescent="0.3">
      <c r="A36" s="23" t="s">
        <v>312</v>
      </c>
      <c r="B36" s="5" t="s">
        <v>92</v>
      </c>
      <c r="C36" s="6" t="s">
        <v>93</v>
      </c>
      <c r="D36" s="6" t="s">
        <v>94</v>
      </c>
      <c r="E36" s="6" t="s">
        <v>239</v>
      </c>
      <c r="F36" s="6" t="s">
        <v>169</v>
      </c>
      <c r="G36" s="6" t="s">
        <v>249</v>
      </c>
      <c r="H36" s="6" t="s">
        <v>259</v>
      </c>
      <c r="I36" s="6" t="str">
        <f t="shared" si="0"/>
        <v>SCP-060 (Protecting Vehicle Network Escalation from Devices) - The vendor shall enforce controls integrated into the telematics device to limit the possible commands and data transmitted to the vehicle network.</v>
      </c>
      <c r="J36" s="7" t="s">
        <v>302</v>
      </c>
      <c r="K36" s="7" t="s">
        <v>301</v>
      </c>
      <c r="L36" s="7" t="s">
        <v>301</v>
      </c>
      <c r="M36" s="7" t="s">
        <v>302</v>
      </c>
    </row>
    <row r="37" spans="1:13" ht="409.6" thickBot="1" x14ac:dyDescent="0.3">
      <c r="A37" s="23" t="s">
        <v>313</v>
      </c>
      <c r="B37" s="5" t="s">
        <v>95</v>
      </c>
      <c r="C37" s="6" t="s">
        <v>96</v>
      </c>
      <c r="D37" s="6" t="s">
        <v>277</v>
      </c>
      <c r="E37" s="6" t="s">
        <v>236</v>
      </c>
      <c r="F37" s="6" t="s">
        <v>191</v>
      </c>
      <c r="G37" s="6" t="s">
        <v>249</v>
      </c>
      <c r="H37" s="6" t="s">
        <v>260</v>
      </c>
      <c r="I37"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37" s="7" t="s">
        <v>301</v>
      </c>
      <c r="K37" s="7" t="s">
        <v>302</v>
      </c>
      <c r="L37" s="7" t="s">
        <v>301</v>
      </c>
      <c r="M37" s="7" t="s">
        <v>301</v>
      </c>
    </row>
    <row r="38" spans="1:13" ht="135.75" thickBot="1" x14ac:dyDescent="0.3">
      <c r="A38" s="24" t="s">
        <v>310</v>
      </c>
      <c r="B38" s="5" t="s">
        <v>97</v>
      </c>
      <c r="C38" s="6" t="s">
        <v>96</v>
      </c>
      <c r="D38" s="6" t="s">
        <v>98</v>
      </c>
      <c r="E38" s="6" t="s">
        <v>192</v>
      </c>
      <c r="F38" s="6" t="s">
        <v>99</v>
      </c>
      <c r="G38" s="6" t="s">
        <v>4</v>
      </c>
      <c r="H38" s="6" t="s">
        <v>215</v>
      </c>
      <c r="I38"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38" s="7" t="s">
        <v>302</v>
      </c>
      <c r="K38" s="7" t="s">
        <v>301</v>
      </c>
      <c r="L38" s="7" t="s">
        <v>302</v>
      </c>
      <c r="M38" s="7" t="s">
        <v>302</v>
      </c>
    </row>
    <row r="39" spans="1:13" ht="135.75" thickBot="1" x14ac:dyDescent="0.3">
      <c r="A39" s="23" t="s">
        <v>318</v>
      </c>
      <c r="B39" s="5" t="s">
        <v>100</v>
      </c>
      <c r="C39" s="6" t="s">
        <v>96</v>
      </c>
      <c r="D39" s="6" t="s">
        <v>298</v>
      </c>
      <c r="E39" s="6" t="s">
        <v>101</v>
      </c>
      <c r="F39" s="6" t="s">
        <v>299</v>
      </c>
      <c r="G39" s="6" t="s">
        <v>249</v>
      </c>
      <c r="H39" s="6" t="s">
        <v>261</v>
      </c>
      <c r="I39" s="6" t="str">
        <f t="shared" si="0"/>
        <v>SCP-110 (System and Communication Protocols) - The vendor’s system shall provide a means to download unstructured customer data in an industry-standard format (Open Telematics API). This download will occur over secured communication protocols.</v>
      </c>
      <c r="J39" s="7" t="s">
        <v>302</v>
      </c>
      <c r="K39" s="7" t="s">
        <v>302</v>
      </c>
      <c r="L39" s="7" t="s">
        <v>302</v>
      </c>
      <c r="M39" s="7" t="s">
        <v>301</v>
      </c>
    </row>
    <row r="40" spans="1:13" s="31" customFormat="1" ht="150.75" thickBot="1" x14ac:dyDescent="0.3">
      <c r="A40" s="32" t="s">
        <v>313</v>
      </c>
      <c r="B40" s="28" t="s">
        <v>327</v>
      </c>
      <c r="C40" s="29" t="s">
        <v>329</v>
      </c>
      <c r="D40" s="29" t="s">
        <v>328</v>
      </c>
      <c r="E40" s="29" t="s">
        <v>330</v>
      </c>
      <c r="F40" s="29" t="s">
        <v>331</v>
      </c>
      <c r="G40" s="29" t="s">
        <v>4</v>
      </c>
      <c r="H40" s="29"/>
      <c r="I40" s="29" t="str">
        <f t="shared" ref="I40" si="1">B40&amp; " " &amp;"("&amp;C40&amp;")"&amp;" - "&amp;D40</f>
        <v>SCP-120 (Unique API Keys and API Passwords) - The vendor’s software shall not contain any credentials that are shared among other copies of software; e.g. the software cannot contain hardcoded API keys or API passwords</v>
      </c>
      <c r="J40" s="30" t="s">
        <v>301</v>
      </c>
      <c r="K40" s="30" t="s">
        <v>302</v>
      </c>
      <c r="L40" s="30" t="s">
        <v>301</v>
      </c>
      <c r="M40" s="30" t="s">
        <v>301</v>
      </c>
    </row>
    <row r="41" spans="1:13" ht="225.75" thickBot="1" x14ac:dyDescent="0.3">
      <c r="A41" s="23" t="s">
        <v>300</v>
      </c>
      <c r="B41" s="5" t="s">
        <v>102</v>
      </c>
      <c r="C41" s="6" t="s">
        <v>103</v>
      </c>
      <c r="D41" s="6" t="s">
        <v>195</v>
      </c>
      <c r="E41" s="6" t="s">
        <v>193</v>
      </c>
      <c r="F41" s="6" t="s">
        <v>194</v>
      </c>
      <c r="G41" s="6" t="s">
        <v>249</v>
      </c>
      <c r="H41" s="6" t="s">
        <v>262</v>
      </c>
      <c r="I41"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41" s="7" t="s">
        <v>301</v>
      </c>
      <c r="K41" s="7" t="s">
        <v>301</v>
      </c>
      <c r="L41" s="7" t="s">
        <v>301</v>
      </c>
      <c r="M41" s="7" t="s">
        <v>301</v>
      </c>
    </row>
    <row r="42" spans="1:13" ht="345.75" thickBot="1" x14ac:dyDescent="0.3">
      <c r="A42" s="23" t="s">
        <v>309</v>
      </c>
      <c r="B42" s="5" t="s">
        <v>104</v>
      </c>
      <c r="C42" s="6" t="s">
        <v>103</v>
      </c>
      <c r="D42" s="6" t="s">
        <v>292</v>
      </c>
      <c r="E42" s="6" t="s">
        <v>289</v>
      </c>
      <c r="F42" s="6" t="s">
        <v>290</v>
      </c>
      <c r="G42" s="6" t="s">
        <v>4</v>
      </c>
      <c r="H42" s="6" t="s">
        <v>215</v>
      </c>
      <c r="I4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42" s="7" t="s">
        <v>301</v>
      </c>
      <c r="K42" s="7" t="s">
        <v>301</v>
      </c>
      <c r="L42" s="7" t="s">
        <v>301</v>
      </c>
      <c r="M42" s="7" t="s">
        <v>301</v>
      </c>
    </row>
    <row r="43" spans="1:13" s="31" customFormat="1" ht="405.75" thickBot="1" x14ac:dyDescent="0.3">
      <c r="A43" s="23" t="s">
        <v>309</v>
      </c>
      <c r="B43" s="28" t="s">
        <v>288</v>
      </c>
      <c r="C43" s="29" t="s">
        <v>103</v>
      </c>
      <c r="D43" s="29" t="s">
        <v>293</v>
      </c>
      <c r="E43" s="29" t="s">
        <v>196</v>
      </c>
      <c r="F43" s="29" t="s">
        <v>291</v>
      </c>
      <c r="G43" s="29" t="s">
        <v>4</v>
      </c>
      <c r="H43" s="29" t="s">
        <v>215</v>
      </c>
      <c r="I43" s="29" t="str">
        <f t="shared" ref="I43" si="2">B43&amp; " " &amp;"("&amp;C43&amp;")"&amp;" - "&amp;D43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43" s="7" t="s">
        <v>301</v>
      </c>
      <c r="K43" s="7" t="s">
        <v>301</v>
      </c>
      <c r="L43" s="7" t="s">
        <v>301</v>
      </c>
      <c r="M43" s="7" t="s">
        <v>301</v>
      </c>
    </row>
    <row r="44" spans="1:13" ht="409.6" thickBot="1" x14ac:dyDescent="0.3">
      <c r="A44" s="23" t="s">
        <v>319</v>
      </c>
      <c r="B44" s="5" t="s">
        <v>105</v>
      </c>
      <c r="C44" s="6" t="s">
        <v>103</v>
      </c>
      <c r="D44" s="6" t="s">
        <v>106</v>
      </c>
      <c r="E44" s="6" t="s">
        <v>237</v>
      </c>
      <c r="F44" s="6" t="s">
        <v>107</v>
      </c>
      <c r="G44" s="6" t="s">
        <v>4</v>
      </c>
      <c r="H44" s="6" t="s">
        <v>108</v>
      </c>
      <c r="I44" s="6" t="str">
        <f t="shared" si="0"/>
        <v>SII-030 (Protecting Firmware on Devices) - The vendor shall use digitally signed software on telematics devices and prohibit execution of unsigned or invalidly signed software.</v>
      </c>
      <c r="J44" s="7" t="s">
        <v>301</v>
      </c>
      <c r="K44" s="7" t="s">
        <v>301</v>
      </c>
      <c r="L44" s="7" t="s">
        <v>301</v>
      </c>
      <c r="M44" s="7" t="s">
        <v>302</v>
      </c>
    </row>
    <row r="45" spans="1:13" ht="300.75" thickBot="1" x14ac:dyDescent="0.3">
      <c r="A45" s="23" t="s">
        <v>312</v>
      </c>
      <c r="B45" s="5" t="s">
        <v>109</v>
      </c>
      <c r="C45" s="6" t="s">
        <v>103</v>
      </c>
      <c r="D45" s="6" t="s">
        <v>242</v>
      </c>
      <c r="E45" s="6" t="s">
        <v>238</v>
      </c>
      <c r="F45" s="6" t="s">
        <v>170</v>
      </c>
      <c r="G45" s="6" t="s">
        <v>249</v>
      </c>
      <c r="H45" s="6" t="s">
        <v>263</v>
      </c>
      <c r="I4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45" s="7" t="s">
        <v>302</v>
      </c>
      <c r="K45" s="7" t="s">
        <v>301</v>
      </c>
      <c r="L45" s="7" t="s">
        <v>301</v>
      </c>
      <c r="M45" s="7" t="s">
        <v>302</v>
      </c>
    </row>
    <row r="46" spans="1:13" ht="150.75" thickBot="1" x14ac:dyDescent="0.3">
      <c r="A46" s="23" t="s">
        <v>312</v>
      </c>
      <c r="B46" s="5" t="s">
        <v>110</v>
      </c>
      <c r="C46" s="6" t="s">
        <v>103</v>
      </c>
      <c r="D46" s="6" t="s">
        <v>111</v>
      </c>
      <c r="E46" s="6" t="s">
        <v>197</v>
      </c>
      <c r="F46" s="6" t="s">
        <v>112</v>
      </c>
      <c r="G46" s="6" t="s">
        <v>264</v>
      </c>
      <c r="H46" s="6" t="s">
        <v>265</v>
      </c>
      <c r="I46" s="6" t="str">
        <f t="shared" si="0"/>
        <v>SII-060 (Protecting Firmware on Devices) - The vendor shall provide a means (and document the process) for customers to verify the firmware in their devices.</v>
      </c>
      <c r="J46" s="7" t="s">
        <v>302</v>
      </c>
      <c r="K46" s="7" t="s">
        <v>301</v>
      </c>
      <c r="L46" s="7" t="s">
        <v>301</v>
      </c>
      <c r="M46" s="7" t="s">
        <v>302</v>
      </c>
    </row>
    <row r="47" spans="1:13" ht="195.75" thickBot="1" x14ac:dyDescent="0.3">
      <c r="A47" s="23" t="s">
        <v>309</v>
      </c>
      <c r="B47" s="5" t="s">
        <v>113</v>
      </c>
      <c r="C47" s="6" t="s">
        <v>103</v>
      </c>
      <c r="D47" s="6" t="s">
        <v>283</v>
      </c>
      <c r="E47" s="6" t="s">
        <v>198</v>
      </c>
      <c r="F47" s="6" t="s">
        <v>199</v>
      </c>
      <c r="G47" s="6" t="s">
        <v>249</v>
      </c>
      <c r="H47" s="6" t="s">
        <v>266</v>
      </c>
      <c r="I4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47" s="7" t="s">
        <v>301</v>
      </c>
      <c r="K47" s="7" t="s">
        <v>301</v>
      </c>
      <c r="L47" s="7" t="s">
        <v>301</v>
      </c>
      <c r="M47" s="7" t="s">
        <v>301</v>
      </c>
    </row>
    <row r="48" spans="1:13" ht="135.75" thickBot="1" x14ac:dyDescent="0.3">
      <c r="A48" s="23" t="s">
        <v>309</v>
      </c>
      <c r="B48" s="5" t="s">
        <v>114</v>
      </c>
      <c r="C48" s="6" t="s">
        <v>103</v>
      </c>
      <c r="D48" s="6" t="s">
        <v>115</v>
      </c>
      <c r="E48" s="6" t="s">
        <v>200</v>
      </c>
      <c r="F48" s="6" t="s">
        <v>116</v>
      </c>
      <c r="G48" s="6" t="s">
        <v>4</v>
      </c>
      <c r="H48" s="6" t="s">
        <v>215</v>
      </c>
      <c r="I48" s="6" t="str">
        <f t="shared" si="0"/>
        <v>SII-080 (Protecting Firmware on Devices) - The vendor shall design security components that fail-secure to protect integrity of systems and data.</v>
      </c>
      <c r="J48" s="7" t="s">
        <v>301</v>
      </c>
      <c r="K48" s="7" t="s">
        <v>301</v>
      </c>
      <c r="L48" s="7" t="s">
        <v>301</v>
      </c>
      <c r="M48" s="7" t="s">
        <v>301</v>
      </c>
    </row>
    <row r="49" spans="1:13" ht="255.75" thickBot="1" x14ac:dyDescent="0.3">
      <c r="A49" s="23" t="s">
        <v>309</v>
      </c>
      <c r="B49" s="5" t="s">
        <v>117</v>
      </c>
      <c r="C49" s="6" t="s">
        <v>103</v>
      </c>
      <c r="D49" s="6" t="s">
        <v>118</v>
      </c>
      <c r="E49" s="6" t="s">
        <v>201</v>
      </c>
      <c r="F49" s="6" t="s">
        <v>119</v>
      </c>
      <c r="G49" s="6" t="s">
        <v>264</v>
      </c>
      <c r="H49" s="6" t="s">
        <v>267</v>
      </c>
      <c r="I49" s="6" t="str">
        <f t="shared" si="0"/>
        <v>SII-081 (Protecting Firmware on Devices) - The vendor shall utilize protective mechanisms to protect components from unauthorized runtime/volatile modification of code.</v>
      </c>
      <c r="J49" s="7" t="s">
        <v>301</v>
      </c>
      <c r="K49" s="7" t="s">
        <v>301</v>
      </c>
      <c r="L49" s="7" t="s">
        <v>301</v>
      </c>
      <c r="M49" s="7" t="s">
        <v>301</v>
      </c>
    </row>
    <row r="50" spans="1:13" ht="285.75" thickBot="1" x14ac:dyDescent="0.3">
      <c r="A50" s="23" t="s">
        <v>309</v>
      </c>
      <c r="B50" s="5" t="s">
        <v>120</v>
      </c>
      <c r="C50" s="6" t="s">
        <v>121</v>
      </c>
      <c r="D50" s="6" t="s">
        <v>287</v>
      </c>
      <c r="E50" s="6" t="s">
        <v>286</v>
      </c>
      <c r="F50" s="6" t="s">
        <v>202</v>
      </c>
      <c r="G50" s="6" t="s">
        <v>4</v>
      </c>
      <c r="H50" s="6" t="s">
        <v>215</v>
      </c>
      <c r="I50"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50" s="7" t="s">
        <v>301</v>
      </c>
      <c r="K50" s="7" t="s">
        <v>301</v>
      </c>
      <c r="L50" s="7" t="s">
        <v>301</v>
      </c>
      <c r="M50" s="7" t="s">
        <v>301</v>
      </c>
    </row>
    <row r="51" spans="1:13" ht="382.5" customHeight="1" thickBot="1" x14ac:dyDescent="0.3">
      <c r="A51" s="23" t="s">
        <v>318</v>
      </c>
      <c r="B51" s="5" t="s">
        <v>122</v>
      </c>
      <c r="C51" s="6" t="s">
        <v>123</v>
      </c>
      <c r="D51" s="6" t="s">
        <v>124</v>
      </c>
      <c r="E51" s="6" t="s">
        <v>203</v>
      </c>
      <c r="F51" s="6" t="s">
        <v>125</v>
      </c>
      <c r="G51" s="6" t="s">
        <v>249</v>
      </c>
      <c r="H51" s="6" t="s">
        <v>268</v>
      </c>
      <c r="I51" s="6" t="str">
        <f t="shared" si="0"/>
        <v>SII-100 (Incident Response) - The vendor must monitor information systems for attack and unauthorized access including employing automated analysis tools</v>
      </c>
      <c r="J51" s="7" t="s">
        <v>302</v>
      </c>
      <c r="K51" s="7" t="s">
        <v>302</v>
      </c>
      <c r="L51" s="7" t="s">
        <v>302</v>
      </c>
      <c r="M51" s="7" t="s">
        <v>301</v>
      </c>
    </row>
    <row r="52" spans="1:13" ht="300.75" thickBot="1" x14ac:dyDescent="0.3">
      <c r="A52" s="23" t="s">
        <v>311</v>
      </c>
      <c r="B52" s="5" t="s">
        <v>126</v>
      </c>
      <c r="C52" s="6" t="s">
        <v>121</v>
      </c>
      <c r="D52" s="6" t="s">
        <v>154</v>
      </c>
      <c r="E52" s="6" t="s">
        <v>204</v>
      </c>
      <c r="F52" s="6" t="s">
        <v>127</v>
      </c>
      <c r="G52" s="6" t="s">
        <v>4</v>
      </c>
      <c r="H52" s="6" t="s">
        <v>215</v>
      </c>
      <c r="I52" s="6" t="str">
        <f t="shared" si="0"/>
        <v xml:space="preserve">SII-110 (Vulnerability Management) - The vendor conducts regular vulnerability scans of operating environment to verify software components in use have been patched according to remediation SLAs. 
</v>
      </c>
      <c r="J52" s="7" t="s">
        <v>302</v>
      </c>
      <c r="K52" s="7" t="s">
        <v>302</v>
      </c>
      <c r="L52" s="7" t="s">
        <v>301</v>
      </c>
      <c r="M52" s="7" t="s">
        <v>301</v>
      </c>
    </row>
    <row r="53" spans="1:13" ht="270.75" thickBot="1" x14ac:dyDescent="0.3">
      <c r="A53" s="23" t="s">
        <v>300</v>
      </c>
      <c r="B53" s="5" t="s">
        <v>128</v>
      </c>
      <c r="C53" s="6" t="s">
        <v>121</v>
      </c>
      <c r="D53" s="6" t="s">
        <v>129</v>
      </c>
      <c r="E53" s="6" t="s">
        <v>205</v>
      </c>
      <c r="F53" s="6" t="s">
        <v>130</v>
      </c>
      <c r="G53" s="6" t="s">
        <v>264</v>
      </c>
      <c r="H53" s="6" t="s">
        <v>269</v>
      </c>
      <c r="I53" s="6" t="str">
        <f t="shared" si="0"/>
        <v>SII-120 (Vulnerability Management) - The vendor shall have a vulnerability management process that includes steps to triage any found vulnerabilities and plan remediation.</v>
      </c>
      <c r="J53" s="7" t="s">
        <v>301</v>
      </c>
      <c r="K53" s="7" t="s">
        <v>301</v>
      </c>
      <c r="L53" s="7" t="s">
        <v>301</v>
      </c>
      <c r="M53" s="7" t="s">
        <v>301</v>
      </c>
    </row>
    <row r="54" spans="1:13" ht="172.5" customHeight="1" thickBot="1" x14ac:dyDescent="0.3">
      <c r="A54" s="23" t="s">
        <v>309</v>
      </c>
      <c r="B54" s="5" t="s">
        <v>131</v>
      </c>
      <c r="C54" s="6" t="s">
        <v>121</v>
      </c>
      <c r="D54" s="6" t="s">
        <v>278</v>
      </c>
      <c r="E54" s="6" t="s">
        <v>206</v>
      </c>
      <c r="F54" s="6" t="s">
        <v>207</v>
      </c>
      <c r="G54" s="6" t="s">
        <v>4</v>
      </c>
      <c r="H54" s="6" t="s">
        <v>215</v>
      </c>
      <c r="I54"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54" s="7" t="s">
        <v>301</v>
      </c>
      <c r="K54" s="7" t="s">
        <v>301</v>
      </c>
      <c r="L54" s="7" t="s">
        <v>301</v>
      </c>
      <c r="M54" s="7" t="s">
        <v>301</v>
      </c>
    </row>
    <row r="55" spans="1:13" ht="255.75" thickBot="1" x14ac:dyDescent="0.3">
      <c r="A55" s="23" t="s">
        <v>309</v>
      </c>
      <c r="B55" s="5" t="s">
        <v>132</v>
      </c>
      <c r="C55" s="6" t="s">
        <v>121</v>
      </c>
      <c r="D55" s="6" t="s">
        <v>133</v>
      </c>
      <c r="E55" s="6" t="s">
        <v>208</v>
      </c>
      <c r="F55" s="6" t="s">
        <v>134</v>
      </c>
      <c r="G55" s="6" t="s">
        <v>4</v>
      </c>
      <c r="H55" s="6" t="s">
        <v>135</v>
      </c>
      <c r="I55" s="6" t="str">
        <f t="shared" si="0"/>
        <v>SII-140 (Vulnerability Management) - The vendor shall implement ongoing monitoring and protection against malicious code in production using a well governed process that addresses all entry and exit points in the system.</v>
      </c>
      <c r="J55" s="7" t="s">
        <v>301</v>
      </c>
      <c r="K55" s="7" t="s">
        <v>301</v>
      </c>
      <c r="L55" s="7" t="s">
        <v>301</v>
      </c>
      <c r="M55" s="7" t="s">
        <v>301</v>
      </c>
    </row>
    <row r="56" spans="1:13" ht="120.75" thickBot="1" x14ac:dyDescent="0.3">
      <c r="A56" s="23" t="s">
        <v>309</v>
      </c>
      <c r="B56" s="5" t="s">
        <v>136</v>
      </c>
      <c r="C56" s="6" t="s">
        <v>121</v>
      </c>
      <c r="D56" s="6" t="s">
        <v>137</v>
      </c>
      <c r="E56" s="6" t="s">
        <v>282</v>
      </c>
      <c r="F56" s="6" t="s">
        <v>209</v>
      </c>
      <c r="G56" s="6" t="s">
        <v>4</v>
      </c>
      <c r="H56" s="6" t="s">
        <v>215</v>
      </c>
      <c r="I56" s="6" t="str">
        <f t="shared" si="0"/>
        <v>SII-150 (Vulnerability Management) - The vendor shall verify code according to best-practice coding standards</v>
      </c>
      <c r="J56" s="7" t="s">
        <v>301</v>
      </c>
      <c r="K56" s="7" t="s">
        <v>301</v>
      </c>
      <c r="L56" s="7" t="s">
        <v>301</v>
      </c>
      <c r="M56" s="7" t="s">
        <v>301</v>
      </c>
    </row>
    <row r="57" spans="1:13" ht="195.75" thickBot="1" x14ac:dyDescent="0.3">
      <c r="A57" s="23" t="s">
        <v>309</v>
      </c>
      <c r="B57" s="5" t="s">
        <v>138</v>
      </c>
      <c r="C57" s="6" t="s">
        <v>139</v>
      </c>
      <c r="D57" s="6" t="s">
        <v>140</v>
      </c>
      <c r="E57" s="6" t="s">
        <v>210</v>
      </c>
      <c r="F57" s="6" t="s">
        <v>171</v>
      </c>
      <c r="G57" s="6" t="s">
        <v>4</v>
      </c>
      <c r="H57" s="6" t="s">
        <v>215</v>
      </c>
      <c r="I57" s="6" t="str">
        <f t="shared" si="0"/>
        <v>SII-170 (System and Information Integrity) - The vendor shall actively monitor resources such as NIST Common Vulnerabilities and Exposures (CVE), Bugtraq, for security alerts and advisories related to the telematics system’s components</v>
      </c>
      <c r="J57" s="7" t="s">
        <v>301</v>
      </c>
      <c r="K57" s="7" t="s">
        <v>301</v>
      </c>
      <c r="L57" s="7" t="s">
        <v>301</v>
      </c>
      <c r="M57" s="7" t="s">
        <v>301</v>
      </c>
    </row>
    <row r="58" spans="1:13" s="31" customFormat="1" ht="195.75" thickBot="1" x14ac:dyDescent="0.3">
      <c r="A58" s="32" t="s">
        <v>309</v>
      </c>
      <c r="B58" s="28" t="s">
        <v>279</v>
      </c>
      <c r="C58" s="29" t="s">
        <v>139</v>
      </c>
      <c r="D58" s="29" t="s">
        <v>280</v>
      </c>
      <c r="E58" s="29" t="s">
        <v>210</v>
      </c>
      <c r="F58" s="29" t="s">
        <v>281</v>
      </c>
      <c r="G58" s="29" t="s">
        <v>4</v>
      </c>
      <c r="H58" s="29" t="s">
        <v>215</v>
      </c>
      <c r="I58" s="29" t="str">
        <f t="shared" ref="I58:I59" si="3">B58&amp; " " &amp;"("&amp;C58&amp;")"&amp;" - "&amp;D58</f>
        <v>SII-171 (System and Information Integrity) - The vendor shall notify their customers of any vulnerabilities discovered in the telematics systems components via monitoring or vulnerability disclosure programs. The notification to customers will happen in a timely manner.</v>
      </c>
      <c r="J58" s="30" t="s">
        <v>301</v>
      </c>
      <c r="K58" s="30" t="s">
        <v>301</v>
      </c>
      <c r="L58" s="30" t="s">
        <v>301</v>
      </c>
      <c r="M58" s="30" t="s">
        <v>301</v>
      </c>
    </row>
    <row r="59" spans="1:13" ht="409.6" thickBot="1" x14ac:dyDescent="0.3">
      <c r="A59" s="23" t="s">
        <v>309</v>
      </c>
      <c r="B59" s="7" t="s">
        <v>141</v>
      </c>
      <c r="C59" s="8" t="s">
        <v>142</v>
      </c>
      <c r="D59" s="8" t="s">
        <v>155</v>
      </c>
      <c r="E59" s="8" t="s">
        <v>211</v>
      </c>
      <c r="F59" s="9" t="s">
        <v>212</v>
      </c>
      <c r="G59" s="6" t="s">
        <v>4</v>
      </c>
      <c r="H59" s="6" t="s">
        <v>215</v>
      </c>
      <c r="I59" s="6" t="str">
        <f t="shared" si="3"/>
        <v xml:space="preserve">SII-180 (Secure Software Development Lifecycle (SDLC)) - Remediation SLA or objectives are defined and are adhered to by the security and development teams. Identified vulnerabilities are remediated or mitigated using suitable compensating controls
</v>
      </c>
      <c r="J59" s="7" t="s">
        <v>301</v>
      </c>
      <c r="K59" s="7" t="s">
        <v>301</v>
      </c>
      <c r="L59" s="7" t="s">
        <v>301</v>
      </c>
      <c r="M59" s="7" t="s">
        <v>301</v>
      </c>
    </row>
    <row r="60" spans="1:13" s="31" customFormat="1" ht="409.6" thickBot="1" x14ac:dyDescent="0.3">
      <c r="A60" s="32" t="s">
        <v>326</v>
      </c>
      <c r="B60" s="30" t="s">
        <v>321</v>
      </c>
      <c r="C60" s="33" t="s">
        <v>322</v>
      </c>
      <c r="D60" s="33" t="s">
        <v>332</v>
      </c>
      <c r="E60" s="33" t="s">
        <v>323</v>
      </c>
      <c r="F60" s="34" t="s">
        <v>325</v>
      </c>
      <c r="G60" s="29" t="s">
        <v>264</v>
      </c>
      <c r="H60" s="29" t="s">
        <v>324</v>
      </c>
      <c r="I60" s="29" t="str">
        <f t="shared" si="0"/>
        <v>SII-190 (Software Resiliency / Code Protections) - The vendor’s software will have software resiliency measures included that will slow the progress of tampering and reverse engineering efforts.</v>
      </c>
      <c r="J60" s="30" t="s">
        <v>301</v>
      </c>
      <c r="K60" s="30" t="s">
        <v>302</v>
      </c>
      <c r="L60" s="30" t="s">
        <v>302</v>
      </c>
      <c r="M60" s="30" t="s">
        <v>302</v>
      </c>
    </row>
  </sheetData>
  <autoFilter ref="A1:M60" xr:uid="{00000000-0009-0000-0000-000006000000}"/>
  <sortState xmlns:xlrd2="http://schemas.microsoft.com/office/spreadsheetml/2017/richdata2" ref="B2:L60">
    <sortCondition ref="B2:B60"/>
  </sortState>
  <pageMargins left="0.45" right="0.45" top="0.5" bottom="0.5" header="0.3" footer="0.3"/>
  <pageSetup paperSize="5" orientation="landscape" r:id="rId1"/>
  <headerFooter>
    <oddFooter>&amp;L&amp;F&amp;CPage &amp;P of &amp;N</oddFooter>
  </headerFooter>
  <rowBreaks count="1" manualBreakCount="1">
    <brk id="2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649"/>
  <sheetViews>
    <sheetView showZeros="0" tabSelected="1" view="pageBreakPreview" zoomScale="60" zoomScaleNormal="100" workbookViewId="0">
      <selection activeCell="A11" sqref="A11:XFD11"/>
    </sheetView>
  </sheetViews>
  <sheetFormatPr defaultColWidth="9.140625" defaultRowHeight="17.25" x14ac:dyDescent="0.3"/>
  <cols>
    <col min="1" max="2" width="9.140625" style="53"/>
    <col min="3" max="6" width="20.140625" style="54" customWidth="1"/>
    <col min="7" max="7" width="118.7109375" style="53" customWidth="1"/>
    <col min="8" max="8" width="0" style="53" hidden="1" customWidth="1"/>
    <col min="9" max="16384" width="9.140625" style="53"/>
  </cols>
  <sheetData>
    <row r="1" spans="1:8" s="50" customFormat="1" x14ac:dyDescent="0.25">
      <c r="A1" s="55" t="str">
        <f>Matrix!$B$1</f>
        <v>Ref #</v>
      </c>
      <c r="B1" s="56"/>
      <c r="C1" s="57" t="str">
        <f>Matrix!$C$1</f>
        <v>Security Controls</v>
      </c>
      <c r="D1" s="58"/>
      <c r="E1" s="57" t="str">
        <f>Matrix!$G$1</f>
        <v>Criticality: High, Medium, or Low</v>
      </c>
      <c r="F1" s="58"/>
      <c r="G1" s="49" t="str">
        <f>Matrix!$E$1</f>
        <v xml:space="preserve">Public Requirements References/Descriptions </v>
      </c>
    </row>
    <row r="2" spans="1:8" s="51" customFormat="1" ht="15.75" customHeight="1" x14ac:dyDescent="0.25">
      <c r="A2" s="59" t="str" cm="1">
        <f t="array" aca="1" ref="A2" ca="1">OFFSET(Matrix!$B$1,$H2 - 1,0)</f>
        <v>AA-010</v>
      </c>
      <c r="B2" s="60"/>
      <c r="C2" s="61" t="str" cm="1">
        <f t="array" aca="1" ref="C2" ca="1">OFFSET(Matrix!$C$1,$H2 - 1,0)</f>
        <v>Audit and Accountability</v>
      </c>
      <c r="D2" s="62"/>
      <c r="E2" s="61" t="str" cm="1">
        <f t="array" aca="1" ref="E2" ca="1">OFFSET(Matrix!$G$1, $H2 - 1,0)</f>
        <v>Medium</v>
      </c>
      <c r="F2" s="62"/>
      <c r="G2" s="63" t="str" cm="1">
        <f t="array" aca="1" ref="G2" ca="1">OFFSET(Matrix!$E$1,$H2 - 1,0)</f>
        <v>NIST 800-53 AU-2 – AUDIT EVENTS 
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NIST 800-53 AU-2 (3) – AUDIT EVENTS | REVIEWS AND UPDATES
The organization reviews and updates the audited events [Assignment: organization-defined frequency].
CTIA ICCTP 4.7 Audit Log</v>
      </c>
      <c r="H2" s="51">
        <v>2</v>
      </c>
    </row>
    <row r="3" spans="1:8" s="51" customFormat="1" x14ac:dyDescent="0.25">
      <c r="A3" s="66" t="str">
        <f>Matrix!$A$1</f>
        <v>Applicable Component Categories</v>
      </c>
      <c r="B3" s="67"/>
      <c r="C3" s="67"/>
      <c r="D3" s="67"/>
      <c r="E3" s="67"/>
      <c r="F3" s="67"/>
      <c r="G3" s="64"/>
      <c r="H3" s="51">
        <v>2</v>
      </c>
    </row>
    <row r="4" spans="1:8" s="51" customFormat="1" ht="76.5" customHeight="1" x14ac:dyDescent="0.25">
      <c r="A4" s="59" t="str" cm="1">
        <f t="array" aca="1" ref="A4" ca="1">OFFSET(Matrix!$A$1,$H4 - 1,0)</f>
        <v>Cloud or Back-end;</v>
      </c>
      <c r="B4" s="68"/>
      <c r="C4" s="68"/>
      <c r="D4" s="68"/>
      <c r="E4" s="68"/>
      <c r="F4" s="69"/>
      <c r="G4" s="64"/>
      <c r="H4" s="51">
        <v>2</v>
      </c>
    </row>
    <row r="5" spans="1:8" s="51" customFormat="1" x14ac:dyDescent="0.25">
      <c r="A5" s="66" t="str">
        <f>Matrix!$D$1</f>
        <v>Requirement</v>
      </c>
      <c r="B5" s="67"/>
      <c r="C5" s="67"/>
      <c r="D5" s="67"/>
      <c r="E5" s="67"/>
      <c r="F5" s="67"/>
      <c r="G5" s="64"/>
      <c r="H5" s="51">
        <v>2</v>
      </c>
    </row>
    <row r="6" spans="1:8" s="51" customFormat="1" ht="94.5" customHeight="1" x14ac:dyDescent="0.25">
      <c r="A6" s="59" t="str" cm="1">
        <f t="array" aca="1" ref="A6" ca="1">OFFSET(Matrix!$D$1,$H6 - 1,0)</f>
        <v>The vendor's system shall record event and system logs</v>
      </c>
      <c r="B6" s="68"/>
      <c r="C6" s="68"/>
      <c r="D6" s="68"/>
      <c r="E6" s="68"/>
      <c r="F6" s="69"/>
      <c r="G6" s="64"/>
      <c r="H6" s="51">
        <v>2</v>
      </c>
    </row>
    <row r="7" spans="1:8" s="51" customFormat="1" x14ac:dyDescent="0.25">
      <c r="A7" s="70" t="str">
        <f>Matrix!$F$1</f>
        <v xml:space="preserve">Verification: Inspection, Demonstration, Test, or Analysis </v>
      </c>
      <c r="B7" s="71"/>
      <c r="C7" s="71"/>
      <c r="D7" s="71"/>
      <c r="E7" s="71"/>
      <c r="F7" s="71"/>
      <c r="G7" s="64"/>
      <c r="H7" s="51">
        <v>2</v>
      </c>
    </row>
    <row r="8" spans="1:8" s="51" customFormat="1" ht="94.5" customHeight="1" x14ac:dyDescent="0.25">
      <c r="A8" s="59" t="str" cm="1">
        <f t="array" aca="1" ref="A8" ca="1">OFFSET(Matrix!$F$1,$H8 - 1,0)</f>
        <v>Inspection of vendor-supplied documentation detailing locations where audit logs are stored and the types of events logged.</v>
      </c>
      <c r="B8" s="68"/>
      <c r="C8" s="68"/>
      <c r="D8" s="68"/>
      <c r="E8" s="68"/>
      <c r="F8" s="69"/>
      <c r="G8" s="64"/>
      <c r="H8" s="51">
        <v>2</v>
      </c>
    </row>
    <row r="9" spans="1:8" s="51" customFormat="1" x14ac:dyDescent="0.25">
      <c r="A9" s="66" t="str">
        <f>Matrix!$H$1</f>
        <v>Remarks</v>
      </c>
      <c r="B9" s="67"/>
      <c r="C9" s="67"/>
      <c r="D9" s="67"/>
      <c r="E9" s="67"/>
      <c r="F9" s="67"/>
      <c r="G9" s="64"/>
      <c r="H9" s="51">
        <v>2</v>
      </c>
    </row>
    <row r="10" spans="1:8" s="51" customFormat="1" ht="49.5" customHeight="1" thickBot="1" x14ac:dyDescent="0.3">
      <c r="A10" s="72" t="str" cm="1">
        <f t="array" aca="1" ref="A10" ca="1">OFFSET(Matrix!$H$1,$H10 - 1,0)</f>
        <v>Ideally the logs are immutable,  backed up, and retained for a certain period of time</v>
      </c>
      <c r="B10" s="73"/>
      <c r="C10" s="73"/>
      <c r="D10" s="73"/>
      <c r="E10" s="73"/>
      <c r="F10" s="74"/>
      <c r="G10" s="65"/>
      <c r="H10" s="51">
        <v>2</v>
      </c>
    </row>
    <row r="11" spans="1:8" s="84" customFormat="1" ht="46.5" customHeight="1" thickBot="1" x14ac:dyDescent="0.3">
      <c r="A11" s="83"/>
      <c r="B11" s="83"/>
      <c r="C11" s="83"/>
      <c r="D11" s="83"/>
      <c r="E11" s="83"/>
      <c r="F11" s="83"/>
      <c r="G11" s="83"/>
      <c r="H11" s="83"/>
    </row>
    <row r="12" spans="1:8" s="50" customFormat="1" x14ac:dyDescent="0.25">
      <c r="A12" s="75" t="str">
        <f>Matrix!$B$1</f>
        <v>Ref #</v>
      </c>
      <c r="B12" s="76"/>
      <c r="C12" s="77" t="str">
        <f>Matrix!$C$1</f>
        <v>Security Controls</v>
      </c>
      <c r="D12" s="78"/>
      <c r="E12" s="77" t="str">
        <f>Matrix!$G$1</f>
        <v>Criticality: High, Medium, or Low</v>
      </c>
      <c r="F12" s="78"/>
      <c r="G12" s="52" t="str">
        <f>Matrix!$E$1</f>
        <v xml:space="preserve">Public Requirements References/Descriptions </v>
      </c>
    </row>
    <row r="13" spans="1:8" s="51" customFormat="1" ht="15.75" customHeight="1" x14ac:dyDescent="0.25">
      <c r="A13" s="59" t="str" cm="1">
        <f t="array" aca="1" ref="A13" ca="1">OFFSET(Matrix!$B$1,$H13 - 1,0)</f>
        <v>AC-010</v>
      </c>
      <c r="B13" s="60"/>
      <c r="C13" s="61" t="str" cm="1">
        <f t="array" aca="1" ref="C13" ca="1">OFFSET(Matrix!$C$1,$H13 - 1,0)</f>
        <v>Protecting Data on Devices</v>
      </c>
      <c r="D13" s="62"/>
      <c r="E13" s="61" t="str" cm="1">
        <f t="array" aca="1" ref="E13" ca="1">OFFSET(Matrix!$G$1, $H13 - 1,0)</f>
        <v>Medium</v>
      </c>
      <c r="F13" s="62"/>
      <c r="G13" s="63" t="str" cm="1">
        <f t="array" aca="1" ref="G13" ca="1">OFFSET(Matrix!$E$1,$H13 - 1,0)</f>
        <v>NIST 800-53 SI-16 - MEMORY PROTECTION 
The information system implements [Assignment: organization-defined security safeguards] to protect its memory from unauthorized code execution.
NIST 800-53 AC-6 (4) - LEAST PRIVILEGE | SEPARATE PROCESSING DOMAINS 
The information system provides separate processing domains to enable finer-grained allocation of user privileges.
NIST 800-53 SC-2 – APPLICATION PARTITIONING 
The information system separates user functionality (including user interface services) from information system management functionality.
NIST 800-53 SC-2 (1) - APPLICATION PARTITIONING | INTERFACES FOR NON-PRIVILEGED USERS 
The information system prevents the presentation of information system management-related functionality at an interface for non-privileged users.
NIST 800-53 AC-25 – REFERENCE MONITOR 
The information system implements a reference monitor for [Assignment: organization-defined access control policies] that is tamperproof, always invoked, and small enough to be subject to analysis and testing, the completeness of which can be assured.</v>
      </c>
      <c r="H13" s="51">
        <v>3</v>
      </c>
    </row>
    <row r="14" spans="1:8" s="51" customFormat="1" x14ac:dyDescent="0.25">
      <c r="A14" s="79" t="str">
        <f>Matrix!$A$1</f>
        <v>Applicable Component Categories</v>
      </c>
      <c r="B14" s="80"/>
      <c r="C14" s="80"/>
      <c r="D14" s="80"/>
      <c r="E14" s="80"/>
      <c r="F14" s="80"/>
      <c r="G14" s="64"/>
      <c r="H14" s="51">
        <v>3</v>
      </c>
    </row>
    <row r="15" spans="1:8" s="51" customFormat="1" ht="76.5" customHeight="1" x14ac:dyDescent="0.25">
      <c r="A15" s="59" t="str" cm="1">
        <f t="array" aca="1" ref="A15" ca="1">OFFSET(Matrix!$A$1,$H15 - 1,0)</f>
        <v>Mobile App;
Physical In-Cab Device;
Connectivity/Communications;
Cloud or Back-end;</v>
      </c>
      <c r="B15" s="68"/>
      <c r="C15" s="68"/>
      <c r="D15" s="68"/>
      <c r="E15" s="68"/>
      <c r="F15" s="69"/>
      <c r="G15" s="64"/>
      <c r="H15" s="51">
        <v>3</v>
      </c>
    </row>
    <row r="16" spans="1:8" s="51" customFormat="1" x14ac:dyDescent="0.25">
      <c r="A16" s="79" t="str">
        <f>Matrix!$D$1</f>
        <v>Requirement</v>
      </c>
      <c r="B16" s="80"/>
      <c r="C16" s="80"/>
      <c r="D16" s="80"/>
      <c r="E16" s="80"/>
      <c r="F16" s="80"/>
      <c r="G16" s="64"/>
      <c r="H16" s="51">
        <v>3</v>
      </c>
    </row>
    <row r="17" spans="1:8" s="51" customFormat="1" ht="94.5" customHeight="1" x14ac:dyDescent="0.25">
      <c r="A17" s="59" t="str" cm="1">
        <f t="array" aca="1" ref="A17" ca="1">OFFSET(Matrix!$D$1,$H17 - 1,0)</f>
        <v>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B17" s="68"/>
      <c r="C17" s="68"/>
      <c r="D17" s="68"/>
      <c r="E17" s="68"/>
      <c r="F17" s="69"/>
      <c r="G17" s="64"/>
      <c r="H17" s="51">
        <v>3</v>
      </c>
    </row>
    <row r="18" spans="1:8" s="51" customFormat="1" x14ac:dyDescent="0.25">
      <c r="A18" s="81" t="str">
        <f>Matrix!$F$1</f>
        <v xml:space="preserve">Verification: Inspection, Demonstration, Test, or Analysis </v>
      </c>
      <c r="B18" s="82"/>
      <c r="C18" s="82"/>
      <c r="D18" s="82"/>
      <c r="E18" s="82"/>
      <c r="F18" s="82"/>
      <c r="G18" s="64"/>
      <c r="H18" s="51">
        <v>3</v>
      </c>
    </row>
    <row r="19" spans="1:8" s="51" customFormat="1" ht="94.5" customHeight="1" x14ac:dyDescent="0.25">
      <c r="A19" s="59"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68"/>
      <c r="C19" s="68"/>
      <c r="D19" s="68"/>
      <c r="E19" s="68"/>
      <c r="F19" s="69"/>
      <c r="G19" s="64"/>
      <c r="H19" s="51">
        <v>3</v>
      </c>
    </row>
    <row r="20" spans="1:8" s="51" customFormat="1" x14ac:dyDescent="0.25">
      <c r="A20" s="79" t="str">
        <f>Matrix!$H$1</f>
        <v>Remarks</v>
      </c>
      <c r="B20" s="80"/>
      <c r="C20" s="80"/>
      <c r="D20" s="80"/>
      <c r="E20" s="80"/>
      <c r="F20" s="80"/>
      <c r="G20" s="64"/>
      <c r="H20" s="51">
        <v>3</v>
      </c>
    </row>
    <row r="21" spans="1:8" s="51" customFormat="1" ht="59.25" customHeight="1" thickBot="1" x14ac:dyDescent="0.3">
      <c r="A21" s="72" t="str" cm="1">
        <f t="array" aca="1" ref="A21" ca="1">OFFSET(Matrix!$H$1,$H21 - 1,0)</f>
        <v>e.g. a Linux system with MAC configured to deny access to the processes dealing with protected data and also denying debugger access to the memory space of those processes.</v>
      </c>
      <c r="B21" s="73"/>
      <c r="C21" s="73"/>
      <c r="D21" s="73"/>
      <c r="E21" s="73"/>
      <c r="F21" s="74"/>
      <c r="G21" s="65"/>
      <c r="H21" s="51">
        <v>3</v>
      </c>
    </row>
    <row r="22" spans="1:8" s="84" customFormat="1" ht="46.5" customHeight="1" thickBot="1" x14ac:dyDescent="0.3">
      <c r="A22" s="83"/>
      <c r="B22" s="83"/>
      <c r="C22" s="83"/>
      <c r="D22" s="83"/>
      <c r="E22" s="83"/>
      <c r="F22" s="83"/>
      <c r="G22" s="83"/>
      <c r="H22" s="83"/>
    </row>
    <row r="23" spans="1:8" s="50" customFormat="1" x14ac:dyDescent="0.25">
      <c r="A23" s="55" t="str">
        <f>Matrix!$B$1</f>
        <v>Ref #</v>
      </c>
      <c r="B23" s="56"/>
      <c r="C23" s="57" t="str">
        <f>Matrix!$C$1</f>
        <v>Security Controls</v>
      </c>
      <c r="D23" s="58"/>
      <c r="E23" s="57" t="str">
        <f>Matrix!$G$1</f>
        <v>Criticality: High, Medium, or Low</v>
      </c>
      <c r="F23" s="58"/>
      <c r="G23" s="49" t="str">
        <f>Matrix!$E$1</f>
        <v xml:space="preserve">Public Requirements References/Descriptions </v>
      </c>
    </row>
    <row r="24" spans="1:8" s="51" customFormat="1" ht="15.75" customHeight="1" x14ac:dyDescent="0.25">
      <c r="A24" s="59" t="str" cm="1">
        <f t="array" aca="1" ref="A24" ca="1">OFFSET(Matrix!$B$1,$H24 - 1,0)</f>
        <v>AC-020</v>
      </c>
      <c r="B24" s="60"/>
      <c r="C24" s="61" t="str" cm="1">
        <f t="array" aca="1" ref="C24" ca="1">OFFSET(Matrix!$C$1,$H24 - 1,0)</f>
        <v>Protecting Actions on Devices</v>
      </c>
      <c r="D24" s="62"/>
      <c r="E24" s="61" t="str" cm="1">
        <f t="array" aca="1" ref="E24" ca="1">OFFSET(Matrix!$G$1, $H24 - 1,0)</f>
        <v>High</v>
      </c>
      <c r="F24" s="62"/>
      <c r="G24" s="63" t="str" cm="1">
        <f t="array" aca="1" ref="G24" ca="1">OFFSET(Matrix!$E$1,$H24 - 1,0)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AC-6 (1) - LEAST PRIVILEGE | AUTHORIZE ACCESS TO SECURITY FUNCTIONS 
The organization explicitly authorizes access to [Assignment: organization-defined security functions (deployed in hardware, software, and firmware) and security-relevant information].
CTIA ICCTP 5.17 Design-In Features “designed to separate critical functions from non”</v>
      </c>
      <c r="H24" s="51">
        <v>4</v>
      </c>
    </row>
    <row r="25" spans="1:8" s="51" customFormat="1" x14ac:dyDescent="0.25">
      <c r="A25" s="66" t="str">
        <f>Matrix!$A$1</f>
        <v>Applicable Component Categories</v>
      </c>
      <c r="B25" s="67"/>
      <c r="C25" s="67"/>
      <c r="D25" s="67"/>
      <c r="E25" s="67"/>
      <c r="F25" s="67"/>
      <c r="G25" s="64"/>
      <c r="H25" s="51">
        <v>4</v>
      </c>
    </row>
    <row r="26" spans="1:8" s="51" customFormat="1" ht="76.5" customHeight="1" x14ac:dyDescent="0.25">
      <c r="A26" s="59" t="str" cm="1">
        <f t="array" aca="1" ref="A26" ca="1">OFFSET(Matrix!$A$1,$H26 - 1,0)</f>
        <v>Mobile App;
Physical In-Cab Device;
Connectivity/Communications;
Cloud or Back-end;</v>
      </c>
      <c r="B26" s="68"/>
      <c r="C26" s="68"/>
      <c r="D26" s="68"/>
      <c r="E26" s="68"/>
      <c r="F26" s="69"/>
      <c r="G26" s="64"/>
      <c r="H26" s="51">
        <v>4</v>
      </c>
    </row>
    <row r="27" spans="1:8" s="51" customFormat="1" x14ac:dyDescent="0.25">
      <c r="A27" s="66" t="str">
        <f>Matrix!$D$1</f>
        <v>Requirement</v>
      </c>
      <c r="B27" s="67"/>
      <c r="C27" s="67"/>
      <c r="D27" s="67"/>
      <c r="E27" s="67"/>
      <c r="F27" s="67"/>
      <c r="G27" s="64"/>
      <c r="H27" s="51">
        <v>4</v>
      </c>
    </row>
    <row r="28" spans="1:8" s="51" customFormat="1" ht="94.5" customHeight="1" x14ac:dyDescent="0.25">
      <c r="A28" s="59" t="str" cm="1">
        <f t="array" aca="1" ref="A28" ca="1">OFFSET(Matrix!$D$1,$H28 - 1,0)</f>
        <v>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B28" s="68"/>
      <c r="C28" s="68"/>
      <c r="D28" s="68"/>
      <c r="E28" s="68"/>
      <c r="F28" s="69"/>
      <c r="G28" s="64"/>
      <c r="H28" s="51">
        <v>4</v>
      </c>
    </row>
    <row r="29" spans="1:8" s="51" customFormat="1" x14ac:dyDescent="0.25">
      <c r="A29" s="70" t="str">
        <f>Matrix!$F$1</f>
        <v xml:space="preserve">Verification: Inspection, Demonstration, Test, or Analysis </v>
      </c>
      <c r="B29" s="71"/>
      <c r="C29" s="71"/>
      <c r="D29" s="71"/>
      <c r="E29" s="71"/>
      <c r="F29" s="71"/>
      <c r="G29" s="64"/>
      <c r="H29" s="51">
        <v>4</v>
      </c>
    </row>
    <row r="30" spans="1:8" s="51" customFormat="1" ht="94.5" customHeight="1" x14ac:dyDescent="0.25">
      <c r="A30" s="59" t="str" cm="1">
        <f t="array" aca="1" ref="A30" ca="1">OFFSET(Matrix!$F$1,$H30 - 1,0)</f>
        <v xml:space="preserve">Inspection of vendor documentation or a demonstration by the vendor that details how software privileges are assigned in vendor systems. Ensure that principles of least privilege are met.
</v>
      </c>
      <c r="B30" s="68"/>
      <c r="C30" s="68"/>
      <c r="D30" s="68"/>
      <c r="E30" s="68"/>
      <c r="F30" s="69"/>
      <c r="G30" s="64"/>
      <c r="H30" s="51">
        <v>4</v>
      </c>
    </row>
    <row r="31" spans="1:8" s="51" customFormat="1" x14ac:dyDescent="0.25">
      <c r="A31" s="66" t="str">
        <f>Matrix!$H$1</f>
        <v>Remarks</v>
      </c>
      <c r="B31" s="67"/>
      <c r="C31" s="67"/>
      <c r="D31" s="67"/>
      <c r="E31" s="67"/>
      <c r="F31" s="67"/>
      <c r="G31" s="64"/>
      <c r="H31" s="51">
        <v>4</v>
      </c>
    </row>
    <row r="32" spans="1:8" s="51" customFormat="1" ht="49.5" customHeight="1" thickBot="1" x14ac:dyDescent="0.3">
      <c r="A32" s="72" t="str" cm="1">
        <f t="array" aca="1" ref="A32" ca="1">OFFSET(Matrix!$H$1,$H32 - 1,0)</f>
        <v>This principle underpins system security</v>
      </c>
      <c r="B32" s="73"/>
      <c r="C32" s="73"/>
      <c r="D32" s="73"/>
      <c r="E32" s="73"/>
      <c r="F32" s="74"/>
      <c r="G32" s="65"/>
      <c r="H32" s="51">
        <v>4</v>
      </c>
    </row>
    <row r="33" spans="1:8" s="84" customFormat="1" ht="46.5" customHeight="1" thickBot="1" x14ac:dyDescent="0.3">
      <c r="A33" s="83"/>
      <c r="B33" s="83"/>
      <c r="C33" s="83"/>
      <c r="D33" s="83"/>
      <c r="E33" s="83"/>
      <c r="F33" s="83"/>
      <c r="G33" s="83"/>
      <c r="H33" s="83"/>
    </row>
    <row r="34" spans="1:8" s="50" customFormat="1" x14ac:dyDescent="0.25">
      <c r="A34" s="75" t="str">
        <f>Matrix!$B$1</f>
        <v>Ref #</v>
      </c>
      <c r="B34" s="76"/>
      <c r="C34" s="77" t="str">
        <f>Matrix!$C$1</f>
        <v>Security Controls</v>
      </c>
      <c r="D34" s="78"/>
      <c r="E34" s="77" t="str">
        <f>Matrix!$G$1</f>
        <v>Criticality: High, Medium, or Low</v>
      </c>
      <c r="F34" s="78"/>
      <c r="G34" s="52" t="str">
        <f>Matrix!$E$1</f>
        <v xml:space="preserve">Public Requirements References/Descriptions </v>
      </c>
    </row>
    <row r="35" spans="1:8" s="51" customFormat="1" ht="15.75" customHeight="1" x14ac:dyDescent="0.25">
      <c r="A35" s="59" t="str" cm="1">
        <f t="array" aca="1" ref="A35" ca="1">OFFSET(Matrix!$B$1,$H35 - 1,0)</f>
        <v>AC-030</v>
      </c>
      <c r="B35" s="60"/>
      <c r="C35" s="61" t="str" cm="1">
        <f t="array" aca="1" ref="C35" ca="1">OFFSET(Matrix!$C$1,$H35 - 1,0)</f>
        <v>Access Control</v>
      </c>
      <c r="D35" s="62"/>
      <c r="E35" s="61" t="str" cm="1">
        <f t="array" aca="1" ref="E35" ca="1">OFFSET(Matrix!$G$1, $H35 - 1,0)</f>
        <v>High</v>
      </c>
      <c r="F35" s="62"/>
      <c r="G35" s="63" t="str" cm="1">
        <f t="array" aca="1" ref="G35" ca="1">OFFSET(Matrix!$E$1,$H35 - 1,0)</f>
        <v>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
NIST 800-53 AC-3 – ACCESS ENFORCEMENT 
The information system enforces approved authorizations for logical access to information and system resources in accordance with applicable access control policies.</v>
      </c>
      <c r="H35" s="51">
        <v>5</v>
      </c>
    </row>
    <row r="36" spans="1:8" s="51" customFormat="1" x14ac:dyDescent="0.25">
      <c r="A36" s="79" t="str">
        <f>Matrix!$A$1</f>
        <v>Applicable Component Categories</v>
      </c>
      <c r="B36" s="80"/>
      <c r="C36" s="80"/>
      <c r="D36" s="80"/>
      <c r="E36" s="80"/>
      <c r="F36" s="80"/>
      <c r="G36" s="64"/>
      <c r="H36" s="51">
        <v>5</v>
      </c>
    </row>
    <row r="37" spans="1:8" s="51" customFormat="1" ht="76.5" customHeight="1" x14ac:dyDescent="0.25">
      <c r="A37" s="59" t="str" cm="1">
        <f t="array" aca="1" ref="A37" ca="1">OFFSET(Matrix!$A$1,$H37 - 1,0)</f>
        <v>Mobile App;
Physical In-Cab Device;
Connectivity/Communications;
Cloud or Back-end;</v>
      </c>
      <c r="B37" s="68"/>
      <c r="C37" s="68"/>
      <c r="D37" s="68"/>
      <c r="E37" s="68"/>
      <c r="F37" s="69"/>
      <c r="G37" s="64"/>
      <c r="H37" s="51">
        <v>5</v>
      </c>
    </row>
    <row r="38" spans="1:8" s="51" customFormat="1" x14ac:dyDescent="0.25">
      <c r="A38" s="79" t="str">
        <f>Matrix!$D$1</f>
        <v>Requirement</v>
      </c>
      <c r="B38" s="80"/>
      <c r="C38" s="80"/>
      <c r="D38" s="80"/>
      <c r="E38" s="80"/>
      <c r="F38" s="80"/>
      <c r="G38" s="64"/>
      <c r="H38" s="51">
        <v>5</v>
      </c>
    </row>
    <row r="39" spans="1:8" s="51" customFormat="1" ht="94.5" customHeight="1" x14ac:dyDescent="0.25">
      <c r="A39" s="59" t="str" cm="1">
        <f t="array" aca="1" ref="A39" ca="1">OFFSET(Matrix!$D$1,$H39 - 1,0)</f>
        <v>The vendor's system shall employ authentication to prevent unauthorized access to telematics systems and data.</v>
      </c>
      <c r="B39" s="68"/>
      <c r="C39" s="68"/>
      <c r="D39" s="68"/>
      <c r="E39" s="68"/>
      <c r="F39" s="69"/>
      <c r="G39" s="64"/>
      <c r="H39" s="51">
        <v>5</v>
      </c>
    </row>
    <row r="40" spans="1:8" s="51" customFormat="1" x14ac:dyDescent="0.25">
      <c r="A40" s="81" t="str">
        <f>Matrix!$F$1</f>
        <v xml:space="preserve">Verification: Inspection, Demonstration, Test, or Analysis </v>
      </c>
      <c r="B40" s="82"/>
      <c r="C40" s="82"/>
      <c r="D40" s="82"/>
      <c r="E40" s="82"/>
      <c r="F40" s="82"/>
      <c r="G40" s="64"/>
      <c r="H40" s="51">
        <v>5</v>
      </c>
    </row>
    <row r="41" spans="1:8" s="51" customFormat="1" ht="118.5" customHeight="1" x14ac:dyDescent="0.25">
      <c r="A41" s="59"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68"/>
      <c r="C41" s="68"/>
      <c r="D41" s="68"/>
      <c r="E41" s="68"/>
      <c r="F41" s="69"/>
      <c r="G41" s="64"/>
      <c r="H41" s="51">
        <v>5</v>
      </c>
    </row>
    <row r="42" spans="1:8" s="51" customFormat="1" x14ac:dyDescent="0.25">
      <c r="A42" s="79" t="str">
        <f>Matrix!$H$1</f>
        <v>Remarks</v>
      </c>
      <c r="B42" s="80"/>
      <c r="C42" s="80"/>
      <c r="D42" s="80"/>
      <c r="E42" s="80"/>
      <c r="F42" s="80"/>
      <c r="G42" s="64"/>
      <c r="H42" s="51">
        <v>5</v>
      </c>
    </row>
    <row r="43" spans="1:8" s="51" customFormat="1" ht="84" customHeight="1" thickBot="1" x14ac:dyDescent="0.3">
      <c r="A43" s="72" t="str" cm="1">
        <f t="array" aca="1" ref="A43" ca="1">OFFSET(Matrix!$H$1,$H43 - 1,0)</f>
        <v xml:space="preserve"> Identity management is critical
e.g. PINs, single-sign on with carrier’s identity provider (SAML or other), vendor managed identity provider (SAML or other)</v>
      </c>
      <c r="B43" s="73"/>
      <c r="C43" s="73"/>
      <c r="D43" s="73"/>
      <c r="E43" s="73"/>
      <c r="F43" s="74"/>
      <c r="G43" s="65"/>
      <c r="H43" s="51">
        <v>5</v>
      </c>
    </row>
    <row r="44" spans="1:8" s="84" customFormat="1" ht="46.5" customHeight="1" thickBot="1" x14ac:dyDescent="0.3">
      <c r="A44" s="83"/>
      <c r="B44" s="83"/>
      <c r="C44" s="83"/>
      <c r="D44" s="83"/>
      <c r="E44" s="83"/>
      <c r="F44" s="83"/>
      <c r="G44" s="83"/>
      <c r="H44" s="83"/>
    </row>
    <row r="45" spans="1:8" s="50" customFormat="1" x14ac:dyDescent="0.25">
      <c r="A45" s="55" t="str">
        <f>Matrix!$B$1</f>
        <v>Ref #</v>
      </c>
      <c r="B45" s="56"/>
      <c r="C45" s="57" t="str">
        <f>Matrix!$C$1</f>
        <v>Security Controls</v>
      </c>
      <c r="D45" s="58"/>
      <c r="E45" s="57" t="str">
        <f>Matrix!$G$1</f>
        <v>Criticality: High, Medium, or Low</v>
      </c>
      <c r="F45" s="58"/>
      <c r="G45" s="49" t="str">
        <f>Matrix!$E$1</f>
        <v xml:space="preserve">Public Requirements References/Descriptions </v>
      </c>
    </row>
    <row r="46" spans="1:8" s="51" customFormat="1" ht="15.75" customHeight="1" x14ac:dyDescent="0.25">
      <c r="A46" s="59" t="str" cm="1">
        <f t="array" aca="1" ref="A46" ca="1">OFFSET(Matrix!$B$1,$H46 - 1,0)</f>
        <v>AC-040</v>
      </c>
      <c r="B46" s="60"/>
      <c r="C46" s="61" t="str" cm="1">
        <f t="array" aca="1" ref="C46" ca="1">OFFSET(Matrix!$C$1,$H46 - 1,0)</f>
        <v>Access Control</v>
      </c>
      <c r="D46" s="62"/>
      <c r="E46" s="61" t="str" cm="1">
        <f t="array" aca="1" ref="E46" ca="1">OFFSET(Matrix!$G$1, $H46 - 1,0)</f>
        <v>Medium</v>
      </c>
      <c r="F46" s="62"/>
      <c r="G46" s="63" t="str" cm="1">
        <f t="array" aca="1" ref="G46" ca="1">OFFSET(Matrix!$E$1,$H46 - 1,0)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
NIST 800-53 AC-6 – LEAST PRIVILEGE 
The organization employs the principle of least privilege, allowing only authorized accesses for users (or processes acting on behalf of users) which are necessary to accomplish assigned tasks in accordance with organizational missions and business functions.</v>
      </c>
      <c r="H46" s="51">
        <v>6</v>
      </c>
    </row>
    <row r="47" spans="1:8" s="51" customFormat="1" x14ac:dyDescent="0.25">
      <c r="A47" s="66" t="str">
        <f>Matrix!$A$1</f>
        <v>Applicable Component Categories</v>
      </c>
      <c r="B47" s="67"/>
      <c r="C47" s="67"/>
      <c r="D47" s="67"/>
      <c r="E47" s="67"/>
      <c r="F47" s="67"/>
      <c r="G47" s="64"/>
      <c r="H47" s="51">
        <v>6</v>
      </c>
    </row>
    <row r="48" spans="1:8" s="51" customFormat="1" ht="76.5" customHeight="1" x14ac:dyDescent="0.25">
      <c r="A48" s="59" t="str" cm="1">
        <f t="array" aca="1" ref="A48" ca="1">OFFSET(Matrix!$A$1,$H48 - 1,0)</f>
        <v>Mobile App;
Physical In-Cab Device;
Connectivity/Communications;
Cloud or Back-end;</v>
      </c>
      <c r="B48" s="68"/>
      <c r="C48" s="68"/>
      <c r="D48" s="68"/>
      <c r="E48" s="68"/>
      <c r="F48" s="69"/>
      <c r="G48" s="64"/>
      <c r="H48" s="51">
        <v>6</v>
      </c>
    </row>
    <row r="49" spans="1:8" s="51" customFormat="1" x14ac:dyDescent="0.25">
      <c r="A49" s="66" t="str">
        <f>Matrix!$D$1</f>
        <v>Requirement</v>
      </c>
      <c r="B49" s="67"/>
      <c r="C49" s="67"/>
      <c r="D49" s="67"/>
      <c r="E49" s="67"/>
      <c r="F49" s="67"/>
      <c r="G49" s="64"/>
      <c r="H49" s="51">
        <v>6</v>
      </c>
    </row>
    <row r="50" spans="1:8" s="51" customFormat="1" ht="94.5" customHeight="1" x14ac:dyDescent="0.25">
      <c r="A50" s="59" t="str" cm="1">
        <f t="array" aca="1" ref="A50" ca="1">OFFSET(Matrix!$D$1,$H50 - 1,0)</f>
        <v>The vendor shall identify all instances where the telematics system includes actions that cannot support access authentication and/or execute with elevated privileges</v>
      </c>
      <c r="B50" s="68"/>
      <c r="C50" s="68"/>
      <c r="D50" s="68"/>
      <c r="E50" s="68"/>
      <c r="F50" s="69"/>
      <c r="G50" s="64"/>
      <c r="H50" s="51">
        <v>6</v>
      </c>
    </row>
    <row r="51" spans="1:8" s="51" customFormat="1" x14ac:dyDescent="0.25">
      <c r="A51" s="70" t="str">
        <f>Matrix!$F$1</f>
        <v xml:space="preserve">Verification: Inspection, Demonstration, Test, or Analysis </v>
      </c>
      <c r="B51" s="71"/>
      <c r="C51" s="71"/>
      <c r="D51" s="71"/>
      <c r="E51" s="71"/>
      <c r="F51" s="71"/>
      <c r="G51" s="64"/>
      <c r="H51" s="51">
        <v>6</v>
      </c>
    </row>
    <row r="52" spans="1:8" s="51" customFormat="1" ht="94.5" customHeight="1" x14ac:dyDescent="0.25">
      <c r="A52" s="59"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68"/>
      <c r="C52" s="68"/>
      <c r="D52" s="68"/>
      <c r="E52" s="68"/>
      <c r="F52" s="69"/>
      <c r="G52" s="64"/>
      <c r="H52" s="51">
        <v>6</v>
      </c>
    </row>
    <row r="53" spans="1:8" s="51" customFormat="1" x14ac:dyDescent="0.25">
      <c r="A53" s="66" t="str">
        <f>Matrix!$H$1</f>
        <v>Remarks</v>
      </c>
      <c r="B53" s="67"/>
      <c r="C53" s="67"/>
      <c r="D53" s="67"/>
      <c r="E53" s="67"/>
      <c r="F53" s="67"/>
      <c r="G53" s="64"/>
      <c r="H53" s="51">
        <v>6</v>
      </c>
    </row>
    <row r="54" spans="1:8" s="51" customFormat="1" ht="49.5" customHeight="1" thickBot="1" x14ac:dyDescent="0.3">
      <c r="A54" s="72" t="str" cm="1">
        <f t="array" aca="1" ref="A54" ca="1">OFFSET(Matrix!$H$1,$H54 - 1,0)</f>
        <v>-</v>
      </c>
      <c r="B54" s="73"/>
      <c r="C54" s="73"/>
      <c r="D54" s="73"/>
      <c r="E54" s="73"/>
      <c r="F54" s="74"/>
      <c r="G54" s="65"/>
      <c r="H54" s="51">
        <v>6</v>
      </c>
    </row>
    <row r="55" spans="1:8" s="84" customFormat="1" ht="46.5" customHeight="1" thickBot="1" x14ac:dyDescent="0.3">
      <c r="A55" s="83"/>
      <c r="B55" s="83"/>
      <c r="C55" s="83"/>
      <c r="D55" s="83"/>
      <c r="E55" s="83"/>
      <c r="F55" s="83"/>
      <c r="G55" s="83"/>
      <c r="H55" s="83"/>
    </row>
    <row r="56" spans="1:8" s="50" customFormat="1" x14ac:dyDescent="0.25">
      <c r="A56" s="75" t="str">
        <f>Matrix!$B$1</f>
        <v>Ref #</v>
      </c>
      <c r="B56" s="76"/>
      <c r="C56" s="77" t="str">
        <f>Matrix!$C$1</f>
        <v>Security Controls</v>
      </c>
      <c r="D56" s="78"/>
      <c r="E56" s="77" t="str">
        <f>Matrix!$G$1</f>
        <v>Criticality: High, Medium, or Low</v>
      </c>
      <c r="F56" s="78"/>
      <c r="G56" s="52" t="str">
        <f>Matrix!$E$1</f>
        <v xml:space="preserve">Public Requirements References/Descriptions </v>
      </c>
    </row>
    <row r="57" spans="1:8" s="51" customFormat="1" ht="15.75" customHeight="1" x14ac:dyDescent="0.25">
      <c r="A57" s="59" t="str" cm="1">
        <f t="array" aca="1" ref="A57" ca="1">OFFSET(Matrix!$B$1,$H57 - 1,0)</f>
        <v>AC-041</v>
      </c>
      <c r="B57" s="60"/>
      <c r="C57" s="61" t="str" cm="1">
        <f t="array" aca="1" ref="C57" ca="1">OFFSET(Matrix!$C$1,$H57 - 1,0)</f>
        <v>Access Control</v>
      </c>
      <c r="D57" s="62"/>
      <c r="E57" s="61" t="str" cm="1">
        <f t="array" aca="1" ref="E57" ca="1">OFFSET(Matrix!$G$1, $H57 - 1,0)</f>
        <v>Medium</v>
      </c>
      <c r="F57" s="62"/>
      <c r="G57" s="63" t="str" cm="1">
        <f t="array" aca="1" ref="G57" ca="1">OFFSET(Matrix!$E$1,$H57 - 1,0)</f>
        <v>NIST 800-53 AC-14 – PERMITTED ACTIONS WITHOUT IDENTIFICATION OR AUTHENTICATION 
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v>
      </c>
      <c r="H57" s="51">
        <v>7</v>
      </c>
    </row>
    <row r="58" spans="1:8" s="51" customFormat="1" x14ac:dyDescent="0.25">
      <c r="A58" s="79" t="str">
        <f>Matrix!$A$1</f>
        <v>Applicable Component Categories</v>
      </c>
      <c r="B58" s="80"/>
      <c r="C58" s="80"/>
      <c r="D58" s="80"/>
      <c r="E58" s="80"/>
      <c r="F58" s="80"/>
      <c r="G58" s="64"/>
      <c r="H58" s="51">
        <v>7</v>
      </c>
    </row>
    <row r="59" spans="1:8" s="51" customFormat="1" ht="76.5" customHeight="1" x14ac:dyDescent="0.25">
      <c r="A59" s="59" t="str" cm="1">
        <f t="array" aca="1" ref="A59" ca="1">OFFSET(Matrix!$A$1,$H59 - 1,0)</f>
        <v>Mobile App;
Physical In-Cab Device;
Connectivity/Communications;
Cloud or Back-end;</v>
      </c>
      <c r="B59" s="68"/>
      <c r="C59" s="68"/>
      <c r="D59" s="68"/>
      <c r="E59" s="68"/>
      <c r="F59" s="69"/>
      <c r="G59" s="64"/>
      <c r="H59" s="51">
        <v>7</v>
      </c>
    </row>
    <row r="60" spans="1:8" s="51" customFormat="1" x14ac:dyDescent="0.25">
      <c r="A60" s="79" t="str">
        <f>Matrix!$D$1</f>
        <v>Requirement</v>
      </c>
      <c r="B60" s="80"/>
      <c r="C60" s="80"/>
      <c r="D60" s="80"/>
      <c r="E60" s="80"/>
      <c r="F60" s="80"/>
      <c r="G60" s="64"/>
      <c r="H60" s="51">
        <v>7</v>
      </c>
    </row>
    <row r="61" spans="1:8" s="51" customFormat="1" ht="94.5" customHeight="1" x14ac:dyDescent="0.25">
      <c r="A61" s="59" t="str" cm="1">
        <f t="array" aca="1" ref="A61" ca="1">OFFSET(Matrix!$D$1,$H61 - 1,0)</f>
        <v>Identifying information about the connected devices will not be made available without authentication first.</v>
      </c>
      <c r="B61" s="68"/>
      <c r="C61" s="68"/>
      <c r="D61" s="68"/>
      <c r="E61" s="68"/>
      <c r="F61" s="69"/>
      <c r="G61" s="64"/>
      <c r="H61" s="51">
        <v>7</v>
      </c>
    </row>
    <row r="62" spans="1:8" s="51" customFormat="1" x14ac:dyDescent="0.25">
      <c r="A62" s="81" t="str">
        <f>Matrix!$F$1</f>
        <v xml:space="preserve">Verification: Inspection, Demonstration, Test, or Analysis </v>
      </c>
      <c r="B62" s="82"/>
      <c r="C62" s="82"/>
      <c r="D62" s="82"/>
      <c r="E62" s="82"/>
      <c r="F62" s="82"/>
      <c r="G62" s="64"/>
      <c r="H62" s="51">
        <v>7</v>
      </c>
    </row>
    <row r="63" spans="1:8" s="51" customFormat="1" ht="94.5" customHeight="1" x14ac:dyDescent="0.25">
      <c r="A63" s="59" t="str" cm="1">
        <f t="array" aca="1" ref="A63" ca="1">OFFSET(Matrix!$F$1,$H63 - 1,0)</f>
        <v>Inspection of vendor-supplied documentation listing system actions and interfaces that do not require authentication. Ensure that no information leaks are possible from these unauthenticated actions.</v>
      </c>
      <c r="B63" s="68"/>
      <c r="C63" s="68"/>
      <c r="D63" s="68"/>
      <c r="E63" s="68"/>
      <c r="F63" s="69"/>
      <c r="G63" s="64"/>
      <c r="H63" s="51">
        <v>7</v>
      </c>
    </row>
    <row r="64" spans="1:8" s="51" customFormat="1" x14ac:dyDescent="0.25">
      <c r="A64" s="79" t="str">
        <f>Matrix!$H$1</f>
        <v>Remarks</v>
      </c>
      <c r="B64" s="80"/>
      <c r="C64" s="80"/>
      <c r="D64" s="80"/>
      <c r="E64" s="80"/>
      <c r="F64" s="80"/>
      <c r="G64" s="64"/>
      <c r="H64" s="51">
        <v>7</v>
      </c>
    </row>
    <row r="65" spans="1:8" s="51" customFormat="1" ht="67.5" customHeight="1" thickBot="1" x14ac:dyDescent="0.3">
      <c r="A65" s="72"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73"/>
      <c r="C65" s="73"/>
      <c r="D65" s="73"/>
      <c r="E65" s="73"/>
      <c r="F65" s="74"/>
      <c r="G65" s="65"/>
      <c r="H65" s="51">
        <v>7</v>
      </c>
    </row>
    <row r="66" spans="1:8" s="84" customFormat="1" ht="46.5" customHeight="1" thickBot="1" x14ac:dyDescent="0.3">
      <c r="A66" s="83"/>
      <c r="B66" s="83"/>
      <c r="C66" s="83"/>
      <c r="D66" s="83"/>
      <c r="E66" s="83"/>
      <c r="F66" s="83"/>
      <c r="G66" s="83"/>
      <c r="H66" s="83"/>
    </row>
    <row r="67" spans="1:8" s="50" customFormat="1" x14ac:dyDescent="0.25">
      <c r="A67" s="55" t="str">
        <f>Matrix!$B$1</f>
        <v>Ref #</v>
      </c>
      <c r="B67" s="56"/>
      <c r="C67" s="57" t="str">
        <f>Matrix!$C$1</f>
        <v>Security Controls</v>
      </c>
      <c r="D67" s="58"/>
      <c r="E67" s="57" t="str">
        <f>Matrix!$G$1</f>
        <v>Criticality: High, Medium, or Low</v>
      </c>
      <c r="F67" s="58"/>
      <c r="G67" s="49" t="str">
        <f>Matrix!$E$1</f>
        <v xml:space="preserve">Public Requirements References/Descriptions </v>
      </c>
    </row>
    <row r="68" spans="1:8" s="51" customFormat="1" ht="15.75" customHeight="1" x14ac:dyDescent="0.25">
      <c r="A68" s="59" t="str" cm="1">
        <f t="array" aca="1" ref="A68" ca="1">OFFSET(Matrix!$B$1,$H68 - 1,0)</f>
        <v>AC-050</v>
      </c>
      <c r="B68" s="60"/>
      <c r="C68" s="61" t="str" cm="1">
        <f t="array" aca="1" ref="C68" ca="1">OFFSET(Matrix!$C$1,$H68 - 1,0)</f>
        <v>Access Control</v>
      </c>
      <c r="D68" s="62"/>
      <c r="E68" s="61" t="str" cm="1">
        <f t="array" aca="1" ref="E68" ca="1">OFFSET(Matrix!$G$1, $H68 - 1,0)</f>
        <v>Medium</v>
      </c>
      <c r="F68" s="62"/>
      <c r="G68" s="63" t="str" cm="1">
        <f t="array" aca="1" ref="G68" ca="1">OFFSET(Matrix!$E$1,$H68 - 1,0)</f>
        <v>NIST 800-53 AC-17 – REMOTE ACCESS 
The organization:
a. Establishes and documents usage restrictions, configuration/connection requirements, and implementation guidance for each type of remote access allowed; and
b. Authorizes remote access to the information system prior to allowing such connections.</v>
      </c>
      <c r="H68" s="51">
        <v>8</v>
      </c>
    </row>
    <row r="69" spans="1:8" s="51" customFormat="1" x14ac:dyDescent="0.25">
      <c r="A69" s="66" t="str">
        <f>Matrix!$A$1</f>
        <v>Applicable Component Categories</v>
      </c>
      <c r="B69" s="67"/>
      <c r="C69" s="67"/>
      <c r="D69" s="67"/>
      <c r="E69" s="67"/>
      <c r="F69" s="67"/>
      <c r="G69" s="64"/>
      <c r="H69" s="51">
        <v>8</v>
      </c>
    </row>
    <row r="70" spans="1:8" s="51" customFormat="1" ht="76.5" customHeight="1" x14ac:dyDescent="0.25">
      <c r="A70" s="59" t="str" cm="1">
        <f t="array" aca="1" ref="A70" ca="1">OFFSET(Matrix!$A$1,$H70 - 1,0)</f>
        <v>Mobile App;
Physical In-Cab Device;
Connectivity/Communications;
Cloud or Back-end;</v>
      </c>
      <c r="B70" s="68"/>
      <c r="C70" s="68"/>
      <c r="D70" s="68"/>
      <c r="E70" s="68"/>
      <c r="F70" s="69"/>
      <c r="G70" s="64"/>
      <c r="H70" s="51">
        <v>8</v>
      </c>
    </row>
    <row r="71" spans="1:8" s="51" customFormat="1" x14ac:dyDescent="0.25">
      <c r="A71" s="66" t="str">
        <f>Matrix!$D$1</f>
        <v>Requirement</v>
      </c>
      <c r="B71" s="67"/>
      <c r="C71" s="67"/>
      <c r="D71" s="67"/>
      <c r="E71" s="67"/>
      <c r="F71" s="67"/>
      <c r="G71" s="64"/>
      <c r="H71" s="51">
        <v>8</v>
      </c>
    </row>
    <row r="72" spans="1:8" s="51" customFormat="1" ht="94.5" customHeight="1" x14ac:dyDescent="0.25">
      <c r="A72" s="59" t="str" cm="1">
        <f t="array" aca="1" ref="A72" ca="1">OFFSET(Matrix!$D$1,$H72 - 1,0)</f>
        <v>All remote access methods and possible remote actions to/on telematics system shall be documented.</v>
      </c>
      <c r="B72" s="68"/>
      <c r="C72" s="68"/>
      <c r="D72" s="68"/>
      <c r="E72" s="68"/>
      <c r="F72" s="69"/>
      <c r="G72" s="64"/>
      <c r="H72" s="51">
        <v>8</v>
      </c>
    </row>
    <row r="73" spans="1:8" s="51" customFormat="1" x14ac:dyDescent="0.25">
      <c r="A73" s="70" t="str">
        <f>Matrix!$F$1</f>
        <v xml:space="preserve">Verification: Inspection, Demonstration, Test, or Analysis </v>
      </c>
      <c r="B73" s="71"/>
      <c r="C73" s="71"/>
      <c r="D73" s="71"/>
      <c r="E73" s="71"/>
      <c r="F73" s="71"/>
      <c r="G73" s="64"/>
      <c r="H73" s="51">
        <v>8</v>
      </c>
    </row>
    <row r="74" spans="1:8" s="51" customFormat="1" ht="94.5" customHeight="1" x14ac:dyDescent="0.25">
      <c r="A74" s="59"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68"/>
      <c r="C74" s="68"/>
      <c r="D74" s="68"/>
      <c r="E74" s="68"/>
      <c r="F74" s="69"/>
      <c r="G74" s="64"/>
      <c r="H74" s="51">
        <v>8</v>
      </c>
    </row>
    <row r="75" spans="1:8" s="51" customFormat="1" x14ac:dyDescent="0.25">
      <c r="A75" s="66" t="str">
        <f>Matrix!$H$1</f>
        <v>Remarks</v>
      </c>
      <c r="B75" s="67"/>
      <c r="C75" s="67"/>
      <c r="D75" s="67"/>
      <c r="E75" s="67"/>
      <c r="F75" s="67"/>
      <c r="G75" s="64"/>
      <c r="H75" s="51">
        <v>8</v>
      </c>
    </row>
    <row r="76" spans="1:8" s="51" customFormat="1" ht="49.5" customHeight="1" thickBot="1" x14ac:dyDescent="0.3">
      <c r="A76" s="72" t="str" cm="1">
        <f t="array" aca="1" ref="A76" ca="1">OFFSET(Matrix!$H$1,$H76 - 1,0)</f>
        <v>-</v>
      </c>
      <c r="B76" s="73"/>
      <c r="C76" s="73"/>
      <c r="D76" s="73"/>
      <c r="E76" s="73"/>
      <c r="F76" s="74"/>
      <c r="G76" s="65"/>
      <c r="H76" s="51">
        <v>8</v>
      </c>
    </row>
    <row r="77" spans="1:8" s="84" customFormat="1" ht="46.5" customHeight="1" thickBot="1" x14ac:dyDescent="0.3">
      <c r="A77" s="83"/>
      <c r="B77" s="83"/>
      <c r="C77" s="83"/>
      <c r="D77" s="83"/>
      <c r="E77" s="83"/>
      <c r="F77" s="83"/>
      <c r="G77" s="83"/>
      <c r="H77" s="83"/>
    </row>
    <row r="78" spans="1:8" s="50" customFormat="1" x14ac:dyDescent="0.25">
      <c r="A78" s="75" t="str">
        <f>Matrix!$B$1</f>
        <v>Ref #</v>
      </c>
      <c r="B78" s="76"/>
      <c r="C78" s="77" t="str">
        <f>Matrix!$C$1</f>
        <v>Security Controls</v>
      </c>
      <c r="D78" s="78"/>
      <c r="E78" s="77" t="str">
        <f>Matrix!$G$1</f>
        <v>Criticality: High, Medium, or Low</v>
      </c>
      <c r="F78" s="78"/>
      <c r="G78" s="52" t="str">
        <f>Matrix!$E$1</f>
        <v xml:space="preserve">Public Requirements References/Descriptions </v>
      </c>
    </row>
    <row r="79" spans="1:8" s="51" customFormat="1" ht="15.75" customHeight="1" x14ac:dyDescent="0.25">
      <c r="A79" s="59" t="str" cm="1">
        <f t="array" aca="1" ref="A79" ca="1">OFFSET(Matrix!$B$1,$H79 - 1,0)</f>
        <v>AC-060</v>
      </c>
      <c r="B79" s="60"/>
      <c r="C79" s="61" t="str" cm="1">
        <f t="array" aca="1" ref="C79" ca="1">OFFSET(Matrix!$C$1,$H79 - 1,0)</f>
        <v>Access Control</v>
      </c>
      <c r="D79" s="62"/>
      <c r="E79" s="61" t="str" cm="1">
        <f t="array" aca="1" ref="E79" ca="1">OFFSET(Matrix!$G$1, $H79 - 1,0)</f>
        <v>Medium</v>
      </c>
      <c r="F79" s="62"/>
      <c r="G79" s="63" t="str" cm="1">
        <f t="array" aca="1" ref="G79" ca="1">OFFSET(Matrix!$E$1,$H79 - 1,0)</f>
        <v>NIST 800-53 AC-18 – WIRELESS ACCESS 
The organization:
a. Establishes usage restrictions, configuration/connection requirements, and implementation guidance for wireless access; and
b. Authorizes wireless access to the information system prior to allowing such connections.</v>
      </c>
      <c r="H79" s="51">
        <v>9</v>
      </c>
    </row>
    <row r="80" spans="1:8" s="51" customFormat="1" x14ac:dyDescent="0.25">
      <c r="A80" s="79" t="str">
        <f>Matrix!$A$1</f>
        <v>Applicable Component Categories</v>
      </c>
      <c r="B80" s="80"/>
      <c r="C80" s="80"/>
      <c r="D80" s="80"/>
      <c r="E80" s="80"/>
      <c r="F80" s="80"/>
      <c r="G80" s="64"/>
      <c r="H80" s="51">
        <v>9</v>
      </c>
    </row>
    <row r="81" spans="1:8" s="51" customFormat="1" ht="76.5" customHeight="1" x14ac:dyDescent="0.25">
      <c r="A81" s="59" t="str" cm="1">
        <f t="array" aca="1" ref="A81" ca="1">OFFSET(Matrix!$A$1,$H81 - 1,0)</f>
        <v>Physical In-Cab Device;
Connectivity/Communications;</v>
      </c>
      <c r="B81" s="68"/>
      <c r="C81" s="68"/>
      <c r="D81" s="68"/>
      <c r="E81" s="68"/>
      <c r="F81" s="69"/>
      <c r="G81" s="64"/>
      <c r="H81" s="51">
        <v>9</v>
      </c>
    </row>
    <row r="82" spans="1:8" s="51" customFormat="1" x14ac:dyDescent="0.25">
      <c r="A82" s="79" t="str">
        <f>Matrix!$D$1</f>
        <v>Requirement</v>
      </c>
      <c r="B82" s="80"/>
      <c r="C82" s="80"/>
      <c r="D82" s="80"/>
      <c r="E82" s="80"/>
      <c r="F82" s="80"/>
      <c r="G82" s="64"/>
      <c r="H82" s="51">
        <v>9</v>
      </c>
    </row>
    <row r="83" spans="1:8" s="51" customFormat="1" ht="94.5" customHeight="1" x14ac:dyDescent="0.25">
      <c r="A83" s="59" t="str" cm="1">
        <f t="array" aca="1" ref="A83" ca="1">OFFSET(Matrix!$D$1,$H83 - 1,0)</f>
        <v>For all components of the system, the vendor shall provide a listing of all wireless communications interfaces of the system and specify how the interfaces can be configured and/or disabled.</v>
      </c>
      <c r="B83" s="68"/>
      <c r="C83" s="68"/>
      <c r="D83" s="68"/>
      <c r="E83" s="68"/>
      <c r="F83" s="69"/>
      <c r="G83" s="64"/>
      <c r="H83" s="51">
        <v>9</v>
      </c>
    </row>
    <row r="84" spans="1:8" s="51" customFormat="1" x14ac:dyDescent="0.25">
      <c r="A84" s="81" t="str">
        <f>Matrix!$F$1</f>
        <v xml:space="preserve">Verification: Inspection, Demonstration, Test, or Analysis </v>
      </c>
      <c r="B84" s="82"/>
      <c r="C84" s="82"/>
      <c r="D84" s="82"/>
      <c r="E84" s="82"/>
      <c r="F84" s="82"/>
      <c r="G84" s="64"/>
      <c r="H84" s="51">
        <v>9</v>
      </c>
    </row>
    <row r="85" spans="1:8" s="51" customFormat="1" ht="104.25" customHeight="1" x14ac:dyDescent="0.25">
      <c r="A85" s="59"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68"/>
      <c r="C85" s="68"/>
      <c r="D85" s="68"/>
      <c r="E85" s="68"/>
      <c r="F85" s="69"/>
      <c r="G85" s="64"/>
      <c r="H85" s="51">
        <v>9</v>
      </c>
    </row>
    <row r="86" spans="1:8" s="51" customFormat="1" x14ac:dyDescent="0.25">
      <c r="A86" s="79" t="str">
        <f>Matrix!$H$1</f>
        <v>Remarks</v>
      </c>
      <c r="B86" s="80"/>
      <c r="C86" s="80"/>
      <c r="D86" s="80"/>
      <c r="E86" s="80"/>
      <c r="F86" s="80"/>
      <c r="G86" s="64"/>
      <c r="H86" s="51">
        <v>9</v>
      </c>
    </row>
    <row r="87" spans="1:8" s="51" customFormat="1" ht="72" customHeight="1" thickBot="1" x14ac:dyDescent="0.3">
      <c r="A87" s="72" t="str" cm="1">
        <f t="array" aca="1" ref="A87" ca="1">OFFSET(Matrix!$H$1,$H87 - 1,0)</f>
        <v>e.g. Bluetooth, cellular, satellite, Wi-Fi hotspot, Wi-Fi client, infrared, NFC, RFID</v>
      </c>
      <c r="B87" s="73"/>
      <c r="C87" s="73"/>
      <c r="D87" s="73"/>
      <c r="E87" s="73"/>
      <c r="F87" s="74"/>
      <c r="G87" s="65"/>
      <c r="H87" s="51">
        <v>9</v>
      </c>
    </row>
    <row r="88" spans="1:8" s="84" customFormat="1" ht="46.5" customHeight="1" thickBot="1" x14ac:dyDescent="0.3">
      <c r="A88" s="83"/>
      <c r="B88" s="83"/>
      <c r="C88" s="83"/>
      <c r="D88" s="83"/>
      <c r="E88" s="83"/>
      <c r="F88" s="83"/>
      <c r="G88" s="83"/>
      <c r="H88" s="83"/>
    </row>
    <row r="89" spans="1:8" s="50" customFormat="1" x14ac:dyDescent="0.25">
      <c r="A89" s="55" t="str">
        <f>Matrix!$B$1</f>
        <v>Ref #</v>
      </c>
      <c r="B89" s="56"/>
      <c r="C89" s="57" t="str">
        <f>Matrix!$C$1</f>
        <v>Security Controls</v>
      </c>
      <c r="D89" s="58"/>
      <c r="E89" s="57" t="str">
        <f>Matrix!$G$1</f>
        <v>Criticality: High, Medium, or Low</v>
      </c>
      <c r="F89" s="58"/>
      <c r="G89" s="49" t="str">
        <f>Matrix!$E$1</f>
        <v xml:space="preserve">Public Requirements References/Descriptions </v>
      </c>
    </row>
    <row r="90" spans="1:8" s="51" customFormat="1" ht="15.75" customHeight="1" x14ac:dyDescent="0.25">
      <c r="A90" s="59" t="str" cm="1">
        <f t="array" aca="1" ref="A90" ca="1">OFFSET(Matrix!$B$1,$H90 - 1,0)</f>
        <v>AC-070</v>
      </c>
      <c r="B90" s="60"/>
      <c r="C90" s="61" t="str" cm="1">
        <f t="array" aca="1" ref="C90" ca="1">OFFSET(Matrix!$C$1,$H90 - 1,0)</f>
        <v>Identification and Authentication</v>
      </c>
      <c r="D90" s="62"/>
      <c r="E90" s="61" t="str" cm="1">
        <f t="array" aca="1" ref="E90" ca="1">OFFSET(Matrix!$G$1, $H90 - 1,0)</f>
        <v>Medium</v>
      </c>
      <c r="F90" s="62"/>
      <c r="G90" s="63" t="str" cm="1">
        <f t="array" aca="1" ref="G90" ca="1">OFFSET(Matrix!$E$1,$H90 - 1,0)</f>
        <v>NIST 800-53 AC-7 - UNSUCCESSFUL LOGON ATTEMPTS 
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
CTIA ICCTP 5.2 Password Management Test</v>
      </c>
      <c r="H90" s="51">
        <v>10</v>
      </c>
    </row>
    <row r="91" spans="1:8" s="51" customFormat="1" x14ac:dyDescent="0.25">
      <c r="A91" s="66" t="str">
        <f>Matrix!$A$1</f>
        <v>Applicable Component Categories</v>
      </c>
      <c r="B91" s="67"/>
      <c r="C91" s="67"/>
      <c r="D91" s="67"/>
      <c r="E91" s="67"/>
      <c r="F91" s="67"/>
      <c r="G91" s="64"/>
      <c r="H91" s="51">
        <v>10</v>
      </c>
    </row>
    <row r="92" spans="1:8" s="51" customFormat="1" ht="76.5" customHeight="1" x14ac:dyDescent="0.25">
      <c r="A92" s="59" t="str" cm="1">
        <f t="array" aca="1" ref="A92" ca="1">OFFSET(Matrix!$A$1,$H92 - 1,0)</f>
        <v>Cloud or Back-end;</v>
      </c>
      <c r="B92" s="68"/>
      <c r="C92" s="68"/>
      <c r="D92" s="68"/>
      <c r="E92" s="68"/>
      <c r="F92" s="69"/>
      <c r="G92" s="64"/>
      <c r="H92" s="51">
        <v>10</v>
      </c>
    </row>
    <row r="93" spans="1:8" s="51" customFormat="1" x14ac:dyDescent="0.25">
      <c r="A93" s="66" t="str">
        <f>Matrix!$D$1</f>
        <v>Requirement</v>
      </c>
      <c r="B93" s="67"/>
      <c r="C93" s="67"/>
      <c r="D93" s="67"/>
      <c r="E93" s="67"/>
      <c r="F93" s="67"/>
      <c r="G93" s="64"/>
      <c r="H93" s="51">
        <v>10</v>
      </c>
    </row>
    <row r="94" spans="1:8" s="51" customFormat="1" ht="94.5" customHeight="1" x14ac:dyDescent="0.25">
      <c r="A94" s="59" t="str" cm="1">
        <f t="array" aca="1" ref="A94" ca="1">OFFSET(Matrix!$D$1,$H94 - 1,0)</f>
        <v>Authentication attempts to the vendor’s devices and backends shall be rate-limited to an industry accepted rate.</v>
      </c>
      <c r="B94" s="68"/>
      <c r="C94" s="68"/>
      <c r="D94" s="68"/>
      <c r="E94" s="68"/>
      <c r="F94" s="69"/>
      <c r="G94" s="64"/>
      <c r="H94" s="51">
        <v>10</v>
      </c>
    </row>
    <row r="95" spans="1:8" s="51" customFormat="1" x14ac:dyDescent="0.25">
      <c r="A95" s="70" t="str">
        <f>Matrix!$F$1</f>
        <v xml:space="preserve">Verification: Inspection, Demonstration, Test, or Analysis </v>
      </c>
      <c r="B95" s="71"/>
      <c r="C95" s="71"/>
      <c r="D95" s="71"/>
      <c r="E95" s="71"/>
      <c r="F95" s="71"/>
      <c r="G95" s="64"/>
      <c r="H95" s="51">
        <v>10</v>
      </c>
    </row>
    <row r="96" spans="1:8" s="51" customFormat="1" ht="94.5" customHeight="1" x14ac:dyDescent="0.25">
      <c r="A96" s="59" t="str" cm="1">
        <f t="array" aca="1" ref="A96" ca="1">OFFSET(Matrix!$F$1,$H96 - 1,0)</f>
        <v>Inspection of vendor-supplied documentation detailing the methods used to enforce rate limiting.</v>
      </c>
      <c r="B96" s="68"/>
      <c r="C96" s="68"/>
      <c r="D96" s="68"/>
      <c r="E96" s="68"/>
      <c r="F96" s="69"/>
      <c r="G96" s="64"/>
      <c r="H96" s="51">
        <v>10</v>
      </c>
    </row>
    <row r="97" spans="1:8" s="51" customFormat="1" x14ac:dyDescent="0.25">
      <c r="A97" s="66" t="str">
        <f>Matrix!$H$1</f>
        <v>Remarks</v>
      </c>
      <c r="B97" s="67"/>
      <c r="C97" s="67"/>
      <c r="D97" s="67"/>
      <c r="E97" s="67"/>
      <c r="F97" s="67"/>
      <c r="G97" s="64"/>
      <c r="H97" s="51">
        <v>10</v>
      </c>
    </row>
    <row r="98" spans="1:8" s="51" customFormat="1" ht="49.5" customHeight="1" thickBot="1" x14ac:dyDescent="0.3">
      <c r="A98" s="72" t="str" cm="1">
        <f t="array" aca="1" ref="A98" ca="1">OFFSET(Matrix!$H$1,$H98 - 1,0)</f>
        <v>-</v>
      </c>
      <c r="B98" s="73"/>
      <c r="C98" s="73"/>
      <c r="D98" s="73"/>
      <c r="E98" s="73"/>
      <c r="F98" s="74"/>
      <c r="G98" s="65"/>
      <c r="H98" s="51">
        <v>10</v>
      </c>
    </row>
    <row r="99" spans="1:8" s="84" customFormat="1" ht="46.5" customHeight="1" thickBot="1" x14ac:dyDescent="0.3">
      <c r="A99" s="83"/>
      <c r="B99" s="83"/>
      <c r="C99" s="83"/>
      <c r="D99" s="83"/>
      <c r="E99" s="83"/>
      <c r="F99" s="83"/>
      <c r="G99" s="83"/>
      <c r="H99" s="83"/>
    </row>
    <row r="100" spans="1:8" s="50" customFormat="1" x14ac:dyDescent="0.25">
      <c r="A100" s="75" t="str">
        <f>Matrix!$B$1</f>
        <v>Ref #</v>
      </c>
      <c r="B100" s="76"/>
      <c r="C100" s="77" t="str">
        <f>Matrix!$C$1</f>
        <v>Security Controls</v>
      </c>
      <c r="D100" s="78"/>
      <c r="E100" s="77" t="str">
        <f>Matrix!$G$1</f>
        <v>Criticality: High, Medium, or Low</v>
      </c>
      <c r="F100" s="78"/>
      <c r="G100" s="52" t="str">
        <f>Matrix!$E$1</f>
        <v xml:space="preserve">Public Requirements References/Descriptions </v>
      </c>
    </row>
    <row r="101" spans="1:8" s="51" customFormat="1" ht="15.75" customHeight="1" x14ac:dyDescent="0.25">
      <c r="A101" s="59" t="str" cm="1">
        <f t="array" aca="1" ref="A101" ca="1">OFFSET(Matrix!$B$1,$H101 - 1,0)</f>
        <v>AC-080</v>
      </c>
      <c r="B101" s="60"/>
      <c r="C101" s="61" t="str" cm="1">
        <f t="array" aca="1" ref="C101" ca="1">OFFSET(Matrix!$C$1,$H101 - 1,0)</f>
        <v>Device-Local Authentication</v>
      </c>
      <c r="D101" s="62"/>
      <c r="E101" s="61" t="str" cm="1">
        <f t="array" aca="1" ref="E101" ca="1">OFFSET(Matrix!$G$1, $H101 - 1,0)</f>
        <v>Medium</v>
      </c>
      <c r="F101" s="62"/>
      <c r="G101" s="63" t="str" cm="1">
        <f t="array" aca="1" ref="G101" ca="1">OFFSET(Matrix!$E$1,$H101 - 1,0)</f>
        <v>ETSI TS 103 645 V1.1.1 Provision 4.1-1 All IoT device passwords shall be unique and shall not be resettable to any universal factory default value.</v>
      </c>
      <c r="H101" s="51">
        <v>11</v>
      </c>
    </row>
    <row r="102" spans="1:8" s="51" customFormat="1" x14ac:dyDescent="0.25">
      <c r="A102" s="79" t="str">
        <f>Matrix!$A$1</f>
        <v>Applicable Component Categories</v>
      </c>
      <c r="B102" s="80"/>
      <c r="C102" s="80"/>
      <c r="D102" s="80"/>
      <c r="E102" s="80"/>
      <c r="F102" s="80"/>
      <c r="G102" s="64"/>
      <c r="H102" s="51">
        <v>11</v>
      </c>
    </row>
    <row r="103" spans="1:8" s="51" customFormat="1" ht="76.5" customHeight="1" x14ac:dyDescent="0.25">
      <c r="A103" s="59" t="str" cm="1">
        <f t="array" aca="1" ref="A103" ca="1">OFFSET(Matrix!$A$1,$H103 - 1,0)</f>
        <v xml:space="preserve">Mobile App;
Physical In-Cab Device;
Connectivity/Communications;
</v>
      </c>
      <c r="B103" s="68"/>
      <c r="C103" s="68"/>
      <c r="D103" s="68"/>
      <c r="E103" s="68"/>
      <c r="F103" s="69"/>
      <c r="G103" s="64"/>
      <c r="H103" s="51">
        <v>11</v>
      </c>
    </row>
    <row r="104" spans="1:8" s="51" customFormat="1" x14ac:dyDescent="0.25">
      <c r="A104" s="79" t="str">
        <f>Matrix!$D$1</f>
        <v>Requirement</v>
      </c>
      <c r="B104" s="80"/>
      <c r="C104" s="80"/>
      <c r="D104" s="80"/>
      <c r="E104" s="80"/>
      <c r="F104" s="80"/>
      <c r="G104" s="64"/>
      <c r="H104" s="51">
        <v>11</v>
      </c>
    </row>
    <row r="105" spans="1:8" s="51" customFormat="1" ht="94.5" customHeight="1" x14ac:dyDescent="0.25">
      <c r="A105" s="59" t="str" cm="1">
        <f t="array" aca="1" ref="A105" ca="1">OFFSET(Matrix!$D$1,$H105 - 1,0)</f>
        <v>All authentication offered on device-local interfaces shall expect credentials which are unique to each device instance and uncorrelated to any and all public information about the device.</v>
      </c>
      <c r="B105" s="68"/>
      <c r="C105" s="68"/>
      <c r="D105" s="68"/>
      <c r="E105" s="68"/>
      <c r="F105" s="69"/>
      <c r="G105" s="64"/>
      <c r="H105" s="51">
        <v>11</v>
      </c>
    </row>
    <row r="106" spans="1:8" s="51" customFormat="1" x14ac:dyDescent="0.25">
      <c r="A106" s="81" t="str">
        <f>Matrix!$F$1</f>
        <v xml:space="preserve">Verification: Inspection, Demonstration, Test, or Analysis </v>
      </c>
      <c r="B106" s="82"/>
      <c r="C106" s="82"/>
      <c r="D106" s="82"/>
      <c r="E106" s="82"/>
      <c r="F106" s="82"/>
      <c r="G106" s="64"/>
      <c r="H106" s="51">
        <v>11</v>
      </c>
    </row>
    <row r="107" spans="1:8" s="51" customFormat="1" ht="94.5" customHeight="1" x14ac:dyDescent="0.25">
      <c r="A107" s="59" t="str" cm="1">
        <f t="array" aca="1" ref="A107" ca="1">OFFSET(Matrix!$F$1,$H107 - 1,0)</f>
        <v>Inspection of vendor-supplied documentation detailing the local authentication and how the unique credential is generated. Ensure that the generation of this credential cannot be guessed from public information.</v>
      </c>
      <c r="B107" s="68"/>
      <c r="C107" s="68"/>
      <c r="D107" s="68"/>
      <c r="E107" s="68"/>
      <c r="F107" s="69"/>
      <c r="G107" s="64"/>
      <c r="H107" s="51">
        <v>11</v>
      </c>
    </row>
    <row r="108" spans="1:8" s="51" customFormat="1" x14ac:dyDescent="0.25">
      <c r="A108" s="79" t="str">
        <f>Matrix!$H$1</f>
        <v>Remarks</v>
      </c>
      <c r="B108" s="80"/>
      <c r="C108" s="80"/>
      <c r="D108" s="80"/>
      <c r="E108" s="80"/>
      <c r="F108" s="80"/>
      <c r="G108" s="64"/>
      <c r="H108" s="51">
        <v>11</v>
      </c>
    </row>
    <row r="109" spans="1:8" s="51" customFormat="1" ht="49.5" customHeight="1" thickBot="1" x14ac:dyDescent="0.3">
      <c r="A109" s="72" t="str" cm="1">
        <f t="array" aca="1" ref="A109" ca="1">OFFSET(Matrix!$H$1,$H109 - 1,0)</f>
        <v>This requirement applies to many common facilities found on devices. e.g. local management portals, local Wi-Fi access points, Bluetooth pairing codes, local ssh servers, local serial console logins</v>
      </c>
      <c r="B109" s="73"/>
      <c r="C109" s="73"/>
      <c r="D109" s="73"/>
      <c r="E109" s="73"/>
      <c r="F109" s="74"/>
      <c r="G109" s="65"/>
      <c r="H109" s="51">
        <v>11</v>
      </c>
    </row>
    <row r="110" spans="1:8" s="84" customFormat="1" ht="46.5" customHeight="1" thickBot="1" x14ac:dyDescent="0.3">
      <c r="A110" s="83"/>
      <c r="B110" s="83"/>
      <c r="C110" s="83"/>
      <c r="D110" s="83"/>
      <c r="E110" s="83"/>
      <c r="F110" s="83"/>
      <c r="G110" s="83"/>
      <c r="H110" s="83"/>
    </row>
    <row r="111" spans="1:8" s="50" customFormat="1" x14ac:dyDescent="0.25">
      <c r="A111" s="55" t="str">
        <f>Matrix!$B$1</f>
        <v>Ref #</v>
      </c>
      <c r="B111" s="56"/>
      <c r="C111" s="57" t="str">
        <f>Matrix!$C$1</f>
        <v>Security Controls</v>
      </c>
      <c r="D111" s="58"/>
      <c r="E111" s="57" t="str">
        <f>Matrix!$G$1</f>
        <v>Criticality: High, Medium, or Low</v>
      </c>
      <c r="F111" s="58"/>
      <c r="G111" s="49" t="str">
        <f>Matrix!$E$1</f>
        <v xml:space="preserve">Public Requirements References/Descriptions </v>
      </c>
    </row>
    <row r="112" spans="1:8" s="51" customFormat="1" ht="15.75" customHeight="1" x14ac:dyDescent="0.25">
      <c r="A112" s="59" t="str" cm="1">
        <f t="array" aca="1" ref="A112" ca="1">OFFSET(Matrix!$B$1,$H112 - 1,0)</f>
        <v>CM-010</v>
      </c>
      <c r="B112" s="60"/>
      <c r="C112" s="61" t="str" cm="1">
        <f t="array" aca="1" ref="C112" ca="1">OFFSET(Matrix!$C$1,$H112 - 1,0)</f>
        <v>Protecting Actions on Devices</v>
      </c>
      <c r="D112" s="62"/>
      <c r="E112" s="61" t="str" cm="1">
        <f t="array" aca="1" ref="E112" ca="1">OFFSET(Matrix!$G$1, $H112 - 1,0)</f>
        <v>Medium</v>
      </c>
      <c r="F112" s="62"/>
      <c r="G112" s="63" t="str" cm="1">
        <f t="array" aca="1" ref="G112" ca="1">OFFSET(Matrix!$E$1,$H112 - 1,0)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CTIA ICCTP 5.17 Design-In Features “deny all inbound and outbound network connections by default”</v>
      </c>
      <c r="H112" s="51">
        <v>12</v>
      </c>
    </row>
    <row r="113" spans="1:8" s="51" customFormat="1" x14ac:dyDescent="0.25">
      <c r="A113" s="66" t="str">
        <f>Matrix!$A$1</f>
        <v>Applicable Component Categories</v>
      </c>
      <c r="B113" s="67"/>
      <c r="C113" s="67"/>
      <c r="D113" s="67"/>
      <c r="E113" s="67"/>
      <c r="F113" s="67"/>
      <c r="G113" s="64"/>
      <c r="H113" s="51">
        <v>12</v>
      </c>
    </row>
    <row r="114" spans="1:8" s="51" customFormat="1" ht="76.5" customHeight="1" x14ac:dyDescent="0.25">
      <c r="A114" s="59" t="str" cm="1">
        <f t="array" aca="1" ref="A114" ca="1">OFFSET(Matrix!$A$1,$H114 - 1,0)</f>
        <v>Physical In-Cab Device;
Connectivity/Communications;</v>
      </c>
      <c r="B114" s="68"/>
      <c r="C114" s="68"/>
      <c r="D114" s="68"/>
      <c r="E114" s="68"/>
      <c r="F114" s="69"/>
      <c r="G114" s="64"/>
      <c r="H114" s="51">
        <v>12</v>
      </c>
    </row>
    <row r="115" spans="1:8" s="51" customFormat="1" x14ac:dyDescent="0.25">
      <c r="A115" s="66" t="str">
        <f>Matrix!$D$1</f>
        <v>Requirement</v>
      </c>
      <c r="B115" s="67"/>
      <c r="C115" s="67"/>
      <c r="D115" s="67"/>
      <c r="E115" s="67"/>
      <c r="F115" s="67"/>
      <c r="G115" s="64"/>
      <c r="H115" s="51">
        <v>12</v>
      </c>
    </row>
    <row r="116" spans="1:8" s="51" customFormat="1" ht="94.5" customHeight="1" x14ac:dyDescent="0.25">
      <c r="A116" s="59" t="str" cm="1">
        <f t="array" aca="1" ref="A116" ca="1">OFFSET(Matrix!$D$1,$H116 - 1,0)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16" s="68"/>
      <c r="C116" s="68"/>
      <c r="D116" s="68"/>
      <c r="E116" s="68"/>
      <c r="F116" s="69"/>
      <c r="G116" s="64"/>
      <c r="H116" s="51">
        <v>12</v>
      </c>
    </row>
    <row r="117" spans="1:8" s="51" customFormat="1" x14ac:dyDescent="0.25">
      <c r="A117" s="70" t="str">
        <f>Matrix!$F$1</f>
        <v xml:space="preserve">Verification: Inspection, Demonstration, Test, or Analysis </v>
      </c>
      <c r="B117" s="71"/>
      <c r="C117" s="71"/>
      <c r="D117" s="71"/>
      <c r="E117" s="71"/>
      <c r="F117" s="71"/>
      <c r="G117" s="64"/>
      <c r="H117" s="51">
        <v>12</v>
      </c>
    </row>
    <row r="118" spans="1:8" s="51" customFormat="1" ht="94.5" customHeight="1" x14ac:dyDescent="0.25">
      <c r="A118" s="59" t="str" cm="1">
        <f t="array" aca="1" ref="A118" ca="1">OFFSET(Matrix!$F$1,$H118 - 1,0)</f>
        <v>Inspection of vendor documentation asserting that unnecessary software or services are not present or disabled on the device.</v>
      </c>
      <c r="B118" s="68"/>
      <c r="C118" s="68"/>
      <c r="D118" s="68"/>
      <c r="E118" s="68"/>
      <c r="F118" s="69"/>
      <c r="G118" s="64"/>
      <c r="H118" s="51">
        <v>12</v>
      </c>
    </row>
    <row r="119" spans="1:8" s="51" customFormat="1" x14ac:dyDescent="0.25">
      <c r="A119" s="66" t="str">
        <f>Matrix!$H$1</f>
        <v>Remarks</v>
      </c>
      <c r="B119" s="67"/>
      <c r="C119" s="67"/>
      <c r="D119" s="67"/>
      <c r="E119" s="67"/>
      <c r="F119" s="67"/>
      <c r="G119" s="64"/>
      <c r="H119" s="51">
        <v>12</v>
      </c>
    </row>
    <row r="120" spans="1:8" s="51" customFormat="1" ht="69.75" customHeight="1" thickBot="1" x14ac:dyDescent="0.3">
      <c r="A120" s="72" t="str" cm="1">
        <f t="array" aca="1" ref="A120" ca="1">OFFSET(Matrix!$H$1,$H120 - 1,0)</f>
        <v>E.g. this is particularly true of unauthenticated or unencrypted transport services (which would not satisfy protected communication requirements above) such as File Transfer Protocol, telnet, Short Messaging Service, etc.</v>
      </c>
      <c r="B120" s="73"/>
      <c r="C120" s="73"/>
      <c r="D120" s="73"/>
      <c r="E120" s="73"/>
      <c r="F120" s="74"/>
      <c r="G120" s="65"/>
      <c r="H120" s="51">
        <v>12</v>
      </c>
    </row>
    <row r="121" spans="1:8" s="84" customFormat="1" ht="46.5" customHeight="1" thickBot="1" x14ac:dyDescent="0.3">
      <c r="A121" s="83"/>
      <c r="B121" s="83"/>
      <c r="C121" s="83"/>
      <c r="D121" s="83"/>
      <c r="E121" s="83"/>
      <c r="F121" s="83"/>
      <c r="G121" s="83"/>
      <c r="H121" s="83"/>
    </row>
    <row r="122" spans="1:8" s="50" customFormat="1" x14ac:dyDescent="0.25">
      <c r="A122" s="75" t="str">
        <f>Matrix!$B$1</f>
        <v>Ref #</v>
      </c>
      <c r="B122" s="76"/>
      <c r="C122" s="77" t="str">
        <f>Matrix!$C$1</f>
        <v>Security Controls</v>
      </c>
      <c r="D122" s="78"/>
      <c r="E122" s="77" t="str">
        <f>Matrix!$G$1</f>
        <v>Criticality: High, Medium, or Low</v>
      </c>
      <c r="F122" s="78"/>
      <c r="G122" s="52" t="str">
        <f>Matrix!$E$1</f>
        <v xml:space="preserve">Public Requirements References/Descriptions </v>
      </c>
    </row>
    <row r="123" spans="1:8" s="51" customFormat="1" ht="15.75" customHeight="1" x14ac:dyDescent="0.25">
      <c r="A123" s="59" t="str" cm="1">
        <f t="array" aca="1" ref="A123" ca="1">OFFSET(Matrix!$B$1,$H123 - 1,0)</f>
        <v>CM-020</v>
      </c>
      <c r="B123" s="60"/>
      <c r="C123" s="61" t="str" cm="1">
        <f t="array" aca="1" ref="C123" ca="1">OFFSET(Matrix!$C$1,$H123 - 1,0)</f>
        <v>Configuration Management</v>
      </c>
      <c r="D123" s="62"/>
      <c r="E123" s="61" t="str" cm="1">
        <f t="array" aca="1" ref="E123" ca="1">OFFSET(Matrix!$G$1, $H123 - 1,0)</f>
        <v>High</v>
      </c>
      <c r="F123" s="62"/>
      <c r="G123" s="63" t="str" cm="1">
        <f t="array" aca="1" ref="G123" ca="1">OFFSET(Matrix!$E$1,$H123 - 1,0)</f>
        <v xml:space="preserve">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v>
      </c>
      <c r="H123" s="51">
        <v>13</v>
      </c>
    </row>
    <row r="124" spans="1:8" s="51" customFormat="1" x14ac:dyDescent="0.25">
      <c r="A124" s="79" t="str">
        <f>Matrix!$A$1</f>
        <v>Applicable Component Categories</v>
      </c>
      <c r="B124" s="80"/>
      <c r="C124" s="80"/>
      <c r="D124" s="80"/>
      <c r="E124" s="80"/>
      <c r="F124" s="80"/>
      <c r="G124" s="64"/>
      <c r="H124" s="51">
        <v>13</v>
      </c>
    </row>
    <row r="125" spans="1:8" s="51" customFormat="1" ht="76.5" customHeight="1" x14ac:dyDescent="0.25">
      <c r="A125" s="59" t="str" cm="1">
        <f t="array" aca="1" ref="A125" ca="1">OFFSET(Matrix!$A$1,$H125 - 1,0)</f>
        <v>Mobile App;
Physical In-Cab Device;
Connectivity/Communications;
Cloud or Back-end;</v>
      </c>
      <c r="B125" s="68"/>
      <c r="C125" s="68"/>
      <c r="D125" s="68"/>
      <c r="E125" s="68"/>
      <c r="F125" s="69"/>
      <c r="G125" s="64"/>
      <c r="H125" s="51">
        <v>13</v>
      </c>
    </row>
    <row r="126" spans="1:8" s="51" customFormat="1" x14ac:dyDescent="0.25">
      <c r="A126" s="79" t="str">
        <f>Matrix!$D$1</f>
        <v>Requirement</v>
      </c>
      <c r="B126" s="80"/>
      <c r="C126" s="80"/>
      <c r="D126" s="80"/>
      <c r="E126" s="80"/>
      <c r="F126" s="80"/>
      <c r="G126" s="64"/>
      <c r="H126" s="51">
        <v>13</v>
      </c>
    </row>
    <row r="127" spans="1:8" s="51" customFormat="1" ht="94.5" customHeight="1" x14ac:dyDescent="0.25">
      <c r="A127" s="59" t="str" cm="1">
        <f t="array" aca="1" ref="A127" ca="1">OFFSET(Matrix!$D$1,$H127 - 1,0)</f>
        <v>The vendor’s devices shall have all services used for troubleshooting disabled or properly protected from unauthorized access and use.</v>
      </c>
      <c r="B127" s="68"/>
      <c r="C127" s="68"/>
      <c r="D127" s="68"/>
      <c r="E127" s="68"/>
      <c r="F127" s="69"/>
      <c r="G127" s="64"/>
      <c r="H127" s="51">
        <v>13</v>
      </c>
    </row>
    <row r="128" spans="1:8" s="51" customFormat="1" x14ac:dyDescent="0.25">
      <c r="A128" s="81" t="str">
        <f>Matrix!$F$1</f>
        <v xml:space="preserve">Verification: Inspection, Demonstration, Test, or Analysis </v>
      </c>
      <c r="B128" s="82"/>
      <c r="C128" s="82"/>
      <c r="D128" s="82"/>
      <c r="E128" s="82"/>
      <c r="F128" s="82"/>
      <c r="G128" s="64"/>
      <c r="H128" s="51">
        <v>13</v>
      </c>
    </row>
    <row r="129" spans="1:8" s="51" customFormat="1" ht="104.25" customHeight="1" x14ac:dyDescent="0.25">
      <c r="A129" s="59" t="str" cm="1">
        <f t="array" aca="1" ref="A129" ca="1">OFFSET(Matrix!$F$1,$H129 - 1,0)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29" s="68"/>
      <c r="C129" s="68"/>
      <c r="D129" s="68"/>
      <c r="E129" s="68"/>
      <c r="F129" s="69"/>
      <c r="G129" s="64"/>
      <c r="H129" s="51">
        <v>13</v>
      </c>
    </row>
    <row r="130" spans="1:8" s="51" customFormat="1" x14ac:dyDescent="0.25">
      <c r="A130" s="79" t="str">
        <f>Matrix!$H$1</f>
        <v>Remarks</v>
      </c>
      <c r="B130" s="80"/>
      <c r="C130" s="80"/>
      <c r="D130" s="80"/>
      <c r="E130" s="80"/>
      <c r="F130" s="80"/>
      <c r="G130" s="64"/>
      <c r="H130" s="51">
        <v>13</v>
      </c>
    </row>
    <row r="131" spans="1:8" s="51" customFormat="1" ht="72" customHeight="1" thickBot="1" x14ac:dyDescent="0.3">
      <c r="A131" s="72" t="str" cm="1">
        <f t="array" aca="1" ref="A131" ca="1">OFFSET(Matrix!$H$1,$H131 - 1,0)</f>
        <v>Deploying with test or debug facilities enabled is egregious</v>
      </c>
      <c r="B131" s="73"/>
      <c r="C131" s="73"/>
      <c r="D131" s="73"/>
      <c r="E131" s="73"/>
      <c r="F131" s="74"/>
      <c r="G131" s="65"/>
      <c r="H131" s="51">
        <v>13</v>
      </c>
    </row>
    <row r="132" spans="1:8" s="84" customFormat="1" ht="46.5" customHeight="1" thickBot="1" x14ac:dyDescent="0.3">
      <c r="A132" s="83"/>
      <c r="B132" s="83"/>
      <c r="C132" s="83"/>
      <c r="D132" s="83"/>
      <c r="E132" s="83"/>
      <c r="F132" s="83"/>
      <c r="G132" s="83"/>
      <c r="H132" s="83"/>
    </row>
    <row r="133" spans="1:8" s="50" customFormat="1" x14ac:dyDescent="0.25">
      <c r="A133" s="55" t="str">
        <f>Matrix!$B$1</f>
        <v>Ref #</v>
      </c>
      <c r="B133" s="56"/>
      <c r="C133" s="57" t="str">
        <f>Matrix!$C$1</f>
        <v>Security Controls</v>
      </c>
      <c r="D133" s="58"/>
      <c r="E133" s="57" t="str">
        <f>Matrix!$G$1</f>
        <v>Criticality: High, Medium, or Low</v>
      </c>
      <c r="F133" s="58"/>
      <c r="G133" s="49" t="str">
        <f>Matrix!$E$1</f>
        <v xml:space="preserve">Public Requirements References/Descriptions </v>
      </c>
    </row>
    <row r="134" spans="1:8" s="51" customFormat="1" ht="15.75" customHeight="1" x14ac:dyDescent="0.25">
      <c r="A134" s="59" t="str" cm="1">
        <f t="array" aca="1" ref="A134" ca="1">OFFSET(Matrix!$B$1,$H134 - 1,0)</f>
        <v>CM-030</v>
      </c>
      <c r="B134" s="60"/>
      <c r="C134" s="61" t="str" cm="1">
        <f t="array" aca="1" ref="C134" ca="1">OFFSET(Matrix!$C$1,$H134 - 1,0)</f>
        <v>Configuration Management</v>
      </c>
      <c r="D134" s="62"/>
      <c r="E134" s="61" t="str" cm="1">
        <f t="array" aca="1" ref="E134" ca="1">OFFSET(Matrix!$G$1, $H134 - 1,0)</f>
        <v>High</v>
      </c>
      <c r="F134" s="62"/>
      <c r="G134" s="63" t="str" cm="1">
        <f t="array" aca="1" ref="G134" ca="1">OFFSET(Matrix!$E$1,$H134 - 1,0)</f>
        <v>NIST 800-53 CM-7 – LEAST FUNCTIONALITY
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CAIQ CCC-03.4 Are mechanisms in place to ensure that all debugging and test code elements are removed from released software versions?</v>
      </c>
      <c r="H134" s="51">
        <v>14</v>
      </c>
    </row>
    <row r="135" spans="1:8" s="51" customFormat="1" x14ac:dyDescent="0.25">
      <c r="A135" s="66" t="str">
        <f>Matrix!$A$1</f>
        <v>Applicable Component Categories</v>
      </c>
      <c r="B135" s="67"/>
      <c r="C135" s="67"/>
      <c r="D135" s="67"/>
      <c r="E135" s="67"/>
      <c r="F135" s="67"/>
      <c r="G135" s="64"/>
      <c r="H135" s="51">
        <v>14</v>
      </c>
    </row>
    <row r="136" spans="1:8" s="51" customFormat="1" ht="76.5" customHeight="1" x14ac:dyDescent="0.25">
      <c r="A136" s="59" t="str" cm="1">
        <f t="array" aca="1" ref="A136" ca="1">OFFSET(Matrix!$A$1,$H136 - 1,0)</f>
        <v>Mobile App;
Physical In-Cab Device;
Connectivity/Communications;
Cloud or Back-end;</v>
      </c>
      <c r="B136" s="68"/>
      <c r="C136" s="68"/>
      <c r="D136" s="68"/>
      <c r="E136" s="68"/>
      <c r="F136" s="69"/>
      <c r="G136" s="64"/>
      <c r="H136" s="51">
        <v>14</v>
      </c>
    </row>
    <row r="137" spans="1:8" s="51" customFormat="1" x14ac:dyDescent="0.25">
      <c r="A137" s="66" t="str">
        <f>Matrix!$D$1</f>
        <v>Requirement</v>
      </c>
      <c r="B137" s="67"/>
      <c r="C137" s="67"/>
      <c r="D137" s="67"/>
      <c r="E137" s="67"/>
      <c r="F137" s="67"/>
      <c r="G137" s="64"/>
      <c r="H137" s="51">
        <v>14</v>
      </c>
    </row>
    <row r="138" spans="1:8" s="51" customFormat="1" ht="94.5" customHeight="1" x14ac:dyDescent="0.25">
      <c r="A138" s="59" t="str" cm="1">
        <f t="array" aca="1" ref="A138" ca="1">OFFSET(Matrix!$D$1,$H138 - 1,0)</f>
        <v>Vendor ensures that any and all interfaces used for testing or debug are unavailalbe in production builds of the devices</v>
      </c>
      <c r="B138" s="68"/>
      <c r="C138" s="68"/>
      <c r="D138" s="68"/>
      <c r="E138" s="68"/>
      <c r="F138" s="69"/>
      <c r="G138" s="64"/>
      <c r="H138" s="51">
        <v>14</v>
      </c>
    </row>
    <row r="139" spans="1:8" s="51" customFormat="1" x14ac:dyDescent="0.25">
      <c r="A139" s="70" t="str">
        <f>Matrix!$F$1</f>
        <v xml:space="preserve">Verification: Inspection, Demonstration, Test, or Analysis </v>
      </c>
      <c r="B139" s="71"/>
      <c r="C139" s="71"/>
      <c r="D139" s="71"/>
      <c r="E139" s="71"/>
      <c r="F139" s="71"/>
      <c r="G139" s="64"/>
      <c r="H139" s="51">
        <v>14</v>
      </c>
    </row>
    <row r="140" spans="1:8" s="51" customFormat="1" ht="94.5" customHeight="1" x14ac:dyDescent="0.25">
      <c r="A140" s="59" t="str" cm="1">
        <f t="array" aca="1" ref="A140" ca="1">OFFSET(Matrix!$F$1,$H140 - 1,0)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40" s="68"/>
      <c r="C140" s="68"/>
      <c r="D140" s="68"/>
      <c r="E140" s="68"/>
      <c r="F140" s="69"/>
      <c r="G140" s="64"/>
      <c r="H140" s="51">
        <v>14</v>
      </c>
    </row>
    <row r="141" spans="1:8" s="51" customFormat="1" x14ac:dyDescent="0.25">
      <c r="A141" s="66" t="str">
        <f>Matrix!$H$1</f>
        <v>Remarks</v>
      </c>
      <c r="B141" s="67"/>
      <c r="C141" s="67"/>
      <c r="D141" s="67"/>
      <c r="E141" s="67"/>
      <c r="F141" s="67"/>
      <c r="G141" s="64"/>
      <c r="H141" s="51">
        <v>14</v>
      </c>
    </row>
    <row r="142" spans="1:8" s="51" customFormat="1" ht="49.5" customHeight="1" thickBot="1" x14ac:dyDescent="0.3">
      <c r="A142" s="72" t="str" cm="1">
        <f t="array" aca="1" ref="A142" ca="1">OFFSET(Matrix!$H$1,$H142 - 1,0)</f>
        <v xml:space="preserve"> Deploying with test or debug facilities enabled is egregious</v>
      </c>
      <c r="B142" s="73"/>
      <c r="C142" s="73"/>
      <c r="D142" s="73"/>
      <c r="E142" s="73"/>
      <c r="F142" s="74"/>
      <c r="G142" s="65"/>
      <c r="H142" s="51">
        <v>14</v>
      </c>
    </row>
    <row r="143" spans="1:8" s="84" customFormat="1" ht="46.5" customHeight="1" thickBot="1" x14ac:dyDescent="0.3">
      <c r="A143" s="83"/>
      <c r="B143" s="83"/>
      <c r="C143" s="83"/>
      <c r="D143" s="83"/>
      <c r="E143" s="83"/>
      <c r="F143" s="83"/>
      <c r="G143" s="83"/>
      <c r="H143" s="83"/>
    </row>
    <row r="144" spans="1:8" s="50" customFormat="1" x14ac:dyDescent="0.25">
      <c r="A144" s="75" t="str">
        <f>Matrix!$B$1</f>
        <v>Ref #</v>
      </c>
      <c r="B144" s="76"/>
      <c r="C144" s="77" t="str">
        <f>Matrix!$C$1</f>
        <v>Security Controls</v>
      </c>
      <c r="D144" s="78"/>
      <c r="E144" s="77" t="str">
        <f>Matrix!$G$1</f>
        <v>Criticality: High, Medium, or Low</v>
      </c>
      <c r="F144" s="78"/>
      <c r="G144" s="52" t="str">
        <f>Matrix!$E$1</f>
        <v xml:space="preserve">Public Requirements References/Descriptions </v>
      </c>
    </row>
    <row r="145" spans="1:8" s="51" customFormat="1" ht="15.75" customHeight="1" x14ac:dyDescent="0.25">
      <c r="A145" s="59" t="str" cm="1">
        <f t="array" aca="1" ref="A145" ca="1">OFFSET(Matrix!$B$1,$H145 - 1,0)</f>
        <v>IA-010</v>
      </c>
      <c r="B145" s="60"/>
      <c r="C145" s="61" t="str" cm="1">
        <f t="array" aca="1" ref="C145" ca="1">OFFSET(Matrix!$C$1,$H145 - 1,0)</f>
        <v>Identification and Authentication</v>
      </c>
      <c r="D145" s="62"/>
      <c r="E145" s="61" t="str" cm="1">
        <f t="array" aca="1" ref="E145" ca="1">OFFSET(Matrix!$G$1, $H145 - 1,0)</f>
        <v>Medium</v>
      </c>
      <c r="F145" s="62"/>
      <c r="G145" s="63" t="str" cm="1">
        <f t="array" aca="1" ref="G145" ca="1">OFFSET(Matrix!$E$1,$H145 - 1,0)</f>
        <v>NIST 800-53 IA-3 – DEVICE IDENTIFICATION AND AUTHENTICATION 
The information system uniquely identifies and authenticates [Assignment: organization-defined specific and/or types of devices] before establishing a [Selection (one or more): local; remote; network] connection.</v>
      </c>
      <c r="H145" s="51">
        <v>15</v>
      </c>
    </row>
    <row r="146" spans="1:8" s="51" customFormat="1" x14ac:dyDescent="0.25">
      <c r="A146" s="79" t="str">
        <f>Matrix!$A$1</f>
        <v>Applicable Component Categories</v>
      </c>
      <c r="B146" s="80"/>
      <c r="C146" s="80"/>
      <c r="D146" s="80"/>
      <c r="E146" s="80"/>
      <c r="F146" s="80"/>
      <c r="G146" s="64"/>
      <c r="H146" s="51">
        <v>15</v>
      </c>
    </row>
    <row r="147" spans="1:8" s="51" customFormat="1" ht="76.5" customHeight="1" x14ac:dyDescent="0.25">
      <c r="A147" s="59" t="str" cm="1">
        <f t="array" aca="1" ref="A147" ca="1">OFFSET(Matrix!$A$1,$H147 - 1,0)</f>
        <v>Mobile App;
Physical In-Cab Device;
Connectivity/Communications;
Cloud or Back-end;</v>
      </c>
      <c r="B147" s="68"/>
      <c r="C147" s="68"/>
      <c r="D147" s="68"/>
      <c r="E147" s="68"/>
      <c r="F147" s="69"/>
      <c r="G147" s="64"/>
      <c r="H147" s="51">
        <v>15</v>
      </c>
    </row>
    <row r="148" spans="1:8" s="51" customFormat="1" x14ac:dyDescent="0.25">
      <c r="A148" s="79" t="str">
        <f>Matrix!$D$1</f>
        <v>Requirement</v>
      </c>
      <c r="B148" s="80"/>
      <c r="C148" s="80"/>
      <c r="D148" s="80"/>
      <c r="E148" s="80"/>
      <c r="F148" s="80"/>
      <c r="G148" s="64"/>
      <c r="H148" s="51">
        <v>15</v>
      </c>
    </row>
    <row r="149" spans="1:8" s="51" customFormat="1" ht="94.5" customHeight="1" x14ac:dyDescent="0.25">
      <c r="A149" s="59" t="str" cm="1">
        <f t="array" aca="1" ref="A149" ca="1">OFFSET(Matrix!$D$1,$H149 - 1,0)</f>
        <v>All remote hosts of the vendor's system shall be configured to uniquely identify and authenticate all other remote hosts of the system and/or any other interfacing systems.</v>
      </c>
      <c r="B149" s="68"/>
      <c r="C149" s="68"/>
      <c r="D149" s="68"/>
      <c r="E149" s="68"/>
      <c r="F149" s="69"/>
      <c r="G149" s="64"/>
      <c r="H149" s="51">
        <v>15</v>
      </c>
    </row>
    <row r="150" spans="1:8" s="51" customFormat="1" x14ac:dyDescent="0.25">
      <c r="A150" s="81" t="str">
        <f>Matrix!$F$1</f>
        <v xml:space="preserve">Verification: Inspection, Demonstration, Test, or Analysis </v>
      </c>
      <c r="B150" s="82"/>
      <c r="C150" s="82"/>
      <c r="D150" s="82"/>
      <c r="E150" s="82"/>
      <c r="F150" s="82"/>
      <c r="G150" s="64"/>
      <c r="H150" s="51">
        <v>15</v>
      </c>
    </row>
    <row r="151" spans="1:8" s="51" customFormat="1" ht="94.5" customHeight="1" x14ac:dyDescent="0.25">
      <c r="A151" s="59" t="str" cm="1">
        <f t="array" aca="1" ref="A151" ca="1">OFFSET(Matrix!$F$1,$H151 - 1,0)</f>
        <v>Inspection of vendor-supplied documentation detailing how devices and components are uniquely identified.
Ensure that interfacing systems can query and/or inspect these unique identifiers.</v>
      </c>
      <c r="B151" s="68"/>
      <c r="C151" s="68"/>
      <c r="D151" s="68"/>
      <c r="E151" s="68"/>
      <c r="F151" s="69"/>
      <c r="G151" s="64"/>
      <c r="H151" s="51">
        <v>15</v>
      </c>
    </row>
    <row r="152" spans="1:8" s="51" customFormat="1" x14ac:dyDescent="0.25">
      <c r="A152" s="79" t="str">
        <f>Matrix!$H$1</f>
        <v>Remarks</v>
      </c>
      <c r="B152" s="80"/>
      <c r="C152" s="80"/>
      <c r="D152" s="80"/>
      <c r="E152" s="80"/>
      <c r="F152" s="80"/>
      <c r="G152" s="64"/>
      <c r="H152" s="51">
        <v>15</v>
      </c>
    </row>
    <row r="153" spans="1:8" s="51" customFormat="1" ht="49.5" customHeight="1" thickBot="1" x14ac:dyDescent="0.3">
      <c r="A153" s="72" t="str" cm="1">
        <f t="array" aca="1" ref="A153" ca="1">OFFSET(Matrix!$H$1,$H153 - 1,0)</f>
        <v>e.g. that a remote system authenticate the other remote parties by referring to the unique identifiers using mutually authenticated TLS</v>
      </c>
      <c r="B153" s="73"/>
      <c r="C153" s="73"/>
      <c r="D153" s="73"/>
      <c r="E153" s="73"/>
      <c r="F153" s="74"/>
      <c r="G153" s="65"/>
      <c r="H153" s="51">
        <v>15</v>
      </c>
    </row>
    <row r="154" spans="1:8" s="84" customFormat="1" ht="46.5" customHeight="1" thickBot="1" x14ac:dyDescent="0.3">
      <c r="A154" s="83"/>
      <c r="B154" s="83"/>
      <c r="C154" s="83"/>
      <c r="D154" s="83"/>
      <c r="E154" s="83"/>
      <c r="F154" s="83"/>
      <c r="G154" s="83"/>
      <c r="H154" s="83"/>
    </row>
    <row r="155" spans="1:8" s="50" customFormat="1" x14ac:dyDescent="0.25">
      <c r="A155" s="55" t="str">
        <f>Matrix!$B$1</f>
        <v>Ref #</v>
      </c>
      <c r="B155" s="56"/>
      <c r="C155" s="57" t="str">
        <f>Matrix!$C$1</f>
        <v>Security Controls</v>
      </c>
      <c r="D155" s="58"/>
      <c r="E155" s="57" t="str">
        <f>Matrix!$G$1</f>
        <v>Criticality: High, Medium, or Low</v>
      </c>
      <c r="F155" s="58"/>
      <c r="G155" s="49" t="str">
        <f>Matrix!$E$1</f>
        <v xml:space="preserve">Public Requirements References/Descriptions </v>
      </c>
    </row>
    <row r="156" spans="1:8" s="51" customFormat="1" ht="15.75" customHeight="1" x14ac:dyDescent="0.25">
      <c r="A156" s="59" t="str" cm="1">
        <f t="array" aca="1" ref="A156" ca="1">OFFSET(Matrix!$B$1,$H156 - 1,0)</f>
        <v>IA-020</v>
      </c>
      <c r="B156" s="60"/>
      <c r="C156" s="61" t="str" cm="1">
        <f t="array" aca="1" ref="C156" ca="1">OFFSET(Matrix!$C$1,$H156 - 1,0)</f>
        <v>Identification and Authentication</v>
      </c>
      <c r="D156" s="62"/>
      <c r="E156" s="61" t="str" cm="1">
        <f t="array" aca="1" ref="E156" ca="1">OFFSET(Matrix!$G$1, $H156 - 1,0)</f>
        <v>Medium</v>
      </c>
      <c r="F156" s="62"/>
      <c r="G156" s="63" t="str" cm="1">
        <f t="array" aca="1" ref="G156" ca="1">OFFSET(Matrix!$E$1,$H156 - 1,0)</f>
        <v xml:space="preserve">NIST 800-53 IA-3 – DEVICE IDENTIFICATION AND AUTHENTICATION 
The information system uniquely identifies and authenticates [Assignment: organization-defined specific and/or types of devices] before establishing a [Selection (one or more): local; remote; network] connection.
</v>
      </c>
      <c r="H156" s="51">
        <v>16</v>
      </c>
    </row>
    <row r="157" spans="1:8" s="51" customFormat="1" x14ac:dyDescent="0.25">
      <c r="A157" s="66" t="str">
        <f>Matrix!$A$1</f>
        <v>Applicable Component Categories</v>
      </c>
      <c r="B157" s="67"/>
      <c r="C157" s="67"/>
      <c r="D157" s="67"/>
      <c r="E157" s="67"/>
      <c r="F157" s="67"/>
      <c r="G157" s="64"/>
      <c r="H157" s="51">
        <v>16</v>
      </c>
    </row>
    <row r="158" spans="1:8" s="51" customFormat="1" ht="76.5" customHeight="1" x14ac:dyDescent="0.25">
      <c r="A158" s="59" t="str" cm="1">
        <f t="array" aca="1" ref="A158" ca="1">OFFSET(Matrix!$A$1,$H158 - 1,0)</f>
        <v>Physical In-Cab Device;
Connectivity/Communications;</v>
      </c>
      <c r="B158" s="68"/>
      <c r="C158" s="68"/>
      <c r="D158" s="68"/>
      <c r="E158" s="68"/>
      <c r="F158" s="69"/>
      <c r="G158" s="64"/>
      <c r="H158" s="51">
        <v>16</v>
      </c>
    </row>
    <row r="159" spans="1:8" s="51" customFormat="1" x14ac:dyDescent="0.25">
      <c r="A159" s="66" t="str">
        <f>Matrix!$D$1</f>
        <v>Requirement</v>
      </c>
      <c r="B159" s="67"/>
      <c r="C159" s="67"/>
      <c r="D159" s="67"/>
      <c r="E159" s="67"/>
      <c r="F159" s="67"/>
      <c r="G159" s="64"/>
      <c r="H159" s="51">
        <v>16</v>
      </c>
    </row>
    <row r="160" spans="1:8" s="51" customFormat="1" ht="109.5" customHeight="1" x14ac:dyDescent="0.25">
      <c r="A160" s="59" t="str" cm="1">
        <f t="array" aca="1" ref="A160" ca="1">OFFSET(Matrix!$D$1,$H160 - 1,0)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60" s="68"/>
      <c r="C160" s="68"/>
      <c r="D160" s="68"/>
      <c r="E160" s="68"/>
      <c r="F160" s="69"/>
      <c r="G160" s="64"/>
      <c r="H160" s="51">
        <v>16</v>
      </c>
    </row>
    <row r="161" spans="1:8" s="51" customFormat="1" x14ac:dyDescent="0.25">
      <c r="A161" s="70" t="str">
        <f>Matrix!$F$1</f>
        <v xml:space="preserve">Verification: Inspection, Demonstration, Test, or Analysis </v>
      </c>
      <c r="B161" s="71"/>
      <c r="C161" s="71"/>
      <c r="D161" s="71"/>
      <c r="E161" s="71"/>
      <c r="F161" s="71"/>
      <c r="G161" s="64"/>
      <c r="H161" s="51">
        <v>16</v>
      </c>
    </row>
    <row r="162" spans="1:8" s="51" customFormat="1" ht="94.5" customHeight="1" x14ac:dyDescent="0.25">
      <c r="A162" s="59" t="str" cm="1">
        <f t="array" aca="1" ref="A162" ca="1">OFFSET(Matrix!$F$1,$H162 - 1,0)</f>
        <v xml:space="preserve">Inspection of vendor documentation detailing the inputs to the authenticator generation process per device. Ensure that no input is information that can be easily-guessed from simple facts about the device.
</v>
      </c>
      <c r="B162" s="68"/>
      <c r="C162" s="68"/>
      <c r="D162" s="68"/>
      <c r="E162" s="68"/>
      <c r="F162" s="69"/>
      <c r="G162" s="64"/>
      <c r="H162" s="51">
        <v>16</v>
      </c>
    </row>
    <row r="163" spans="1:8" s="51" customFormat="1" x14ac:dyDescent="0.25">
      <c r="A163" s="66" t="str">
        <f>Matrix!$H$1</f>
        <v>Remarks</v>
      </c>
      <c r="B163" s="67"/>
      <c r="C163" s="67"/>
      <c r="D163" s="67"/>
      <c r="E163" s="67"/>
      <c r="F163" s="67"/>
      <c r="G163" s="64"/>
      <c r="H163" s="51">
        <v>16</v>
      </c>
    </row>
    <row r="164" spans="1:8" s="51" customFormat="1" ht="49.5" customHeight="1" thickBot="1" x14ac:dyDescent="0.3">
      <c r="A164" s="72" t="str" cm="1">
        <f t="array" aca="1" ref="A164" ca="1">OFFSET(Matrix!$H$1,$H164 - 1,0)</f>
        <v>-</v>
      </c>
      <c r="B164" s="73"/>
      <c r="C164" s="73"/>
      <c r="D164" s="73"/>
      <c r="E164" s="73"/>
      <c r="F164" s="74"/>
      <c r="G164" s="65"/>
      <c r="H164" s="51">
        <v>16</v>
      </c>
    </row>
    <row r="165" spans="1:8" s="84" customFormat="1" ht="46.5" customHeight="1" thickBot="1" x14ac:dyDescent="0.3">
      <c r="A165" s="83"/>
      <c r="B165" s="83"/>
      <c r="C165" s="83"/>
      <c r="D165" s="83"/>
      <c r="E165" s="83"/>
      <c r="F165" s="83"/>
      <c r="G165" s="83"/>
      <c r="H165" s="83"/>
    </row>
    <row r="166" spans="1:8" s="50" customFormat="1" x14ac:dyDescent="0.25">
      <c r="A166" s="75" t="str">
        <f>Matrix!$B$1</f>
        <v>Ref #</v>
      </c>
      <c r="B166" s="76"/>
      <c r="C166" s="77" t="str">
        <f>Matrix!$C$1</f>
        <v>Security Controls</v>
      </c>
      <c r="D166" s="78"/>
      <c r="E166" s="77" t="str">
        <f>Matrix!$G$1</f>
        <v>Criticality: High, Medium, or Low</v>
      </c>
      <c r="F166" s="78"/>
      <c r="G166" s="52" t="str">
        <f>Matrix!$E$1</f>
        <v xml:space="preserve">Public Requirements References/Descriptions </v>
      </c>
    </row>
    <row r="167" spans="1:8" s="51" customFormat="1" ht="15.75" customHeight="1" x14ac:dyDescent="0.25">
      <c r="A167" s="59" t="str" cm="1">
        <f t="array" aca="1" ref="A167" ca="1">OFFSET(Matrix!$B$1,$H167 - 1,0)</f>
        <v>IA-030</v>
      </c>
      <c r="B167" s="60"/>
      <c r="C167" s="61" t="str" cm="1">
        <f t="array" aca="1" ref="C167" ca="1">OFFSET(Matrix!$C$1,$H167 - 1,0)</f>
        <v>Identification and Authentication</v>
      </c>
      <c r="D167" s="62"/>
      <c r="E167" s="61" t="str" cm="1">
        <f t="array" aca="1" ref="E167" ca="1">OFFSET(Matrix!$G$1, $H167 - 1,0)</f>
        <v>Medium</v>
      </c>
      <c r="F167" s="62"/>
      <c r="G167" s="63" t="str" cm="1">
        <f t="array" aca="1" ref="G167" ca="1">OFFSET(Matrix!$E$1,$H167 - 1,0)</f>
        <v xml:space="preserve">NIST 800-53 IA-7 – CRYPTOGRAPHIC MODULE AUTHENTICATION 
The information system implements mechanisms for authentication to a cryptographic module that meet the requirements of applicable federal laws, Executive Orders, directives, policies, regulations, standards, and guidance for such authentication.
</v>
      </c>
      <c r="H167" s="51">
        <v>17</v>
      </c>
    </row>
    <row r="168" spans="1:8" s="51" customFormat="1" x14ac:dyDescent="0.25">
      <c r="A168" s="79" t="str">
        <f>Matrix!$A$1</f>
        <v>Applicable Component Categories</v>
      </c>
      <c r="B168" s="80"/>
      <c r="C168" s="80"/>
      <c r="D168" s="80"/>
      <c r="E168" s="80"/>
      <c r="F168" s="80"/>
      <c r="G168" s="64"/>
      <c r="H168" s="51">
        <v>17</v>
      </c>
    </row>
    <row r="169" spans="1:8" s="51" customFormat="1" ht="76.5" customHeight="1" x14ac:dyDescent="0.25">
      <c r="A169" s="59" t="str" cm="1">
        <f t="array" aca="1" ref="A169" ca="1">OFFSET(Matrix!$A$1,$H169 - 1,0)</f>
        <v>Mobile App;
Physical In-Cab Device;
Connectivity/Communications;
Cloud or Back-end;</v>
      </c>
      <c r="B169" s="68"/>
      <c r="C169" s="68"/>
      <c r="D169" s="68"/>
      <c r="E169" s="68"/>
      <c r="F169" s="69"/>
      <c r="G169" s="64"/>
      <c r="H169" s="51">
        <v>17</v>
      </c>
    </row>
    <row r="170" spans="1:8" s="51" customFormat="1" x14ac:dyDescent="0.25">
      <c r="A170" s="79" t="str">
        <f>Matrix!$D$1</f>
        <v>Requirement</v>
      </c>
      <c r="B170" s="80"/>
      <c r="C170" s="80"/>
      <c r="D170" s="80"/>
      <c r="E170" s="80"/>
      <c r="F170" s="80"/>
      <c r="G170" s="64"/>
      <c r="H170" s="51">
        <v>17</v>
      </c>
    </row>
    <row r="171" spans="1:8" s="51" customFormat="1" ht="94.5" customHeight="1" x14ac:dyDescent="0.25">
      <c r="A171" s="59" t="str" cm="1">
        <f t="array" aca="1" ref="A171" ca="1">OFFSET(Matrix!$D$1,$H171 - 1,0)</f>
        <v>Cryptographic modules used in the vendors system shall be compliant with Federal Information Processing Standards (FIPS) 140-2: Level 1.</v>
      </c>
      <c r="B171" s="68"/>
      <c r="C171" s="68"/>
      <c r="D171" s="68"/>
      <c r="E171" s="68"/>
      <c r="F171" s="69"/>
      <c r="G171" s="64"/>
      <c r="H171" s="51">
        <v>17</v>
      </c>
    </row>
    <row r="172" spans="1:8" s="51" customFormat="1" x14ac:dyDescent="0.25">
      <c r="A172" s="81" t="str">
        <f>Matrix!$F$1</f>
        <v xml:space="preserve">Verification: Inspection, Demonstration, Test, or Analysis </v>
      </c>
      <c r="B172" s="82"/>
      <c r="C172" s="82"/>
      <c r="D172" s="82"/>
      <c r="E172" s="82"/>
      <c r="F172" s="82"/>
      <c r="G172" s="64"/>
      <c r="H172" s="51">
        <v>17</v>
      </c>
    </row>
    <row r="173" spans="1:8" s="51" customFormat="1" ht="104.25" customHeight="1" x14ac:dyDescent="0.25">
      <c r="A173" s="59" t="str" cm="1">
        <f t="array" aca="1" ref="A173" ca="1">OFFSET(Matrix!$F$1,$H173 - 1,0)</f>
        <v>Inspection of vendor-supplied documentation detailing their procurement requirements for cryptographic modules. 
Ensure that their procurement processes require that all cryptographic modules are FIPS 140-2 compliant.</v>
      </c>
      <c r="B173" s="68"/>
      <c r="C173" s="68"/>
      <c r="D173" s="68"/>
      <c r="E173" s="68"/>
      <c r="F173" s="69"/>
      <c r="G173" s="64"/>
      <c r="H173" s="51">
        <v>17</v>
      </c>
    </row>
    <row r="174" spans="1:8" s="51" customFormat="1" x14ac:dyDescent="0.25">
      <c r="A174" s="79" t="str">
        <f>Matrix!$H$1</f>
        <v>Remarks</v>
      </c>
      <c r="B174" s="80"/>
      <c r="C174" s="80"/>
      <c r="D174" s="80"/>
      <c r="E174" s="80"/>
      <c r="F174" s="80"/>
      <c r="G174" s="64"/>
      <c r="H174" s="51">
        <v>17</v>
      </c>
    </row>
    <row r="175" spans="1:8" s="51" customFormat="1" ht="231.75" customHeight="1" thickBot="1" x14ac:dyDescent="0.3">
      <c r="A175" s="72" t="str" cm="1">
        <f t="array" aca="1" ref="A175" ca="1">OFFSET(Matrix!$H$1,$H175 - 1,0)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175" s="73"/>
      <c r="C175" s="73"/>
      <c r="D175" s="73"/>
      <c r="E175" s="73"/>
      <c r="F175" s="74"/>
      <c r="G175" s="65"/>
      <c r="H175" s="51">
        <v>17</v>
      </c>
    </row>
    <row r="176" spans="1:8" s="84" customFormat="1" ht="46.5" customHeight="1" thickBot="1" x14ac:dyDescent="0.3">
      <c r="A176" s="83"/>
      <c r="B176" s="83"/>
      <c r="C176" s="83"/>
      <c r="D176" s="83"/>
      <c r="E176" s="83"/>
      <c r="F176" s="83"/>
      <c r="G176" s="83"/>
      <c r="H176" s="83"/>
    </row>
    <row r="177" spans="1:8" s="50" customFormat="1" x14ac:dyDescent="0.25">
      <c r="A177" s="55" t="str">
        <f>Matrix!$B$1</f>
        <v>Ref #</v>
      </c>
      <c r="B177" s="56"/>
      <c r="C177" s="57" t="str">
        <f>Matrix!$C$1</f>
        <v>Security Controls</v>
      </c>
      <c r="D177" s="58"/>
      <c r="E177" s="57" t="str">
        <f>Matrix!$G$1</f>
        <v>Criticality: High, Medium, or Low</v>
      </c>
      <c r="F177" s="58"/>
      <c r="G177" s="49" t="str">
        <f>Matrix!$E$1</f>
        <v xml:space="preserve">Public Requirements References/Descriptions </v>
      </c>
    </row>
    <row r="178" spans="1:8" s="51" customFormat="1" ht="15.75" customHeight="1" x14ac:dyDescent="0.25">
      <c r="A178" s="59" t="str" cm="1">
        <f t="array" aca="1" ref="A178" ca="1">OFFSET(Matrix!$B$1,$H178 - 1,0)</f>
        <v>IR-010</v>
      </c>
      <c r="B178" s="60"/>
      <c r="C178" s="61" t="str" cm="1">
        <f t="array" aca="1" ref="C178" ca="1">OFFSET(Matrix!$C$1,$H178 - 1,0)</f>
        <v>Incidence Response</v>
      </c>
      <c r="D178" s="62"/>
      <c r="E178" s="61" t="str" cm="1">
        <f t="array" aca="1" ref="E178" ca="1">OFFSET(Matrix!$G$1, $H178 - 1,0)</f>
        <v>High</v>
      </c>
      <c r="F178" s="62"/>
      <c r="G178" s="63" t="str" cm="1">
        <f t="array" aca="1" ref="G178" ca="1">OFFSET(Matrix!$E$1,$H178 - 1,0)</f>
        <v>NIST 800-53 IR-8 - INCIDENT RESPONSE PLAN 
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NIST 800-61 Sections 2. – 4. (except 3.1.2 which is covered elsewhere in this matrix)</v>
      </c>
      <c r="H178" s="51">
        <v>18</v>
      </c>
    </row>
    <row r="179" spans="1:8" s="51" customFormat="1" x14ac:dyDescent="0.25">
      <c r="A179" s="66" t="str">
        <f>Matrix!$A$1</f>
        <v>Applicable Component Categories</v>
      </c>
      <c r="B179" s="67"/>
      <c r="C179" s="67"/>
      <c r="D179" s="67"/>
      <c r="E179" s="67"/>
      <c r="F179" s="67"/>
      <c r="G179" s="64"/>
      <c r="H179" s="51">
        <v>18</v>
      </c>
    </row>
    <row r="180" spans="1:8" s="51" customFormat="1" ht="76.5" customHeight="1" x14ac:dyDescent="0.25">
      <c r="A180" s="59" t="str" cm="1">
        <f t="array" aca="1" ref="A180" ca="1">OFFSET(Matrix!$A$1,$H180 - 1,0)</f>
        <v>Mobile App;
Physical In-Cab Device;
Connectivity/Communications;
Cloud or Back-end;</v>
      </c>
      <c r="B180" s="68"/>
      <c r="C180" s="68"/>
      <c r="D180" s="68"/>
      <c r="E180" s="68"/>
      <c r="F180" s="69"/>
      <c r="G180" s="64"/>
      <c r="H180" s="51">
        <v>18</v>
      </c>
    </row>
    <row r="181" spans="1:8" s="51" customFormat="1" x14ac:dyDescent="0.25">
      <c r="A181" s="66" t="str">
        <f>Matrix!$D$1</f>
        <v>Requirement</v>
      </c>
      <c r="B181" s="67"/>
      <c r="C181" s="67"/>
      <c r="D181" s="67"/>
      <c r="E181" s="67"/>
      <c r="F181" s="67"/>
      <c r="G181" s="64"/>
      <c r="H181" s="51">
        <v>18</v>
      </c>
    </row>
    <row r="182" spans="1:8" s="51" customFormat="1" ht="94.5" customHeight="1" x14ac:dyDescent="0.25">
      <c r="A182" s="59" t="str" cm="1">
        <f t="array" aca="1" ref="A182" ca="1">OFFSET(Matrix!$D$1,$H182 - 1,0)</f>
        <v>The vendor shall have a documented incident response plan (IRP) in place which provides the carriers with a point of contact for components used within their telematics system</v>
      </c>
      <c r="B182" s="68"/>
      <c r="C182" s="68"/>
      <c r="D182" s="68"/>
      <c r="E182" s="68"/>
      <c r="F182" s="69"/>
      <c r="G182" s="64"/>
      <c r="H182" s="51">
        <v>18</v>
      </c>
    </row>
    <row r="183" spans="1:8" s="51" customFormat="1" x14ac:dyDescent="0.25">
      <c r="A183" s="70" t="str">
        <f>Matrix!$F$1</f>
        <v xml:space="preserve">Verification: Inspection, Demonstration, Test, or Analysis </v>
      </c>
      <c r="B183" s="71"/>
      <c r="C183" s="71"/>
      <c r="D183" s="71"/>
      <c r="E183" s="71"/>
      <c r="F183" s="71"/>
      <c r="G183" s="64"/>
      <c r="H183" s="51">
        <v>18</v>
      </c>
    </row>
    <row r="184" spans="1:8" s="51" customFormat="1" ht="94.5" customHeight="1" x14ac:dyDescent="0.25">
      <c r="A184" s="59" t="str" cm="1">
        <f t="array" aca="1" ref="A184" ca="1">OFFSET(Matrix!$F$1,$H184 - 1,0)</f>
        <v>Inspection of vendor-supplied documentation detailing the vendor’s incident response process.
Ensure that it documents the methods that can be used to notify the vendor of a security incident.</v>
      </c>
      <c r="B184" s="68"/>
      <c r="C184" s="68"/>
      <c r="D184" s="68"/>
      <c r="E184" s="68"/>
      <c r="F184" s="69"/>
      <c r="G184" s="64"/>
      <c r="H184" s="51">
        <v>18</v>
      </c>
    </row>
    <row r="185" spans="1:8" s="51" customFormat="1" x14ac:dyDescent="0.25">
      <c r="A185" s="66" t="str">
        <f>Matrix!$H$1</f>
        <v>Remarks</v>
      </c>
      <c r="B185" s="67"/>
      <c r="C185" s="67"/>
      <c r="D185" s="67"/>
      <c r="E185" s="67"/>
      <c r="F185" s="67"/>
      <c r="G185" s="64"/>
      <c r="H185" s="51">
        <v>18</v>
      </c>
    </row>
    <row r="186" spans="1:8" s="51" customFormat="1" ht="138.75" customHeight="1" thickBot="1" x14ac:dyDescent="0.3">
      <c r="A186" s="72" t="str" cm="1">
        <f t="array" aca="1" ref="A186" ca="1">OFFSET(Matrix!$H$1,$H186 - 1,0)</f>
        <v>TSPs must demonstrate this level of maturity to be trusted with business critical functions</v>
      </c>
      <c r="B186" s="73"/>
      <c r="C186" s="73"/>
      <c r="D186" s="73"/>
      <c r="E186" s="73"/>
      <c r="F186" s="74"/>
      <c r="G186" s="65"/>
      <c r="H186" s="51">
        <v>18</v>
      </c>
    </row>
    <row r="187" spans="1:8" s="84" customFormat="1" ht="46.5" customHeight="1" thickBot="1" x14ac:dyDescent="0.3">
      <c r="A187" s="83"/>
      <c r="B187" s="83"/>
      <c r="C187" s="83"/>
      <c r="D187" s="83"/>
      <c r="E187" s="83"/>
      <c r="F187" s="83"/>
      <c r="G187" s="83"/>
      <c r="H187" s="83"/>
    </row>
    <row r="188" spans="1:8" s="50" customFormat="1" x14ac:dyDescent="0.25">
      <c r="A188" s="75" t="str">
        <f>Matrix!$B$1</f>
        <v>Ref #</v>
      </c>
      <c r="B188" s="76"/>
      <c r="C188" s="77" t="str">
        <f>Matrix!$C$1</f>
        <v>Security Controls</v>
      </c>
      <c r="D188" s="78"/>
      <c r="E188" s="77" t="str">
        <f>Matrix!$G$1</f>
        <v>Criticality: High, Medium, or Low</v>
      </c>
      <c r="F188" s="78"/>
      <c r="G188" s="52" t="str">
        <f>Matrix!$E$1</f>
        <v xml:space="preserve">Public Requirements References/Descriptions </v>
      </c>
    </row>
    <row r="189" spans="1:8" s="51" customFormat="1" ht="15.75" customHeight="1" x14ac:dyDescent="0.25">
      <c r="A189" s="59" t="str" cm="1">
        <f t="array" aca="1" ref="A189" ca="1">OFFSET(Matrix!$B$1,$H189 - 1,0)</f>
        <v>M-010</v>
      </c>
      <c r="B189" s="60"/>
      <c r="C189" s="61" t="str" cm="1">
        <f t="array" aca="1" ref="C189" ca="1">OFFSET(Matrix!$C$1,$H189 - 1,0)</f>
        <v>Maintenance</v>
      </c>
      <c r="D189" s="62"/>
      <c r="E189" s="61" t="str" cm="1">
        <f t="array" aca="1" ref="E189" ca="1">OFFSET(Matrix!$G$1, $H189 - 1,0)</f>
        <v>Medium</v>
      </c>
      <c r="F189" s="62"/>
      <c r="G189" s="63" t="str" cm="1">
        <f t="array" aca="1" ref="G189" ca="1">OFFSET(Matrix!$E$1,$H189 - 1,0)</f>
        <v>NIST 800-53 MA-2 – CONTROLLED MAINTENANCE 
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v>
      </c>
      <c r="H189" s="51">
        <v>19</v>
      </c>
    </row>
    <row r="190" spans="1:8" s="51" customFormat="1" x14ac:dyDescent="0.25">
      <c r="A190" s="79" t="str">
        <f>Matrix!$A$1</f>
        <v>Applicable Component Categories</v>
      </c>
      <c r="B190" s="80"/>
      <c r="C190" s="80"/>
      <c r="D190" s="80"/>
      <c r="E190" s="80"/>
      <c r="F190" s="80"/>
      <c r="G190" s="64"/>
      <c r="H190" s="51">
        <v>19</v>
      </c>
    </row>
    <row r="191" spans="1:8" s="51" customFormat="1" ht="76.5" customHeight="1" x14ac:dyDescent="0.25">
      <c r="A191" s="59" t="str" cm="1">
        <f t="array" aca="1" ref="A191" ca="1">OFFSET(Matrix!$A$1,$H191 - 1,0)</f>
        <v>Mobile App;
Physical In-Cab Device;
Connectivity/Communications;
Cloud or Back-end;</v>
      </c>
      <c r="B191" s="68"/>
      <c r="C191" s="68"/>
      <c r="D191" s="68"/>
      <c r="E191" s="68"/>
      <c r="F191" s="69"/>
      <c r="G191" s="64"/>
      <c r="H191" s="51">
        <v>19</v>
      </c>
    </row>
    <row r="192" spans="1:8" s="51" customFormat="1" x14ac:dyDescent="0.25">
      <c r="A192" s="79" t="str">
        <f>Matrix!$D$1</f>
        <v>Requirement</v>
      </c>
      <c r="B192" s="80"/>
      <c r="C192" s="80"/>
      <c r="D192" s="80"/>
      <c r="E192" s="80"/>
      <c r="F192" s="80"/>
      <c r="G192" s="64"/>
      <c r="H192" s="51">
        <v>19</v>
      </c>
    </row>
    <row r="193" spans="1:8" s="51" customFormat="1" ht="94.5" customHeight="1" x14ac:dyDescent="0.25">
      <c r="A193" s="59" t="str" cm="1">
        <f t="array" aca="1" ref="A193" ca="1">OFFSET(Matrix!$D$1,$H193 - 1,0)</f>
        <v>The vendor shall have procedures in place to ensure that components outside of the carrier’s direct control are not updated or modified without prior coordination and approval by an organization-defined individual or role</v>
      </c>
      <c r="B193" s="68"/>
      <c r="C193" s="68"/>
      <c r="D193" s="68"/>
      <c r="E193" s="68"/>
      <c r="F193" s="69"/>
      <c r="G193" s="64"/>
      <c r="H193" s="51">
        <v>19</v>
      </c>
    </row>
    <row r="194" spans="1:8" s="51" customFormat="1" x14ac:dyDescent="0.25">
      <c r="A194" s="81" t="str">
        <f>Matrix!$F$1</f>
        <v xml:space="preserve">Verification: Inspection, Demonstration, Test, or Analysis </v>
      </c>
      <c r="B194" s="82"/>
      <c r="C194" s="82"/>
      <c r="D194" s="82"/>
      <c r="E194" s="82"/>
      <c r="F194" s="82"/>
      <c r="G194" s="64"/>
      <c r="H194" s="51">
        <v>19</v>
      </c>
    </row>
    <row r="195" spans="1:8" s="51" customFormat="1" ht="94.5" customHeight="1" x14ac:dyDescent="0.25">
      <c r="A195" s="59" t="str" cm="1">
        <f t="array" aca="1" ref="A195" ca="1">OFFSET(Matrix!$F$1,$H195 - 1,0)</f>
        <v>Inspection of vendor-supplied documentation detailing their maintenance/release process.
Ensure that there is a process where you (the carrier) are contacted and coordinated-with before the systems upon which you rely undergo maintenance procedures.</v>
      </c>
      <c r="B195" s="68"/>
      <c r="C195" s="68"/>
      <c r="D195" s="68"/>
      <c r="E195" s="68"/>
      <c r="F195" s="69"/>
      <c r="G195" s="64"/>
      <c r="H195" s="51">
        <v>19</v>
      </c>
    </row>
    <row r="196" spans="1:8" s="51" customFormat="1" x14ac:dyDescent="0.25">
      <c r="A196" s="79" t="str">
        <f>Matrix!$H$1</f>
        <v>Remarks</v>
      </c>
      <c r="B196" s="80"/>
      <c r="C196" s="80"/>
      <c r="D196" s="80"/>
      <c r="E196" s="80"/>
      <c r="F196" s="80"/>
      <c r="G196" s="64"/>
      <c r="H196" s="51">
        <v>19</v>
      </c>
    </row>
    <row r="197" spans="1:8" s="51" customFormat="1" ht="49.5" customHeight="1" thickBot="1" x14ac:dyDescent="0.3">
      <c r="A197" s="72" t="str" cm="1">
        <f t="array" aca="1" ref="A197" ca="1">OFFSET(Matrix!$H$1,$H197 - 1,0)</f>
        <v>-</v>
      </c>
      <c r="B197" s="73"/>
      <c r="C197" s="73"/>
      <c r="D197" s="73"/>
      <c r="E197" s="73"/>
      <c r="F197" s="74"/>
      <c r="G197" s="65"/>
      <c r="H197" s="51">
        <v>19</v>
      </c>
    </row>
    <row r="198" spans="1:8" s="84" customFormat="1" ht="46.5" customHeight="1" thickBot="1" x14ac:dyDescent="0.3">
      <c r="A198" s="83"/>
      <c r="B198" s="83"/>
      <c r="C198" s="83"/>
      <c r="D198" s="83"/>
      <c r="E198" s="83"/>
      <c r="F198" s="83"/>
      <c r="G198" s="83"/>
      <c r="H198" s="83"/>
    </row>
    <row r="199" spans="1:8" s="50" customFormat="1" x14ac:dyDescent="0.25">
      <c r="A199" s="55" t="str">
        <f>Matrix!$B$1</f>
        <v>Ref #</v>
      </c>
      <c r="B199" s="56"/>
      <c r="C199" s="57" t="str">
        <f>Matrix!$C$1</f>
        <v>Security Controls</v>
      </c>
      <c r="D199" s="58"/>
      <c r="E199" s="57" t="str">
        <f>Matrix!$G$1</f>
        <v>Criticality: High, Medium, or Low</v>
      </c>
      <c r="F199" s="58"/>
      <c r="G199" s="49" t="str">
        <f>Matrix!$E$1</f>
        <v xml:space="preserve">Public Requirements References/Descriptions </v>
      </c>
    </row>
    <row r="200" spans="1:8" s="51" customFormat="1" ht="15.75" customHeight="1" x14ac:dyDescent="0.25">
      <c r="A200" s="59" t="str" cm="1">
        <f t="array" aca="1" ref="A200" ca="1">OFFSET(Matrix!$B$1,$H200 - 1,0)</f>
        <v>M-020</v>
      </c>
      <c r="B200" s="60"/>
      <c r="C200" s="61" t="str" cm="1">
        <f t="array" aca="1" ref="C200" ca="1">OFFSET(Matrix!$C$1,$H200 - 1,0)</f>
        <v>Maintenance</v>
      </c>
      <c r="D200" s="62"/>
      <c r="E200" s="61" t="str" cm="1">
        <f t="array" aca="1" ref="E200" ca="1">OFFSET(Matrix!$G$1, $H200 - 1,0)</f>
        <v>High</v>
      </c>
      <c r="F200" s="62"/>
      <c r="G200" s="63" t="str" cm="1">
        <f t="array" aca="1" ref="G200" ca="1">OFFSET(Matrix!$E$1,$H200 - 1,0)</f>
        <v>NIST 800-53 CP-4 - CONTINGENCY PLAN TESTING 
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NIST 800-53 CP-9 (1) - SYSTEM BACKUP | TESTING FOR RELIABILITY AND INTEGRITY 
Test backup information [Assignment: organization-defined frequency] to verify media reliability and information integrity.
CAIQ BCR-11.5 Do you test your backup or redundancy mechanisms at least annually?</v>
      </c>
      <c r="H200" s="51">
        <v>20</v>
      </c>
    </row>
    <row r="201" spans="1:8" s="51" customFormat="1" x14ac:dyDescent="0.25">
      <c r="A201" s="66" t="str">
        <f>Matrix!$A$1</f>
        <v>Applicable Component Categories</v>
      </c>
      <c r="B201" s="67"/>
      <c r="C201" s="67"/>
      <c r="D201" s="67"/>
      <c r="E201" s="67"/>
      <c r="F201" s="67"/>
      <c r="G201" s="64"/>
      <c r="H201" s="51">
        <v>20</v>
      </c>
    </row>
    <row r="202" spans="1:8" s="51" customFormat="1" ht="76.5" customHeight="1" x14ac:dyDescent="0.25">
      <c r="A202" s="59" t="str" cm="1">
        <f t="array" aca="1" ref="A202" ca="1">OFFSET(Matrix!$A$1,$H202 - 1,0)</f>
        <v>Cloud or Back-end;</v>
      </c>
      <c r="B202" s="68"/>
      <c r="C202" s="68"/>
      <c r="D202" s="68"/>
      <c r="E202" s="68"/>
      <c r="F202" s="69"/>
      <c r="G202" s="64"/>
      <c r="H202" s="51">
        <v>20</v>
      </c>
    </row>
    <row r="203" spans="1:8" s="51" customFormat="1" x14ac:dyDescent="0.25">
      <c r="A203" s="66" t="str">
        <f>Matrix!$D$1</f>
        <v>Requirement</v>
      </c>
      <c r="B203" s="67"/>
      <c r="C203" s="67"/>
      <c r="D203" s="67"/>
      <c r="E203" s="67"/>
      <c r="F203" s="67"/>
      <c r="G203" s="64"/>
      <c r="H203" s="51">
        <v>20</v>
      </c>
    </row>
    <row r="204" spans="1:8" s="51" customFormat="1" ht="94.5" customHeight="1" x14ac:dyDescent="0.25">
      <c r="A204" s="59" t="str" cm="1">
        <f t="array" aca="1" ref="A204" ca="1">OFFSET(Matrix!$D$1,$H204 - 1,0)</f>
        <v>The vendor shall have procedures in place to test backup restoration processes of their own systems and their own facilities on at least an annual basis.</v>
      </c>
      <c r="B204" s="68"/>
      <c r="C204" s="68"/>
      <c r="D204" s="68"/>
      <c r="E204" s="68"/>
      <c r="F204" s="69"/>
      <c r="G204" s="64"/>
      <c r="H204" s="51">
        <v>20</v>
      </c>
    </row>
    <row r="205" spans="1:8" s="51" customFormat="1" x14ac:dyDescent="0.25">
      <c r="A205" s="70" t="str">
        <f>Matrix!$F$1</f>
        <v xml:space="preserve">Verification: Inspection, Demonstration, Test, or Analysis </v>
      </c>
      <c r="B205" s="71"/>
      <c r="C205" s="71"/>
      <c r="D205" s="71"/>
      <c r="E205" s="71"/>
      <c r="F205" s="71"/>
      <c r="G205" s="64"/>
      <c r="H205" s="51">
        <v>20</v>
      </c>
    </row>
    <row r="206" spans="1:8" s="51" customFormat="1" ht="94.5" customHeight="1" x14ac:dyDescent="0.25">
      <c r="A206" s="59" t="str" cm="1">
        <f t="array" aca="1" ref="A206" ca="1">OFFSET(Matrix!$F$1,$H206 - 1,0)</f>
        <v>Inspection of vendor-supplied documentation detailing backup and restore procedures.</v>
      </c>
      <c r="B206" s="68"/>
      <c r="C206" s="68"/>
      <c r="D206" s="68"/>
      <c r="E206" s="68"/>
      <c r="F206" s="69"/>
      <c r="G206" s="64"/>
      <c r="H206" s="51">
        <v>20</v>
      </c>
    </row>
    <row r="207" spans="1:8" s="51" customFormat="1" x14ac:dyDescent="0.25">
      <c r="A207" s="66" t="str">
        <f>Matrix!$H$1</f>
        <v>Remarks</v>
      </c>
      <c r="B207" s="67"/>
      <c r="C207" s="67"/>
      <c r="D207" s="67"/>
      <c r="E207" s="67"/>
      <c r="F207" s="67"/>
      <c r="G207" s="64"/>
      <c r="H207" s="51">
        <v>20</v>
      </c>
    </row>
    <row r="208" spans="1:8" s="51" customFormat="1" ht="49.5" customHeight="1" thickBot="1" x14ac:dyDescent="0.3">
      <c r="A208" s="72" t="str" cm="1">
        <f t="array" aca="1" ref="A208" ca="1">OFFSET(Matrix!$H$1,$H208 - 1,0)</f>
        <v>TSPs must demonstrate this level of maturity to be trusted with business critical functions</v>
      </c>
      <c r="B208" s="73"/>
      <c r="C208" s="73"/>
      <c r="D208" s="73"/>
      <c r="E208" s="73"/>
      <c r="F208" s="74"/>
      <c r="G208" s="65"/>
      <c r="H208" s="51">
        <v>20</v>
      </c>
    </row>
    <row r="209" spans="1:8" s="84" customFormat="1" ht="46.5" customHeight="1" thickBot="1" x14ac:dyDescent="0.3">
      <c r="A209" s="83"/>
      <c r="B209" s="83"/>
      <c r="C209" s="83"/>
      <c r="D209" s="83"/>
      <c r="E209" s="83"/>
      <c r="F209" s="83"/>
      <c r="G209" s="83"/>
      <c r="H209" s="83"/>
    </row>
    <row r="210" spans="1:8" s="50" customFormat="1" x14ac:dyDescent="0.25">
      <c r="A210" s="75" t="str">
        <f>Matrix!$B$1</f>
        <v>Ref #</v>
      </c>
      <c r="B210" s="76"/>
      <c r="C210" s="77" t="str">
        <f>Matrix!$C$1</f>
        <v>Security Controls</v>
      </c>
      <c r="D210" s="78"/>
      <c r="E210" s="77" t="str">
        <f>Matrix!$G$1</f>
        <v>Criticality: High, Medium, or Low</v>
      </c>
      <c r="F210" s="78"/>
      <c r="G210" s="52" t="str">
        <f>Matrix!$E$1</f>
        <v xml:space="preserve">Public Requirements References/Descriptions </v>
      </c>
    </row>
    <row r="211" spans="1:8" s="51" customFormat="1" ht="15.75" customHeight="1" x14ac:dyDescent="0.25">
      <c r="A211" s="59" t="str" cm="1">
        <f t="array" aca="1" ref="A211" ca="1">OFFSET(Matrix!$B$1,$H211 - 1,0)</f>
        <v>P-010</v>
      </c>
      <c r="B211" s="60"/>
      <c r="C211" s="61" t="str" cm="1">
        <f t="array" aca="1" ref="C211" ca="1">OFFSET(Matrix!$C$1,$H211 - 1,0)</f>
        <v>Planning</v>
      </c>
      <c r="D211" s="62"/>
      <c r="E211" s="61" t="str" cm="1">
        <f t="array" aca="1" ref="E211" ca="1">OFFSET(Matrix!$G$1, $H211 - 1,0)</f>
        <v>Medium</v>
      </c>
      <c r="F211" s="62"/>
      <c r="G211" s="63" t="str" cm="1">
        <f t="array" aca="1" ref="G211" ca="1">OFFSET(Matrix!$E$1,$H211 - 1,0)</f>
        <v>NIST 800-53 PL-2 - SECURITY AND PRIVACY PLANS 
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v>
      </c>
      <c r="H211" s="51">
        <v>21</v>
      </c>
    </row>
    <row r="212" spans="1:8" s="51" customFormat="1" x14ac:dyDescent="0.25">
      <c r="A212" s="79" t="str">
        <f>Matrix!$A$1</f>
        <v>Applicable Component Categories</v>
      </c>
      <c r="B212" s="80"/>
      <c r="C212" s="80"/>
      <c r="D212" s="80"/>
      <c r="E212" s="80"/>
      <c r="F212" s="80"/>
      <c r="G212" s="64"/>
      <c r="H212" s="51">
        <v>21</v>
      </c>
    </row>
    <row r="213" spans="1:8" s="51" customFormat="1" ht="76.5" customHeight="1" x14ac:dyDescent="0.25">
      <c r="A213" s="59" t="str" cm="1">
        <f t="array" aca="1" ref="A213" ca="1">OFFSET(Matrix!$A$1,$H213 - 1,0)</f>
        <v>Cloud or Back-end;</v>
      </c>
      <c r="B213" s="68"/>
      <c r="C213" s="68"/>
      <c r="D213" s="68"/>
      <c r="E213" s="68"/>
      <c r="F213" s="69"/>
      <c r="G213" s="64"/>
      <c r="H213" s="51">
        <v>21</v>
      </c>
    </row>
    <row r="214" spans="1:8" s="51" customFormat="1" x14ac:dyDescent="0.25">
      <c r="A214" s="79" t="str">
        <f>Matrix!$D$1</f>
        <v>Requirement</v>
      </c>
      <c r="B214" s="80"/>
      <c r="C214" s="80"/>
      <c r="D214" s="80"/>
      <c r="E214" s="80"/>
      <c r="F214" s="80"/>
      <c r="G214" s="64"/>
      <c r="H214" s="51">
        <v>21</v>
      </c>
    </row>
    <row r="215" spans="1:8" s="51" customFormat="1" ht="94.5" customHeight="1" x14ac:dyDescent="0.25">
      <c r="A215" s="59" t="str" cm="1">
        <f t="array" aca="1" ref="A215" ca="1">OFFSET(Matrix!$D$1,$H215 - 1,0)</f>
        <v>The vendor shall have a System Security Plan (SSP) which details a clear and concise understanding of authorization boundaries of your telematics system;</v>
      </c>
      <c r="B215" s="68"/>
      <c r="C215" s="68"/>
      <c r="D215" s="68"/>
      <c r="E215" s="68"/>
      <c r="F215" s="69"/>
      <c r="G215" s="64"/>
      <c r="H215" s="51">
        <v>21</v>
      </c>
    </row>
    <row r="216" spans="1:8" s="51" customFormat="1" x14ac:dyDescent="0.25">
      <c r="A216" s="81" t="str">
        <f>Matrix!$F$1</f>
        <v xml:space="preserve">Verification: Inspection, Demonstration, Test, or Analysis </v>
      </c>
      <c r="B216" s="82"/>
      <c r="C216" s="82"/>
      <c r="D216" s="82"/>
      <c r="E216" s="82"/>
      <c r="F216" s="82"/>
      <c r="G216" s="64"/>
      <c r="H216" s="51">
        <v>21</v>
      </c>
    </row>
    <row r="217" spans="1:8" s="51" customFormat="1" ht="104.25" customHeight="1" x14ac:dyDescent="0.25">
      <c r="A217" s="59" t="str" cm="1">
        <f t="array" aca="1" ref="A217" ca="1">OFFSET(Matrix!$F$1,$H217 - 1,0)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17" s="68"/>
      <c r="C217" s="68"/>
      <c r="D217" s="68"/>
      <c r="E217" s="68"/>
      <c r="F217" s="69"/>
      <c r="G217" s="64"/>
      <c r="H217" s="51">
        <v>21</v>
      </c>
    </row>
    <row r="218" spans="1:8" s="51" customFormat="1" x14ac:dyDescent="0.25">
      <c r="A218" s="79" t="str">
        <f>Matrix!$H$1</f>
        <v>Remarks</v>
      </c>
      <c r="B218" s="80"/>
      <c r="C218" s="80"/>
      <c r="D218" s="80"/>
      <c r="E218" s="80"/>
      <c r="F218" s="80"/>
      <c r="G218" s="64"/>
      <c r="H218" s="51">
        <v>21</v>
      </c>
    </row>
    <row r="219" spans="1:8" s="51" customFormat="1" ht="109.5" customHeight="1" thickBot="1" x14ac:dyDescent="0.3">
      <c r="A219" s="72" t="str" cm="1">
        <f t="array" aca="1" ref="A219" ca="1">OFFSET(Matrix!$H$1,$H219 - 1,0)</f>
        <v>-</v>
      </c>
      <c r="B219" s="73"/>
      <c r="C219" s="73"/>
      <c r="D219" s="73"/>
      <c r="E219" s="73"/>
      <c r="F219" s="74"/>
      <c r="G219" s="65"/>
      <c r="H219" s="51">
        <v>21</v>
      </c>
    </row>
    <row r="220" spans="1:8" s="84" customFormat="1" ht="46.5" customHeight="1" thickBot="1" x14ac:dyDescent="0.3">
      <c r="A220" s="83"/>
      <c r="B220" s="83"/>
      <c r="C220" s="83"/>
      <c r="D220" s="83"/>
      <c r="E220" s="83"/>
      <c r="F220" s="83"/>
      <c r="G220" s="83"/>
      <c r="H220" s="83"/>
    </row>
    <row r="221" spans="1:8" s="50" customFormat="1" x14ac:dyDescent="0.25">
      <c r="A221" s="55" t="str">
        <f>Matrix!$B$1</f>
        <v>Ref #</v>
      </c>
      <c r="B221" s="56"/>
      <c r="C221" s="57" t="str">
        <f>Matrix!$C$1</f>
        <v>Security Controls</v>
      </c>
      <c r="D221" s="58"/>
      <c r="E221" s="57" t="str">
        <f>Matrix!$G$1</f>
        <v>Criticality: High, Medium, or Low</v>
      </c>
      <c r="F221" s="58"/>
      <c r="G221" s="49" t="str">
        <f>Matrix!$E$1</f>
        <v xml:space="preserve">Public Requirements References/Descriptions </v>
      </c>
    </row>
    <row r="222" spans="1:8" s="51" customFormat="1" ht="15.75" customHeight="1" x14ac:dyDescent="0.25">
      <c r="A222" s="59" t="str" cm="1">
        <f t="array" aca="1" ref="A222" ca="1">OFFSET(Matrix!$B$1,$H222 - 1,0)</f>
        <v>P-020</v>
      </c>
      <c r="B222" s="60"/>
      <c r="C222" s="61" t="str" cm="1">
        <f t="array" aca="1" ref="C222" ca="1">OFFSET(Matrix!$C$1,$H222 - 1,0)</f>
        <v>Planning</v>
      </c>
      <c r="D222" s="62"/>
      <c r="E222" s="61" t="str" cm="1">
        <f t="array" aca="1" ref="E222" ca="1">OFFSET(Matrix!$G$1, $H222 - 1,0)</f>
        <v>Medium</v>
      </c>
      <c r="F222" s="62"/>
      <c r="G222" s="63" t="str" cm="1">
        <f t="array" aca="1" ref="G222" ca="1">OFFSET(Matrix!$E$1,$H222 - 1,0)</f>
        <v>NIST 800-53 PL-8 - SECURITY AND PRIVACY ARCHITECTURES 
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v>
      </c>
      <c r="H222" s="51">
        <v>22</v>
      </c>
    </row>
    <row r="223" spans="1:8" s="51" customFormat="1" x14ac:dyDescent="0.25">
      <c r="A223" s="66" t="str">
        <f>Matrix!$A$1</f>
        <v>Applicable Component Categories</v>
      </c>
      <c r="B223" s="67"/>
      <c r="C223" s="67"/>
      <c r="D223" s="67"/>
      <c r="E223" s="67"/>
      <c r="F223" s="67"/>
      <c r="G223" s="64"/>
      <c r="H223" s="51">
        <v>22</v>
      </c>
    </row>
    <row r="224" spans="1:8" s="51" customFormat="1" ht="76.5" customHeight="1" x14ac:dyDescent="0.25">
      <c r="A224" s="59" t="str" cm="1">
        <f t="array" aca="1" ref="A224" ca="1">OFFSET(Matrix!$A$1,$H224 - 1,0)</f>
        <v>Cloud or Back-end;</v>
      </c>
      <c r="B224" s="68"/>
      <c r="C224" s="68"/>
      <c r="D224" s="68"/>
      <c r="E224" s="68"/>
      <c r="F224" s="69"/>
      <c r="G224" s="64"/>
      <c r="H224" s="51">
        <v>22</v>
      </c>
    </row>
    <row r="225" spans="1:8" s="51" customFormat="1" x14ac:dyDescent="0.25">
      <c r="A225" s="66" t="str">
        <f>Matrix!$D$1</f>
        <v>Requirement</v>
      </c>
      <c r="B225" s="67"/>
      <c r="C225" s="67"/>
      <c r="D225" s="67"/>
      <c r="E225" s="67"/>
      <c r="F225" s="67"/>
      <c r="G225" s="64"/>
      <c r="H225" s="51">
        <v>22</v>
      </c>
    </row>
    <row r="226" spans="1:8" s="51" customFormat="1" ht="94.5" customHeight="1" x14ac:dyDescent="0.25">
      <c r="A226" s="59" t="str" cm="1">
        <f t="array" aca="1" ref="A226" ca="1">OFFSET(Matrix!$D$1,$H226 - 1,0)</f>
        <v xml:space="preserve">The vendor shall have a documented Information Security Architecture (ISA) for the telematics system.  </v>
      </c>
      <c r="B226" s="68"/>
      <c r="C226" s="68"/>
      <c r="D226" s="68"/>
      <c r="E226" s="68"/>
      <c r="F226" s="69"/>
      <c r="G226" s="64"/>
      <c r="H226" s="51">
        <v>22</v>
      </c>
    </row>
    <row r="227" spans="1:8" s="51" customFormat="1" x14ac:dyDescent="0.25">
      <c r="A227" s="70" t="str">
        <f>Matrix!$F$1</f>
        <v xml:space="preserve">Verification: Inspection, Demonstration, Test, or Analysis </v>
      </c>
      <c r="B227" s="71"/>
      <c r="C227" s="71"/>
      <c r="D227" s="71"/>
      <c r="E227" s="71"/>
      <c r="F227" s="71"/>
      <c r="G227" s="64"/>
      <c r="H227" s="51">
        <v>22</v>
      </c>
    </row>
    <row r="228" spans="1:8" s="51" customFormat="1" ht="174" customHeight="1" x14ac:dyDescent="0.25">
      <c r="A228" s="59" t="str" cm="1">
        <f t="array" aca="1" ref="A228" ca="1">OFFSET(Matrix!$F$1,$H228 - 1,0)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28" s="68"/>
      <c r="C228" s="68"/>
      <c r="D228" s="68"/>
      <c r="E228" s="68"/>
      <c r="F228" s="69"/>
      <c r="G228" s="64"/>
      <c r="H228" s="51">
        <v>22</v>
      </c>
    </row>
    <row r="229" spans="1:8" s="51" customFormat="1" x14ac:dyDescent="0.25">
      <c r="A229" s="66" t="str">
        <f>Matrix!$H$1</f>
        <v>Remarks</v>
      </c>
      <c r="B229" s="67"/>
      <c r="C229" s="67"/>
      <c r="D229" s="67"/>
      <c r="E229" s="67"/>
      <c r="F229" s="67"/>
      <c r="G229" s="64"/>
      <c r="H229" s="51">
        <v>22</v>
      </c>
    </row>
    <row r="230" spans="1:8" s="51" customFormat="1" ht="49.5" customHeight="1" thickBot="1" x14ac:dyDescent="0.3">
      <c r="A230" s="72" t="str" cm="1">
        <f t="array" aca="1" ref="A230" ca="1">OFFSET(Matrix!$H$1,$H230 - 1,0)</f>
        <v>-</v>
      </c>
      <c r="B230" s="73"/>
      <c r="C230" s="73"/>
      <c r="D230" s="73"/>
      <c r="E230" s="73"/>
      <c r="F230" s="74"/>
      <c r="G230" s="65"/>
      <c r="H230" s="51">
        <v>22</v>
      </c>
    </row>
    <row r="231" spans="1:8" s="84" customFormat="1" ht="46.5" customHeight="1" thickBot="1" x14ac:dyDescent="0.3">
      <c r="A231" s="83"/>
      <c r="B231" s="83"/>
      <c r="C231" s="83"/>
      <c r="D231" s="83"/>
      <c r="E231" s="83"/>
      <c r="F231" s="83"/>
      <c r="G231" s="83"/>
      <c r="H231" s="83"/>
    </row>
    <row r="232" spans="1:8" s="50" customFormat="1" x14ac:dyDescent="0.25">
      <c r="A232" s="75" t="str">
        <f>Matrix!$B$1</f>
        <v>Ref #</v>
      </c>
      <c r="B232" s="76"/>
      <c r="C232" s="77" t="str">
        <f>Matrix!$C$1</f>
        <v>Security Controls</v>
      </c>
      <c r="D232" s="78"/>
      <c r="E232" s="77" t="str">
        <f>Matrix!$G$1</f>
        <v>Criticality: High, Medium, or Low</v>
      </c>
      <c r="F232" s="78"/>
      <c r="G232" s="52" t="str">
        <f>Matrix!$E$1</f>
        <v xml:space="preserve">Public Requirements References/Descriptions </v>
      </c>
    </row>
    <row r="233" spans="1:8" s="51" customFormat="1" ht="15.75" customHeight="1" x14ac:dyDescent="0.25">
      <c r="A233" s="59" t="str" cm="1">
        <f t="array" aca="1" ref="A233" ca="1">OFFSET(Matrix!$B$1,$H233 - 1,0)</f>
        <v>P-030</v>
      </c>
      <c r="B233" s="60"/>
      <c r="C233" s="61" t="str" cm="1">
        <f t="array" aca="1" ref="C233" ca="1">OFFSET(Matrix!$C$1,$H233 - 1,0)</f>
        <v>Planning</v>
      </c>
      <c r="D233" s="62"/>
      <c r="E233" s="61" t="str" cm="1">
        <f t="array" aca="1" ref="E233" ca="1">OFFSET(Matrix!$G$1, $H233 - 1,0)</f>
        <v>High</v>
      </c>
      <c r="F233" s="62"/>
      <c r="G233" s="63" t="str" cm="1">
        <f t="array" aca="1" ref="G233" ca="1">OFFSET(Matrix!$E$1,$H233 - 1,0)</f>
        <v>CAIQ BCR-01.2 Do you provide tenants with infrastructure service failover capability to other providers?</v>
      </c>
      <c r="H233" s="51">
        <v>23</v>
      </c>
    </row>
    <row r="234" spans="1:8" s="51" customFormat="1" x14ac:dyDescent="0.25">
      <c r="A234" s="79" t="str">
        <f>Matrix!$A$1</f>
        <v>Applicable Component Categories</v>
      </c>
      <c r="B234" s="80"/>
      <c r="C234" s="80"/>
      <c r="D234" s="80"/>
      <c r="E234" s="80"/>
      <c r="F234" s="80"/>
      <c r="G234" s="64"/>
      <c r="H234" s="51">
        <v>23</v>
      </c>
    </row>
    <row r="235" spans="1:8" s="51" customFormat="1" ht="76.5" customHeight="1" x14ac:dyDescent="0.25">
      <c r="A235" s="59" t="str" cm="1">
        <f t="array" aca="1" ref="A235" ca="1">OFFSET(Matrix!$A$1,$H235 - 1,0)</f>
        <v>Cloud or Back-end;</v>
      </c>
      <c r="B235" s="68"/>
      <c r="C235" s="68"/>
      <c r="D235" s="68"/>
      <c r="E235" s="68"/>
      <c r="F235" s="69"/>
      <c r="G235" s="64"/>
      <c r="H235" s="51">
        <v>23</v>
      </c>
    </row>
    <row r="236" spans="1:8" s="51" customFormat="1" x14ac:dyDescent="0.25">
      <c r="A236" s="79" t="str">
        <f>Matrix!$D$1</f>
        <v>Requirement</v>
      </c>
      <c r="B236" s="80"/>
      <c r="C236" s="80"/>
      <c r="D236" s="80"/>
      <c r="E236" s="80"/>
      <c r="F236" s="80"/>
      <c r="G236" s="64"/>
      <c r="H236" s="51">
        <v>23</v>
      </c>
    </row>
    <row r="237" spans="1:8" s="51" customFormat="1" ht="94.5" customHeight="1" x14ac:dyDescent="0.25">
      <c r="A237" s="59" t="str" cm="1">
        <f t="array" aca="1" ref="A237" ca="1">OFFSET(Matrix!$D$1,$H237 - 1,0)</f>
        <v>The vendor shall provide interfaces to their backend using the Open Telematics API -- enabling carriers to have failover to other providers to  avoid interruptions due to single point of failure in provider telematics services.</v>
      </c>
      <c r="B237" s="68"/>
      <c r="C237" s="68"/>
      <c r="D237" s="68"/>
      <c r="E237" s="68"/>
      <c r="F237" s="69"/>
      <c r="G237" s="64"/>
      <c r="H237" s="51">
        <v>23</v>
      </c>
    </row>
    <row r="238" spans="1:8" s="51" customFormat="1" x14ac:dyDescent="0.25">
      <c r="A238" s="81" t="str">
        <f>Matrix!$F$1</f>
        <v xml:space="preserve">Verification: Inspection, Demonstration, Test, or Analysis </v>
      </c>
      <c r="B238" s="82"/>
      <c r="C238" s="82"/>
      <c r="D238" s="82"/>
      <c r="E238" s="82"/>
      <c r="F238" s="82"/>
      <c r="G238" s="64"/>
      <c r="H238" s="51">
        <v>23</v>
      </c>
    </row>
    <row r="239" spans="1:8" s="51" customFormat="1" ht="105.75" customHeight="1" x14ac:dyDescent="0.25">
      <c r="A239" s="59" t="str" cm="1">
        <f t="array" aca="1" ref="A239" ca="1">OFFSET(Matrix!$F$1,$H239 - 1,0)</f>
        <v>Inspection of vendor-supplied documentation detailing the interfaces (APIs) offered by the vendor.
Ensure that your (carrier) systems can failover to other providers with the same interfaces (APIs).</v>
      </c>
      <c r="B239" s="68"/>
      <c r="C239" s="68"/>
      <c r="D239" s="68"/>
      <c r="E239" s="68"/>
      <c r="F239" s="69"/>
      <c r="G239" s="64"/>
      <c r="H239" s="51">
        <v>23</v>
      </c>
    </row>
    <row r="240" spans="1:8" s="51" customFormat="1" x14ac:dyDescent="0.25">
      <c r="A240" s="79" t="str">
        <f>Matrix!$H$1</f>
        <v>Remarks</v>
      </c>
      <c r="B240" s="80"/>
      <c r="C240" s="80"/>
      <c r="D240" s="80"/>
      <c r="E240" s="80"/>
      <c r="F240" s="80"/>
      <c r="G240" s="64"/>
      <c r="H240" s="51">
        <v>23</v>
      </c>
    </row>
    <row r="241" spans="1:8" s="51" customFormat="1" ht="49.5" customHeight="1" thickBot="1" x14ac:dyDescent="0.3">
      <c r="A241" s="72" t="str" cm="1">
        <f t="array" aca="1" ref="A241" ca="1">OFFSET(Matrix!$H$1,$H241 - 1,0)</f>
        <v>Telematics is business critical to the carriers, failover is needed for this service</v>
      </c>
      <c r="B241" s="73"/>
      <c r="C241" s="73"/>
      <c r="D241" s="73"/>
      <c r="E241" s="73"/>
      <c r="F241" s="74"/>
      <c r="G241" s="65"/>
      <c r="H241" s="51">
        <v>23</v>
      </c>
    </row>
    <row r="242" spans="1:8" s="84" customFormat="1" ht="46.5" customHeight="1" thickBot="1" x14ac:dyDescent="0.3">
      <c r="A242" s="83"/>
      <c r="B242" s="83"/>
      <c r="C242" s="83"/>
      <c r="D242" s="83"/>
      <c r="E242" s="83"/>
      <c r="F242" s="83"/>
      <c r="G242" s="83"/>
      <c r="H242" s="83"/>
    </row>
    <row r="243" spans="1:8" s="50" customFormat="1" x14ac:dyDescent="0.25">
      <c r="A243" s="55" t="str">
        <f>Matrix!$B$1</f>
        <v>Ref #</v>
      </c>
      <c r="B243" s="56"/>
      <c r="C243" s="57" t="str">
        <f>Matrix!$C$1</f>
        <v>Security Controls</v>
      </c>
      <c r="D243" s="58"/>
      <c r="E243" s="57" t="str">
        <f>Matrix!$G$1</f>
        <v>Criticality: High, Medium, or Low</v>
      </c>
      <c r="F243" s="58"/>
      <c r="G243" s="49" t="str">
        <f>Matrix!$E$1</f>
        <v xml:space="preserve">Public Requirements References/Descriptions </v>
      </c>
    </row>
    <row r="244" spans="1:8" s="51" customFormat="1" ht="15.75" customHeight="1" x14ac:dyDescent="0.25">
      <c r="A244" s="59" t="str" cm="1">
        <f t="array" aca="1" ref="A244" ca="1">OFFSET(Matrix!$B$1,$H244 - 1,0)</f>
        <v>PS-010</v>
      </c>
      <c r="B244" s="60"/>
      <c r="C244" s="61" t="str" cm="1">
        <f t="array" aca="1" ref="C244" ca="1">OFFSET(Matrix!$C$1,$H244 - 1,0)</f>
        <v>Personnel Security</v>
      </c>
      <c r="D244" s="62"/>
      <c r="E244" s="61" t="str" cm="1">
        <f t="array" aca="1" ref="E244" ca="1">OFFSET(Matrix!$G$1, $H244 - 1,0)</f>
        <v>Medium</v>
      </c>
      <c r="F244" s="62"/>
      <c r="G244" s="63" t="str" cm="1">
        <f t="array" aca="1" ref="G244" ca="1">OFFSET(Matrix!$E$1,$H244 - 1,0)</f>
        <v>NIST 800-53 PS-1 - PERSONNEL SECURITY POLICY AND PROCEDURES 
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
NIST 800-53 PS-7 - EXTERNAL PERSONNEL SECURITY 
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v>
      </c>
      <c r="H244" s="51">
        <v>24</v>
      </c>
    </row>
    <row r="245" spans="1:8" s="51" customFormat="1" x14ac:dyDescent="0.25">
      <c r="A245" s="66" t="str">
        <f>Matrix!$A$1</f>
        <v>Applicable Component Categories</v>
      </c>
      <c r="B245" s="67"/>
      <c r="C245" s="67"/>
      <c r="D245" s="67"/>
      <c r="E245" s="67"/>
      <c r="F245" s="67"/>
      <c r="G245" s="64"/>
      <c r="H245" s="51">
        <v>24</v>
      </c>
    </row>
    <row r="246" spans="1:8" s="51" customFormat="1" ht="76.5" customHeight="1" x14ac:dyDescent="0.25">
      <c r="A246" s="59" t="str" cm="1">
        <f t="array" aca="1" ref="A246" ca="1">OFFSET(Matrix!$A$1,$H246 - 1,0)</f>
        <v>Mobile App;
Physical In-Cab Device;
Connectivity/Communications;
Cloud or Back-end;</v>
      </c>
      <c r="B246" s="68"/>
      <c r="C246" s="68"/>
      <c r="D246" s="68"/>
      <c r="E246" s="68"/>
      <c r="F246" s="69"/>
      <c r="G246" s="64"/>
      <c r="H246" s="51">
        <v>24</v>
      </c>
    </row>
    <row r="247" spans="1:8" s="51" customFormat="1" x14ac:dyDescent="0.25">
      <c r="A247" s="66" t="str">
        <f>Matrix!$D$1</f>
        <v>Requirement</v>
      </c>
      <c r="B247" s="67"/>
      <c r="C247" s="67"/>
      <c r="D247" s="67"/>
      <c r="E247" s="67"/>
      <c r="F247" s="67"/>
      <c r="G247" s="64"/>
      <c r="H247" s="51">
        <v>24</v>
      </c>
    </row>
    <row r="248" spans="1:8" s="51" customFormat="1" ht="94.5" customHeight="1" x14ac:dyDescent="0.25">
      <c r="A248" s="59" t="str" cm="1">
        <f t="array" aca="1" ref="A248" ca="1">OFFSET(Matrix!$D$1,$H248 - 1,0)</f>
        <v>The vendor shall have personnel security policies &amp; procedures, position risk categorization, personnel screening, personnel termination, personnel transfer, access agreements &amp; third party personnel security.</v>
      </c>
      <c r="B248" s="68"/>
      <c r="C248" s="68"/>
      <c r="D248" s="68"/>
      <c r="E248" s="68"/>
      <c r="F248" s="69"/>
      <c r="G248" s="64"/>
      <c r="H248" s="51">
        <v>24</v>
      </c>
    </row>
    <row r="249" spans="1:8" s="51" customFormat="1" x14ac:dyDescent="0.25">
      <c r="A249" s="70" t="str">
        <f>Matrix!$F$1</f>
        <v xml:space="preserve">Verification: Inspection, Demonstration, Test, or Analysis </v>
      </c>
      <c r="B249" s="71"/>
      <c r="C249" s="71"/>
      <c r="D249" s="71"/>
      <c r="E249" s="71"/>
      <c r="F249" s="71"/>
      <c r="G249" s="64"/>
      <c r="H249" s="51">
        <v>24</v>
      </c>
    </row>
    <row r="250" spans="1:8" s="51" customFormat="1" ht="94.5" customHeight="1" x14ac:dyDescent="0.25">
      <c r="A250" s="59" t="str" cm="1">
        <f t="array" aca="1" ref="A250" ca="1">OFFSET(Matrix!$F$1,$H250 - 1,0)</f>
        <v>Inspection of vendor-supplied documents detailing their personal security policies &amp; procedures.</v>
      </c>
      <c r="B250" s="68"/>
      <c r="C250" s="68"/>
      <c r="D250" s="68"/>
      <c r="E250" s="68"/>
      <c r="F250" s="69"/>
      <c r="G250" s="64"/>
      <c r="H250" s="51">
        <v>24</v>
      </c>
    </row>
    <row r="251" spans="1:8" s="51" customFormat="1" x14ac:dyDescent="0.25">
      <c r="A251" s="66" t="str">
        <f>Matrix!$H$1</f>
        <v>Remarks</v>
      </c>
      <c r="B251" s="67"/>
      <c r="C251" s="67"/>
      <c r="D251" s="67"/>
      <c r="E251" s="67"/>
      <c r="F251" s="67"/>
      <c r="G251" s="64"/>
      <c r="H251" s="51">
        <v>24</v>
      </c>
    </row>
    <row r="252" spans="1:8" s="51" customFormat="1" ht="99" customHeight="1" thickBot="1" x14ac:dyDescent="0.3">
      <c r="A252" s="72" t="str" cm="1">
        <f t="array" aca="1" ref="A252" ca="1">OFFSET(Matrix!$H$1,$H252 - 1,0)</f>
        <v>-</v>
      </c>
      <c r="B252" s="73"/>
      <c r="C252" s="73"/>
      <c r="D252" s="73"/>
      <c r="E252" s="73"/>
      <c r="F252" s="74"/>
      <c r="G252" s="65"/>
      <c r="H252" s="51">
        <v>24</v>
      </c>
    </row>
    <row r="253" spans="1:8" s="84" customFormat="1" ht="46.5" customHeight="1" thickBot="1" x14ac:dyDescent="0.3">
      <c r="A253" s="83"/>
      <c r="B253" s="83"/>
      <c r="C253" s="83"/>
      <c r="D253" s="83"/>
      <c r="E253" s="83"/>
      <c r="F253" s="83"/>
      <c r="G253" s="83"/>
      <c r="H253" s="83"/>
    </row>
    <row r="254" spans="1:8" s="50" customFormat="1" x14ac:dyDescent="0.25">
      <c r="A254" s="75" t="str">
        <f>Matrix!$B$1</f>
        <v>Ref #</v>
      </c>
      <c r="B254" s="76"/>
      <c r="C254" s="77" t="str">
        <f>Matrix!$C$1</f>
        <v>Security Controls</v>
      </c>
      <c r="D254" s="78"/>
      <c r="E254" s="77" t="str">
        <f>Matrix!$G$1</f>
        <v>Criticality: High, Medium, or Low</v>
      </c>
      <c r="F254" s="78"/>
      <c r="G254" s="52" t="str">
        <f>Matrix!$E$1</f>
        <v xml:space="preserve">Public Requirements References/Descriptions </v>
      </c>
    </row>
    <row r="255" spans="1:8" s="51" customFormat="1" ht="15.75" customHeight="1" x14ac:dyDescent="0.25">
      <c r="A255" s="59" t="str" cm="1">
        <f t="array" aca="1" ref="A255" ca="1">OFFSET(Matrix!$B$1,$H255 - 1,0)</f>
        <v>RA-010</v>
      </c>
      <c r="B255" s="60"/>
      <c r="C255" s="61" t="str" cm="1">
        <f t="array" aca="1" ref="C255" ca="1">OFFSET(Matrix!$C$1,$H255 - 1,0)</f>
        <v>Risk Assessment</v>
      </c>
      <c r="D255" s="62"/>
      <c r="E255" s="61" t="str" cm="1">
        <f t="array" aca="1" ref="E255" ca="1">OFFSET(Matrix!$G$1, $H255 - 1,0)</f>
        <v>Medium</v>
      </c>
      <c r="F255" s="62"/>
      <c r="G255" s="63" t="str" cm="1">
        <f t="array" aca="1" ref="G255" ca="1">OFFSET(Matrix!$E$1,$H255 - 1,0)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v>
      </c>
      <c r="H255" s="51">
        <v>25</v>
      </c>
    </row>
    <row r="256" spans="1:8" s="51" customFormat="1" x14ac:dyDescent="0.25">
      <c r="A256" s="79" t="str">
        <f>Matrix!$A$1</f>
        <v>Applicable Component Categories</v>
      </c>
      <c r="B256" s="80"/>
      <c r="C256" s="80"/>
      <c r="D256" s="80"/>
      <c r="E256" s="80"/>
      <c r="F256" s="80"/>
      <c r="G256" s="64"/>
      <c r="H256" s="51">
        <v>25</v>
      </c>
    </row>
    <row r="257" spans="1:8" s="51" customFormat="1" ht="76.5" customHeight="1" x14ac:dyDescent="0.25">
      <c r="A257" s="59" t="str" cm="1">
        <f t="array" aca="1" ref="A257" ca="1">OFFSET(Matrix!$A$1,$H257 - 1,0)</f>
        <v>Mobile App;
Physical In-Cab Device;
Connectivity/Communications;
Cloud or Back-end;</v>
      </c>
      <c r="B257" s="68"/>
      <c r="C257" s="68"/>
      <c r="D257" s="68"/>
      <c r="E257" s="68"/>
      <c r="F257" s="69"/>
      <c r="G257" s="64"/>
      <c r="H257" s="51">
        <v>25</v>
      </c>
    </row>
    <row r="258" spans="1:8" s="51" customFormat="1" x14ac:dyDescent="0.25">
      <c r="A258" s="79" t="str">
        <f>Matrix!$D$1</f>
        <v>Requirement</v>
      </c>
      <c r="B258" s="80"/>
      <c r="C258" s="80"/>
      <c r="D258" s="80"/>
      <c r="E258" s="80"/>
      <c r="F258" s="80"/>
      <c r="G258" s="64"/>
      <c r="H258" s="51">
        <v>25</v>
      </c>
    </row>
    <row r="259" spans="1:8" s="51" customFormat="1" ht="94.5" customHeight="1" x14ac:dyDescent="0.25">
      <c r="A259" s="59" t="str" cm="1">
        <f t="array" aca="1" ref="A259" ca="1">OFFSET(Matrix!$D$1,$H259 - 1,0)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259" s="68"/>
      <c r="C259" s="68"/>
      <c r="D259" s="68"/>
      <c r="E259" s="68"/>
      <c r="F259" s="69"/>
      <c r="G259" s="64"/>
      <c r="H259" s="51">
        <v>25</v>
      </c>
    </row>
    <row r="260" spans="1:8" s="51" customFormat="1" x14ac:dyDescent="0.25">
      <c r="A260" s="81" t="str">
        <f>Matrix!$F$1</f>
        <v xml:space="preserve">Verification: Inspection, Demonstration, Test, or Analysis </v>
      </c>
      <c r="B260" s="82"/>
      <c r="C260" s="82"/>
      <c r="D260" s="82"/>
      <c r="E260" s="82"/>
      <c r="F260" s="82"/>
      <c r="G260" s="64"/>
      <c r="H260" s="51">
        <v>25</v>
      </c>
    </row>
    <row r="261" spans="1:8" s="51" customFormat="1" ht="104.25" customHeight="1" x14ac:dyDescent="0.25">
      <c r="A261" s="59" t="str" cm="1">
        <f t="array" aca="1" ref="A261" ca="1">OFFSET(Matrix!$F$1,$H261 - 1,0)</f>
        <v>Inspection of vendor-supplied documentation stating their previous and planned risk assessment dates and detailing the documentation requirements of their risk assessments.</v>
      </c>
      <c r="B261" s="68"/>
      <c r="C261" s="68"/>
      <c r="D261" s="68"/>
      <c r="E261" s="68"/>
      <c r="F261" s="69"/>
      <c r="G261" s="64"/>
      <c r="H261" s="51">
        <v>25</v>
      </c>
    </row>
    <row r="262" spans="1:8" s="51" customFormat="1" x14ac:dyDescent="0.25">
      <c r="A262" s="79" t="str">
        <f>Matrix!$H$1</f>
        <v>Remarks</v>
      </c>
      <c r="B262" s="80"/>
      <c r="C262" s="80"/>
      <c r="D262" s="80"/>
      <c r="E262" s="80"/>
      <c r="F262" s="80"/>
      <c r="G262" s="64"/>
      <c r="H262" s="51">
        <v>25</v>
      </c>
    </row>
    <row r="263" spans="1:8" s="51" customFormat="1" ht="72" customHeight="1" thickBot="1" x14ac:dyDescent="0.3">
      <c r="A263" s="72" t="str" cm="1">
        <f t="array" aca="1" ref="A263" ca="1">OFFSET(Matrix!$H$1,$H263 - 1,0)</f>
        <v>-</v>
      </c>
      <c r="B263" s="73"/>
      <c r="C263" s="73"/>
      <c r="D263" s="73"/>
      <c r="E263" s="73"/>
      <c r="F263" s="74"/>
      <c r="G263" s="65"/>
      <c r="H263" s="51">
        <v>25</v>
      </c>
    </row>
    <row r="264" spans="1:8" s="84" customFormat="1" ht="46.5" customHeight="1" thickBot="1" x14ac:dyDescent="0.3">
      <c r="A264" s="83"/>
      <c r="B264" s="83"/>
      <c r="C264" s="83"/>
      <c r="D264" s="83"/>
      <c r="E264" s="83"/>
      <c r="F264" s="83"/>
      <c r="G264" s="83"/>
      <c r="H264" s="83"/>
    </row>
    <row r="265" spans="1:8" s="50" customFormat="1" x14ac:dyDescent="0.25">
      <c r="A265" s="55" t="str">
        <f>Matrix!$B$1</f>
        <v>Ref #</v>
      </c>
      <c r="B265" s="56"/>
      <c r="C265" s="57" t="str">
        <f>Matrix!$C$1</f>
        <v>Security Controls</v>
      </c>
      <c r="D265" s="58"/>
      <c r="E265" s="57" t="str">
        <f>Matrix!$G$1</f>
        <v>Criticality: High, Medium, or Low</v>
      </c>
      <c r="F265" s="58"/>
      <c r="G265" s="49" t="str">
        <f>Matrix!$E$1</f>
        <v xml:space="preserve">Public Requirements References/Descriptions </v>
      </c>
    </row>
    <row r="266" spans="1:8" s="51" customFormat="1" ht="15.75" customHeight="1" x14ac:dyDescent="0.25">
      <c r="A266" s="59" t="str" cm="1">
        <f t="array" aca="1" ref="A266" ca="1">OFFSET(Matrix!$B$1,$H266 - 1,0)</f>
        <v>RA-020</v>
      </c>
      <c r="B266" s="60"/>
      <c r="C266" s="61" t="str" cm="1">
        <f t="array" aca="1" ref="C266" ca="1">OFFSET(Matrix!$C$1,$H266 - 1,0)</f>
        <v>Risk Assessment</v>
      </c>
      <c r="D266" s="62"/>
      <c r="E266" s="61" t="str" cm="1">
        <f t="array" aca="1" ref="E266" ca="1">OFFSET(Matrix!$G$1, $H266 - 1,0)</f>
        <v>Medium</v>
      </c>
      <c r="F266" s="62"/>
      <c r="G266" s="63" t="str" cm="1">
        <f t="array" aca="1" ref="G266" ca="1">OFFSET(Matrix!$E$1,$H266 - 1,0)</f>
        <v>NIST 800-53 RA-3 – RISK ASSESSMENT 
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
CAIQ GRM-08.1 Do risk assessment results include updates to security policies, procedures, standards, and controls to ensure they remain relevant and effective?</v>
      </c>
      <c r="H266" s="51">
        <v>26</v>
      </c>
    </row>
    <row r="267" spans="1:8" s="51" customFormat="1" x14ac:dyDescent="0.25">
      <c r="A267" s="66" t="str">
        <f>Matrix!$A$1</f>
        <v>Applicable Component Categories</v>
      </c>
      <c r="B267" s="67"/>
      <c r="C267" s="67"/>
      <c r="D267" s="67"/>
      <c r="E267" s="67"/>
      <c r="F267" s="67"/>
      <c r="G267" s="64"/>
      <c r="H267" s="51">
        <v>26</v>
      </c>
    </row>
    <row r="268" spans="1:8" s="51" customFormat="1" ht="76.5" customHeight="1" x14ac:dyDescent="0.25">
      <c r="A268" s="59" t="str" cm="1">
        <f t="array" aca="1" ref="A268" ca="1">OFFSET(Matrix!$A$1,$H268 - 1,0)</f>
        <v>Mobile App
Physical In-Cab Device
Connectivity/Communications
Cloud or Back-end</v>
      </c>
      <c r="B268" s="68"/>
      <c r="C268" s="68"/>
      <c r="D268" s="68"/>
      <c r="E268" s="68"/>
      <c r="F268" s="69"/>
      <c r="G268" s="64"/>
      <c r="H268" s="51">
        <v>26</v>
      </c>
    </row>
    <row r="269" spans="1:8" s="51" customFormat="1" x14ac:dyDescent="0.25">
      <c r="A269" s="66" t="str">
        <f>Matrix!$D$1</f>
        <v>Requirement</v>
      </c>
      <c r="B269" s="67"/>
      <c r="C269" s="67"/>
      <c r="D269" s="67"/>
      <c r="E269" s="67"/>
      <c r="F269" s="67"/>
      <c r="G269" s="64"/>
      <c r="H269" s="51">
        <v>26</v>
      </c>
    </row>
    <row r="270" spans="1:8" s="51" customFormat="1" ht="94.5" customHeight="1" x14ac:dyDescent="0.25">
      <c r="A270" s="59" t="str" cm="1">
        <f t="array" aca="1" ref="A270" ca="1">OFFSET(Matrix!$D$1,$H270 - 1,0)</f>
        <v>The vendor shall use the results of risk assessments to influence systems development and processes.</v>
      </c>
      <c r="B270" s="68"/>
      <c r="C270" s="68"/>
      <c r="D270" s="68"/>
      <c r="E270" s="68"/>
      <c r="F270" s="69"/>
      <c r="G270" s="64"/>
      <c r="H270" s="51">
        <v>26</v>
      </c>
    </row>
    <row r="271" spans="1:8" s="51" customFormat="1" x14ac:dyDescent="0.25">
      <c r="A271" s="70" t="str">
        <f>Matrix!$F$1</f>
        <v xml:space="preserve">Verification: Inspection, Demonstration, Test, or Analysis </v>
      </c>
      <c r="B271" s="71"/>
      <c r="C271" s="71"/>
      <c r="D271" s="71"/>
      <c r="E271" s="71"/>
      <c r="F271" s="71"/>
      <c r="G271" s="64"/>
      <c r="H271" s="51">
        <v>26</v>
      </c>
    </row>
    <row r="272" spans="1:8" s="51" customFormat="1" ht="94.5" customHeight="1" x14ac:dyDescent="0.25">
      <c r="A272" s="59" t="str" cm="1">
        <f t="array" aca="1" ref="A272" ca="1">OFFSET(Matrix!$F$1,$H272 - 1,0)</f>
        <v>Inspection of vendor-supplied statement of the use of risk assessments in influencing the ongoing development of their products.</v>
      </c>
      <c r="B272" s="68"/>
      <c r="C272" s="68"/>
      <c r="D272" s="68"/>
      <c r="E272" s="68"/>
      <c r="F272" s="69"/>
      <c r="G272" s="64"/>
      <c r="H272" s="51">
        <v>26</v>
      </c>
    </row>
    <row r="273" spans="1:8" s="51" customFormat="1" x14ac:dyDescent="0.25">
      <c r="A273" s="66" t="str">
        <f>Matrix!$H$1</f>
        <v>Remarks</v>
      </c>
      <c r="B273" s="67"/>
      <c r="C273" s="67"/>
      <c r="D273" s="67"/>
      <c r="E273" s="67"/>
      <c r="F273" s="67"/>
      <c r="G273" s="64"/>
      <c r="H273" s="51">
        <v>26</v>
      </c>
    </row>
    <row r="274" spans="1:8" s="51" customFormat="1" ht="49.5" customHeight="1" thickBot="1" x14ac:dyDescent="0.3">
      <c r="A274" s="72" t="str" cm="1">
        <f t="array" aca="1" ref="A274" ca="1">OFFSET(Matrix!$H$1,$H274 - 1,0)</f>
        <v>-</v>
      </c>
      <c r="B274" s="73"/>
      <c r="C274" s="73"/>
      <c r="D274" s="73"/>
      <c r="E274" s="73"/>
      <c r="F274" s="74"/>
      <c r="G274" s="65"/>
      <c r="H274" s="51">
        <v>26</v>
      </c>
    </row>
    <row r="275" spans="1:8" s="84" customFormat="1" ht="46.5" customHeight="1" thickBot="1" x14ac:dyDescent="0.3">
      <c r="A275" s="83"/>
      <c r="B275" s="83"/>
      <c r="C275" s="83"/>
      <c r="D275" s="83"/>
      <c r="E275" s="83"/>
      <c r="F275" s="83"/>
      <c r="G275" s="83"/>
      <c r="H275" s="83"/>
    </row>
    <row r="276" spans="1:8" s="50" customFormat="1" x14ac:dyDescent="0.25">
      <c r="A276" s="75" t="str">
        <f>Matrix!$B$1</f>
        <v>Ref #</v>
      </c>
      <c r="B276" s="76"/>
      <c r="C276" s="77" t="str">
        <f>Matrix!$C$1</f>
        <v>Security Controls</v>
      </c>
      <c r="D276" s="78"/>
      <c r="E276" s="77" t="str">
        <f>Matrix!$G$1</f>
        <v>Criticality: High, Medium, or Low</v>
      </c>
      <c r="F276" s="78"/>
      <c r="G276" s="52" t="str">
        <f>Matrix!$E$1</f>
        <v xml:space="preserve">Public Requirements References/Descriptions </v>
      </c>
    </row>
    <row r="277" spans="1:8" s="51" customFormat="1" ht="15.75" customHeight="1" x14ac:dyDescent="0.25">
      <c r="A277" s="59" t="str" cm="1">
        <f t="array" aca="1" ref="A277" ca="1">OFFSET(Matrix!$B$1,$H277 - 1,0)</f>
        <v>SAA-010</v>
      </c>
      <c r="B277" s="60"/>
      <c r="C277" s="61" t="str" cm="1">
        <f t="array" aca="1" ref="C277" ca="1">OFFSET(Matrix!$C$1,$H277 - 1,0)</f>
        <v>Security Management</v>
      </c>
      <c r="D277" s="62"/>
      <c r="E277" s="61" t="str" cm="1">
        <f t="array" aca="1" ref="E277" ca="1">OFFSET(Matrix!$G$1, $H277 - 1,0)</f>
        <v>High</v>
      </c>
      <c r="F277" s="62"/>
      <c r="G277" s="63" t="str" cm="1">
        <f t="array" aca="1" ref="G277" ca="1">OFFSET(Matrix!$E$1,$H277 - 1,0)</f>
        <v>NIST 800-53 CA-2 - ASSESSMENTS 
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NIST 800-53 CA-5 - PLAN OF ACTION AND MILESTONES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
NIST 800-53 CA-6 - SECURITY AUTHORIZATION 
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
NIST 800-53 CP-1 - CONTINGENCY PLANNING POLICY AND PROCEDURES 
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
CAIQ GRM-04.1 Do you provide tenants with documentation describing your Information Security Management Program (ISMP)?
CAIQ GRM-04.2 Do you review your Information Security Management Program (ISMP) at least once a year?
ISO/IEC 27001 ISMS</v>
      </c>
      <c r="H277" s="51">
        <v>27</v>
      </c>
    </row>
    <row r="278" spans="1:8" s="51" customFormat="1" x14ac:dyDescent="0.25">
      <c r="A278" s="79" t="str">
        <f>Matrix!$A$1</f>
        <v>Applicable Component Categories</v>
      </c>
      <c r="B278" s="80"/>
      <c r="C278" s="80"/>
      <c r="D278" s="80"/>
      <c r="E278" s="80"/>
      <c r="F278" s="80"/>
      <c r="G278" s="64"/>
      <c r="H278" s="51">
        <v>27</v>
      </c>
    </row>
    <row r="279" spans="1:8" s="51" customFormat="1" ht="76.5" customHeight="1" x14ac:dyDescent="0.25">
      <c r="A279" s="59" t="str" cm="1">
        <f t="array" aca="1" ref="A279" ca="1">OFFSET(Matrix!$A$1,$H279 - 1,0)</f>
        <v>Mobile App;
Physical In-Cab Device;
Connectivity/Communications;
Cloud or Back-end;</v>
      </c>
      <c r="B279" s="68"/>
      <c r="C279" s="68"/>
      <c r="D279" s="68"/>
      <c r="E279" s="68"/>
      <c r="F279" s="69"/>
      <c r="G279" s="64"/>
      <c r="H279" s="51">
        <v>27</v>
      </c>
    </row>
    <row r="280" spans="1:8" s="51" customFormat="1" x14ac:dyDescent="0.25">
      <c r="A280" s="79" t="str">
        <f>Matrix!$D$1</f>
        <v>Requirement</v>
      </c>
      <c r="B280" s="80"/>
      <c r="C280" s="80"/>
      <c r="D280" s="80"/>
      <c r="E280" s="80"/>
      <c r="F280" s="80"/>
      <c r="G280" s="64"/>
      <c r="H280" s="51">
        <v>27</v>
      </c>
    </row>
    <row r="281" spans="1:8" s="51" customFormat="1" ht="94.5" customHeight="1" x14ac:dyDescent="0.25">
      <c r="A281" s="59" t="str" cm="1">
        <f t="array" aca="1" ref="A281" ca="1">OFFSET(Matrix!$D$1,$H281 - 1,0)</f>
        <v>The vendor shall have an Information Security Management Plan (ISMP)</v>
      </c>
      <c r="B281" s="68"/>
      <c r="C281" s="68"/>
      <c r="D281" s="68"/>
      <c r="E281" s="68"/>
      <c r="F281" s="69"/>
      <c r="G281" s="64"/>
      <c r="H281" s="51">
        <v>27</v>
      </c>
    </row>
    <row r="282" spans="1:8" s="51" customFormat="1" x14ac:dyDescent="0.25">
      <c r="A282" s="81" t="str">
        <f>Matrix!$F$1</f>
        <v xml:space="preserve">Verification: Inspection, Demonstration, Test, or Analysis </v>
      </c>
      <c r="B282" s="82"/>
      <c r="C282" s="82"/>
      <c r="D282" s="82"/>
      <c r="E282" s="82"/>
      <c r="F282" s="82"/>
      <c r="G282" s="64"/>
      <c r="H282" s="51">
        <v>27</v>
      </c>
    </row>
    <row r="283" spans="1:8" s="51" customFormat="1" ht="327" customHeight="1" x14ac:dyDescent="0.25">
      <c r="A283" s="59" t="str" cm="1">
        <f t="array" aca="1" ref="A283" ca="1">OFFSET(Matrix!$F$1,$H283 - 1,0)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283" s="68"/>
      <c r="C283" s="68"/>
      <c r="D283" s="68"/>
      <c r="E283" s="68"/>
      <c r="F283" s="69"/>
      <c r="G283" s="64"/>
      <c r="H283" s="51">
        <v>27</v>
      </c>
    </row>
    <row r="284" spans="1:8" s="51" customFormat="1" x14ac:dyDescent="0.25">
      <c r="A284" s="79" t="str">
        <f>Matrix!$H$1</f>
        <v>Remarks</v>
      </c>
      <c r="B284" s="80"/>
      <c r="C284" s="80"/>
      <c r="D284" s="80"/>
      <c r="E284" s="80"/>
      <c r="F284" s="80"/>
      <c r="G284" s="64"/>
      <c r="H284" s="51">
        <v>27</v>
      </c>
    </row>
    <row r="285" spans="1:8" s="51" customFormat="1" ht="409.6" customHeight="1" thickBot="1" x14ac:dyDescent="0.3">
      <c r="A285" s="72" t="str" cm="1">
        <f t="array" aca="1" ref="A285" ca="1">OFFSET(Matrix!$H$1,$H285 - 1,0)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285" s="73"/>
      <c r="C285" s="73"/>
      <c r="D285" s="73"/>
      <c r="E285" s="73"/>
      <c r="F285" s="74"/>
      <c r="G285" s="65"/>
      <c r="H285" s="51">
        <v>27</v>
      </c>
    </row>
    <row r="286" spans="1:8" s="84" customFormat="1" ht="46.5" customHeight="1" thickBot="1" x14ac:dyDescent="0.3">
      <c r="A286" s="83"/>
      <c r="B286" s="83"/>
      <c r="C286" s="83"/>
      <c r="D286" s="83"/>
      <c r="E286" s="83"/>
      <c r="F286" s="83"/>
      <c r="G286" s="83"/>
      <c r="H286" s="83"/>
    </row>
    <row r="287" spans="1:8" s="50" customFormat="1" x14ac:dyDescent="0.25">
      <c r="A287" s="55" t="str">
        <f>Matrix!$B$1</f>
        <v>Ref #</v>
      </c>
      <c r="B287" s="56"/>
      <c r="C287" s="57" t="str">
        <f>Matrix!$C$1</f>
        <v>Security Controls</v>
      </c>
      <c r="D287" s="58"/>
      <c r="E287" s="57" t="str">
        <f>Matrix!$G$1</f>
        <v>Criticality: High, Medium, or Low</v>
      </c>
      <c r="F287" s="58"/>
      <c r="G287" s="49" t="str">
        <f>Matrix!$E$1</f>
        <v xml:space="preserve">Public Requirements References/Descriptions </v>
      </c>
    </row>
    <row r="288" spans="1:8" s="51" customFormat="1" ht="15.75" customHeight="1" x14ac:dyDescent="0.25">
      <c r="A288" s="59" t="str" cm="1">
        <f t="array" aca="1" ref="A288" ca="1">OFFSET(Matrix!$B$1,$H288 - 1,0)</f>
        <v>SAA-020</v>
      </c>
      <c r="B288" s="60"/>
      <c r="C288" s="61" t="str" cm="1">
        <f t="array" aca="1" ref="C288" ca="1">OFFSET(Matrix!$C$1,$H288 - 1,0)</f>
        <v>Security Assessment and Authorization</v>
      </c>
      <c r="D288" s="62"/>
      <c r="E288" s="61" t="str" cm="1">
        <f t="array" aca="1" ref="E288" ca="1">OFFSET(Matrix!$G$1, $H288 - 1,0)</f>
        <v>High</v>
      </c>
      <c r="F288" s="62"/>
      <c r="G288" s="63" t="str" cm="1">
        <f t="array" aca="1" ref="G288" ca="1">OFFSET(Matrix!$E$1,$H288 - 1,0)</f>
        <v>NIST 800-115 Technical Guide to Information Security Testing and Assessment – All sections
NIST 800-53 CA-8 – PENETRATION TESTING 
The organization conducts penetration testing [Assignment: organization-defined frequency] on [Assignment: organization-defined information systems or system components].
CAIQ AIS-01.5 Do you review your applications for security vulnerabilities and address any issues prior to deployment to production?
CAIQ AAC-02.2 Do you conduct network penetration tests of your cloud service infrastructure regularly as prescribed by industry best practices and guidance?
CAIQ AAC-02.3 Do you conduct application penetration tests of your cloud infrastructure regularly as prescribed by industry best practices and guidance?</v>
      </c>
      <c r="H288" s="51">
        <v>28</v>
      </c>
    </row>
    <row r="289" spans="1:8" s="51" customFormat="1" x14ac:dyDescent="0.25">
      <c r="A289" s="66" t="str">
        <f>Matrix!$A$1</f>
        <v>Applicable Component Categories</v>
      </c>
      <c r="B289" s="67"/>
      <c r="C289" s="67"/>
      <c r="D289" s="67"/>
      <c r="E289" s="67"/>
      <c r="F289" s="67"/>
      <c r="G289" s="64"/>
      <c r="H289" s="51">
        <v>28</v>
      </c>
    </row>
    <row r="290" spans="1:8" s="51" customFormat="1" ht="76.5" customHeight="1" x14ac:dyDescent="0.25">
      <c r="A290" s="59" t="str" cm="1">
        <f t="array" aca="1" ref="A290" ca="1">OFFSET(Matrix!$A$1,$H290 - 1,0)</f>
        <v>Mobile App;
Physical In-Cab Device;
Connectivity/Communications;
Cloud or Back-end;</v>
      </c>
      <c r="B290" s="68"/>
      <c r="C290" s="68"/>
      <c r="D290" s="68"/>
      <c r="E290" s="68"/>
      <c r="F290" s="69"/>
      <c r="G290" s="64"/>
      <c r="H290" s="51">
        <v>28</v>
      </c>
    </row>
    <row r="291" spans="1:8" s="51" customFormat="1" x14ac:dyDescent="0.25">
      <c r="A291" s="66" t="str">
        <f>Matrix!$D$1</f>
        <v>Requirement</v>
      </c>
      <c r="B291" s="67"/>
      <c r="C291" s="67"/>
      <c r="D291" s="67"/>
      <c r="E291" s="67"/>
      <c r="F291" s="67"/>
      <c r="G291" s="64"/>
      <c r="H291" s="51">
        <v>28</v>
      </c>
    </row>
    <row r="292" spans="1:8" s="51" customFormat="1" ht="103.5" customHeight="1" x14ac:dyDescent="0.25">
      <c r="A292" s="59" t="str" cm="1">
        <f t="array" aca="1" ref="A292" ca="1">OFFSET(Matrix!$D$1,$H292 - 1,0)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292" s="68"/>
      <c r="C292" s="68"/>
      <c r="D292" s="68"/>
      <c r="E292" s="68"/>
      <c r="F292" s="69"/>
      <c r="G292" s="64"/>
      <c r="H292" s="51">
        <v>28</v>
      </c>
    </row>
    <row r="293" spans="1:8" s="51" customFormat="1" x14ac:dyDescent="0.25">
      <c r="A293" s="70" t="str">
        <f>Matrix!$F$1</f>
        <v xml:space="preserve">Verification: Inspection, Demonstration, Test, or Analysis </v>
      </c>
      <c r="B293" s="71"/>
      <c r="C293" s="71"/>
      <c r="D293" s="71"/>
      <c r="E293" s="71"/>
      <c r="F293" s="71"/>
      <c r="G293" s="64"/>
      <c r="H293" s="51">
        <v>28</v>
      </c>
    </row>
    <row r="294" spans="1:8" s="51" customFormat="1" ht="102" customHeight="1" x14ac:dyDescent="0.25">
      <c r="A294" s="59" t="str" cm="1">
        <f t="array" aca="1" ref="A294" ca="1">OFFSET(Matrix!$F$1,$H294 - 1,0)</f>
        <v>Inspection of 3rd party documentation or a demonstration by the vendor that asserts the dates of penetration tests.
Note that due to the sensitive nature of these reports, you (carriers) should be prepared to enter into NDAs to review these documents.</v>
      </c>
      <c r="B294" s="68"/>
      <c r="C294" s="68"/>
      <c r="D294" s="68"/>
      <c r="E294" s="68"/>
      <c r="F294" s="69"/>
      <c r="G294" s="64"/>
      <c r="H294" s="51">
        <v>28</v>
      </c>
    </row>
    <row r="295" spans="1:8" s="51" customFormat="1" x14ac:dyDescent="0.25">
      <c r="A295" s="66" t="str">
        <f>Matrix!$H$1</f>
        <v>Remarks</v>
      </c>
      <c r="B295" s="67"/>
      <c r="C295" s="67"/>
      <c r="D295" s="67"/>
      <c r="E295" s="67"/>
      <c r="F295" s="67"/>
      <c r="G295" s="64"/>
      <c r="H295" s="51">
        <v>28</v>
      </c>
    </row>
    <row r="296" spans="1:8" s="51" customFormat="1" ht="49.5" customHeight="1" thickBot="1" x14ac:dyDescent="0.3">
      <c r="A296" s="72" t="str" cm="1">
        <f t="array" aca="1" ref="A296" ca="1">OFFSET(Matrix!$H$1,$H296 - 1,0)</f>
        <v>Periodic pentesting keeps everyone honest</v>
      </c>
      <c r="B296" s="73"/>
      <c r="C296" s="73"/>
      <c r="D296" s="73"/>
      <c r="E296" s="73"/>
      <c r="F296" s="74"/>
      <c r="G296" s="65"/>
      <c r="H296" s="51">
        <v>28</v>
      </c>
    </row>
    <row r="297" spans="1:8" s="84" customFormat="1" ht="46.5" customHeight="1" thickBot="1" x14ac:dyDescent="0.3">
      <c r="A297" s="83"/>
      <c r="B297" s="83"/>
      <c r="C297" s="83"/>
      <c r="D297" s="83"/>
      <c r="E297" s="83"/>
      <c r="F297" s="83"/>
      <c r="G297" s="83"/>
      <c r="H297" s="83"/>
    </row>
    <row r="298" spans="1:8" s="50" customFormat="1" x14ac:dyDescent="0.25">
      <c r="A298" s="75" t="str">
        <f>Matrix!$B$1</f>
        <v>Ref #</v>
      </c>
      <c r="B298" s="76"/>
      <c r="C298" s="77" t="str">
        <f>Matrix!$C$1</f>
        <v>Security Controls</v>
      </c>
      <c r="D298" s="78"/>
      <c r="E298" s="77" t="str">
        <f>Matrix!$G$1</f>
        <v>Criticality: High, Medium, or Low</v>
      </c>
      <c r="F298" s="78"/>
      <c r="G298" s="52" t="str">
        <f>Matrix!$E$1</f>
        <v xml:space="preserve">Public Requirements References/Descriptions </v>
      </c>
    </row>
    <row r="299" spans="1:8" s="51" customFormat="1" ht="15.75" customHeight="1" x14ac:dyDescent="0.25">
      <c r="A299" s="59" t="str" cm="1">
        <f t="array" aca="1" ref="A299" ca="1">OFFSET(Matrix!$B$1,$H299 - 1,0)</f>
        <v>SAA-030</v>
      </c>
      <c r="B299" s="60"/>
      <c r="C299" s="61" t="str" cm="1">
        <f t="array" aca="1" ref="C299" ca="1">OFFSET(Matrix!$C$1,$H299 - 1,0)</f>
        <v>System and Service Acquisition</v>
      </c>
      <c r="D299" s="62"/>
      <c r="E299" s="61" t="str" cm="1">
        <f t="array" aca="1" ref="E299" ca="1">OFFSET(Matrix!$G$1, $H299 - 1,0)</f>
        <v>Medium</v>
      </c>
      <c r="F299" s="62"/>
      <c r="G299" s="63" t="str" cm="1">
        <f t="array" aca="1" ref="G299" ca="1">OFFSET(Matrix!$E$1,$H299 - 1,0)</f>
        <v>NIST 800-53 SA-11 – DEVELOPER TESTING AND EVALUATION
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v>
      </c>
      <c r="H299" s="51">
        <v>29</v>
      </c>
    </row>
    <row r="300" spans="1:8" s="51" customFormat="1" x14ac:dyDescent="0.25">
      <c r="A300" s="79" t="str">
        <f>Matrix!$A$1</f>
        <v>Applicable Component Categories</v>
      </c>
      <c r="B300" s="80"/>
      <c r="C300" s="80"/>
      <c r="D300" s="80"/>
      <c r="E300" s="80"/>
      <c r="F300" s="80"/>
      <c r="G300" s="64"/>
      <c r="H300" s="51">
        <v>29</v>
      </c>
    </row>
    <row r="301" spans="1:8" s="51" customFormat="1" ht="76.5" customHeight="1" x14ac:dyDescent="0.25">
      <c r="A301" s="59" t="str" cm="1">
        <f t="array" aca="1" ref="A301" ca="1">OFFSET(Matrix!$A$1,$H301 - 1,0)</f>
        <v>Mobile App;
Physical In-Cab Device;
Connectivity/Communications;
Cloud or Back-end;</v>
      </c>
      <c r="B301" s="68"/>
      <c r="C301" s="68"/>
      <c r="D301" s="68"/>
      <c r="E301" s="68"/>
      <c r="F301" s="69"/>
      <c r="G301" s="64"/>
      <c r="H301" s="51">
        <v>29</v>
      </c>
    </row>
    <row r="302" spans="1:8" s="51" customFormat="1" x14ac:dyDescent="0.25">
      <c r="A302" s="79" t="str">
        <f>Matrix!$D$1</f>
        <v>Requirement</v>
      </c>
      <c r="B302" s="80"/>
      <c r="C302" s="80"/>
      <c r="D302" s="80"/>
      <c r="E302" s="80"/>
      <c r="F302" s="80"/>
      <c r="G302" s="64"/>
      <c r="H302" s="51">
        <v>29</v>
      </c>
    </row>
    <row r="303" spans="1:8" s="51" customFormat="1" ht="94.5" customHeight="1" x14ac:dyDescent="0.25">
      <c r="A303" s="59" t="str" cm="1">
        <f t="array" aca="1" ref="A303" ca="1">OFFSET(Matrix!$D$1,$H303 - 1,0)</f>
        <v>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B303" s="68"/>
      <c r="C303" s="68"/>
      <c r="D303" s="68"/>
      <c r="E303" s="68"/>
      <c r="F303" s="69"/>
      <c r="G303" s="64"/>
      <c r="H303" s="51">
        <v>29</v>
      </c>
    </row>
    <row r="304" spans="1:8" s="51" customFormat="1" x14ac:dyDescent="0.25">
      <c r="A304" s="81" t="str">
        <f>Matrix!$F$1</f>
        <v xml:space="preserve">Verification: Inspection, Demonstration, Test, or Analysis </v>
      </c>
      <c r="B304" s="82"/>
      <c r="C304" s="82"/>
      <c r="D304" s="82"/>
      <c r="E304" s="82"/>
      <c r="F304" s="82"/>
      <c r="G304" s="64"/>
      <c r="H304" s="51">
        <v>29</v>
      </c>
    </row>
    <row r="305" spans="1:8" s="51" customFormat="1" ht="104.25" customHeight="1" x14ac:dyDescent="0.25">
      <c r="A305" s="59" t="str" cm="1">
        <f t="array" aca="1" ref="A305" ca="1">OFFSET(Matrix!$F$1,$H305 - 1,0)</f>
        <v>Inspection of vendor-supplied documentation detailing their product release and quality controls.
Ensure that the product release process includes ST&amp;E steps and that these feed-back into product development.</v>
      </c>
      <c r="B305" s="68"/>
      <c r="C305" s="68"/>
      <c r="D305" s="68"/>
      <c r="E305" s="68"/>
      <c r="F305" s="69"/>
      <c r="G305" s="64"/>
      <c r="H305" s="51">
        <v>29</v>
      </c>
    </row>
    <row r="306" spans="1:8" s="51" customFormat="1" x14ac:dyDescent="0.25">
      <c r="A306" s="79" t="str">
        <f>Matrix!$H$1</f>
        <v>Remarks</v>
      </c>
      <c r="B306" s="80"/>
      <c r="C306" s="80"/>
      <c r="D306" s="80"/>
      <c r="E306" s="80"/>
      <c r="F306" s="80"/>
      <c r="G306" s="64"/>
      <c r="H306" s="51">
        <v>29</v>
      </c>
    </row>
    <row r="307" spans="1:8" s="51" customFormat="1" ht="72" customHeight="1" thickBot="1" x14ac:dyDescent="0.3">
      <c r="A307" s="72" t="str" cm="1">
        <f t="array" aca="1" ref="A307" ca="1">OFFSET(Matrix!$H$1,$H307 - 1,0)</f>
        <v>-</v>
      </c>
      <c r="B307" s="73"/>
      <c r="C307" s="73"/>
      <c r="D307" s="73"/>
      <c r="E307" s="73"/>
      <c r="F307" s="74"/>
      <c r="G307" s="65"/>
      <c r="H307" s="51">
        <v>29</v>
      </c>
    </row>
    <row r="308" spans="1:8" s="84" customFormat="1" ht="46.5" customHeight="1" thickBot="1" x14ac:dyDescent="0.3">
      <c r="A308" s="83"/>
      <c r="B308" s="83"/>
      <c r="C308" s="83"/>
      <c r="D308" s="83"/>
      <c r="E308" s="83"/>
      <c r="F308" s="83"/>
      <c r="G308" s="83"/>
      <c r="H308" s="83"/>
    </row>
    <row r="309" spans="1:8" s="50" customFormat="1" x14ac:dyDescent="0.25">
      <c r="A309" s="55" t="str">
        <f>Matrix!$B$1</f>
        <v>Ref #</v>
      </c>
      <c r="B309" s="56"/>
      <c r="C309" s="57" t="str">
        <f>Matrix!$C$1</f>
        <v>Security Controls</v>
      </c>
      <c r="D309" s="58"/>
      <c r="E309" s="57" t="str">
        <f>Matrix!$G$1</f>
        <v>Criticality: High, Medium, or Low</v>
      </c>
      <c r="F309" s="58"/>
      <c r="G309" s="49" t="str">
        <f>Matrix!$E$1</f>
        <v xml:space="preserve">Public Requirements References/Descriptions </v>
      </c>
    </row>
    <row r="310" spans="1:8" s="51" customFormat="1" ht="15.75" customHeight="1" x14ac:dyDescent="0.25">
      <c r="A310" s="59" t="str" cm="1">
        <f t="array" aca="1" ref="A310" ca="1">OFFSET(Matrix!$B$1,$H310 - 1,0)</f>
        <v>SCP-010</v>
      </c>
      <c r="B310" s="60"/>
      <c r="C310" s="61" t="str" cm="1">
        <f t="array" aca="1" ref="C310" ca="1">OFFSET(Matrix!$C$1,$H310 - 1,0)</f>
        <v>Protecting Communications paths for systems</v>
      </c>
      <c r="D310" s="62"/>
      <c r="E310" s="61" t="str" cm="1">
        <f t="array" aca="1" ref="E310" ca="1">OFFSET(Matrix!$G$1, $H310 - 1,0)</f>
        <v>High</v>
      </c>
      <c r="F310" s="62"/>
      <c r="G310" s="63" t="str" cm="1">
        <f t="array" aca="1" ref="G310" ca="1">OFFSET(Matrix!$E$1,$H310 - 1,0)</f>
        <v xml:space="preserve">NIST 800-53 SC-8 (1) - TRANSMISSION CONFIDENTIALITY AND INTEGRITY | CRYPTOGRAPHIC PROTECTION 
The information system implements cryptographic mechanisms to prevent unauthorized disclosure and modification of [Assignment: organization-defined information] on [Assignment: organization-defined information system components].
</v>
      </c>
      <c r="H310" s="51">
        <v>30</v>
      </c>
    </row>
    <row r="311" spans="1:8" s="51" customFormat="1" x14ac:dyDescent="0.25">
      <c r="A311" s="66" t="str">
        <f>Matrix!$A$1</f>
        <v>Applicable Component Categories</v>
      </c>
      <c r="B311" s="67"/>
      <c r="C311" s="67"/>
      <c r="D311" s="67"/>
      <c r="E311" s="67"/>
      <c r="F311" s="67"/>
      <c r="G311" s="64"/>
      <c r="H311" s="51">
        <v>30</v>
      </c>
    </row>
    <row r="312" spans="1:8" s="51" customFormat="1" ht="76.5" customHeight="1" x14ac:dyDescent="0.25">
      <c r="A312" s="59" t="str" cm="1">
        <f t="array" aca="1" ref="A312" ca="1">OFFSET(Matrix!$A$1,$H312 - 1,0)</f>
        <v>Mobile App;
Physical In-Cab Device;
Connectivity/Communications;
Cloud or Back-end;</v>
      </c>
      <c r="B312" s="68"/>
      <c r="C312" s="68"/>
      <c r="D312" s="68"/>
      <c r="E312" s="68"/>
      <c r="F312" s="69"/>
      <c r="G312" s="64"/>
      <c r="H312" s="51">
        <v>30</v>
      </c>
    </row>
    <row r="313" spans="1:8" s="51" customFormat="1" x14ac:dyDescent="0.25">
      <c r="A313" s="66" t="str">
        <f>Matrix!$D$1</f>
        <v>Requirement</v>
      </c>
      <c r="B313" s="67"/>
      <c r="C313" s="67"/>
      <c r="D313" s="67"/>
      <c r="E313" s="67"/>
      <c r="F313" s="67"/>
      <c r="G313" s="64"/>
      <c r="H313" s="51">
        <v>30</v>
      </c>
    </row>
    <row r="314" spans="1:8" s="51" customFormat="1" ht="94.5" customHeight="1" x14ac:dyDescent="0.25">
      <c r="A314" s="59" t="str" cm="1">
        <f t="array" aca="1" ref="A314" ca="1">OFFSET(Matrix!$D$1,$H314 - 1,0)</f>
        <v>Communication paths that traverse outside controlled boundaries must protect confidentiality and integrity of data</v>
      </c>
      <c r="B314" s="68"/>
      <c r="C314" s="68"/>
      <c r="D314" s="68"/>
      <c r="E314" s="68"/>
      <c r="F314" s="69"/>
      <c r="G314" s="64"/>
      <c r="H314" s="51">
        <v>30</v>
      </c>
    </row>
    <row r="315" spans="1:8" s="51" customFormat="1" x14ac:dyDescent="0.25">
      <c r="A315" s="70" t="str">
        <f>Matrix!$F$1</f>
        <v xml:space="preserve">Verification: Inspection, Demonstration, Test, or Analysis </v>
      </c>
      <c r="B315" s="71"/>
      <c r="C315" s="71"/>
      <c r="D315" s="71"/>
      <c r="E315" s="71"/>
      <c r="F315" s="71"/>
      <c r="G315" s="64"/>
      <c r="H315" s="51">
        <v>30</v>
      </c>
    </row>
    <row r="316" spans="1:8" s="51" customFormat="1" ht="124.5" customHeight="1" x14ac:dyDescent="0.25">
      <c r="A316" s="59" t="str" cm="1">
        <f t="array" aca="1" ref="A316" ca="1">OFFSET(Matrix!$F$1,$H316 - 1,0)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16" s="68"/>
      <c r="C316" s="68"/>
      <c r="D316" s="68"/>
      <c r="E316" s="68"/>
      <c r="F316" s="69"/>
      <c r="G316" s="64"/>
      <c r="H316" s="51">
        <v>30</v>
      </c>
    </row>
    <row r="317" spans="1:8" s="51" customFormat="1" x14ac:dyDescent="0.25">
      <c r="A317" s="66" t="str">
        <f>Matrix!$H$1</f>
        <v>Remarks</v>
      </c>
      <c r="B317" s="67"/>
      <c r="C317" s="67"/>
      <c r="D317" s="67"/>
      <c r="E317" s="67"/>
      <c r="F317" s="67"/>
      <c r="G317" s="64"/>
      <c r="H317" s="51">
        <v>30</v>
      </c>
    </row>
    <row r="318" spans="1:8" s="51" customFormat="1" ht="49.5" customHeight="1" thickBot="1" x14ac:dyDescent="0.3">
      <c r="A318" s="72" t="str" cm="1">
        <f t="array" aca="1" ref="A318" ca="1">OFFSET(Matrix!$H$1,$H318 - 1,0)</f>
        <v>Underpins device functionality and security</v>
      </c>
      <c r="B318" s="73"/>
      <c r="C318" s="73"/>
      <c r="D318" s="73"/>
      <c r="E318" s="73"/>
      <c r="F318" s="74"/>
      <c r="G318" s="65"/>
      <c r="H318" s="51">
        <v>30</v>
      </c>
    </row>
    <row r="319" spans="1:8" s="84" customFormat="1" ht="46.5" customHeight="1" thickBot="1" x14ac:dyDescent="0.3">
      <c r="A319" s="83"/>
      <c r="B319" s="83"/>
      <c r="C319" s="83"/>
      <c r="D319" s="83"/>
      <c r="E319" s="83"/>
      <c r="F319" s="83"/>
      <c r="G319" s="83"/>
      <c r="H319" s="83"/>
    </row>
    <row r="320" spans="1:8" s="50" customFormat="1" x14ac:dyDescent="0.25">
      <c r="A320" s="75" t="str">
        <f>Matrix!$B$1</f>
        <v>Ref #</v>
      </c>
      <c r="B320" s="76"/>
      <c r="C320" s="77" t="str">
        <f>Matrix!$C$1</f>
        <v>Security Controls</v>
      </c>
      <c r="D320" s="78"/>
      <c r="E320" s="77" t="str">
        <f>Matrix!$G$1</f>
        <v>Criticality: High, Medium, or Low</v>
      </c>
      <c r="F320" s="78"/>
      <c r="G320" s="52" t="str">
        <f>Matrix!$E$1</f>
        <v xml:space="preserve">Public Requirements References/Descriptions </v>
      </c>
    </row>
    <row r="321" spans="1:8" s="51" customFormat="1" ht="15.75" customHeight="1" x14ac:dyDescent="0.25">
      <c r="A321" s="59" t="str" cm="1">
        <f t="array" aca="1" ref="A321" ca="1">OFFSET(Matrix!$B$1,$H321 - 1,0)</f>
        <v>SCP-011</v>
      </c>
      <c r="B321" s="60"/>
      <c r="C321" s="61" t="str" cm="1">
        <f t="array" aca="1" ref="C321" ca="1">OFFSET(Matrix!$C$1,$H321 - 1,0)</f>
        <v>Protecting Communication paths for systems</v>
      </c>
      <c r="D321" s="62"/>
      <c r="E321" s="61" t="str" cm="1">
        <f t="array" aca="1" ref="E321" ca="1">OFFSET(Matrix!$G$1, $H321 - 1,0)</f>
        <v>Medium</v>
      </c>
      <c r="F321" s="62"/>
      <c r="G321" s="63" t="str" cm="1">
        <f t="array" aca="1" ref="G321" ca="1">OFFSET(Matrix!$E$1,$H321 - 1,0)</f>
        <v>NIST Special Publication 800-133 - Recommendation for Cryptographic Key Generation</v>
      </c>
      <c r="H321" s="51">
        <v>31</v>
      </c>
    </row>
    <row r="322" spans="1:8" s="51" customFormat="1" x14ac:dyDescent="0.25">
      <c r="A322" s="79" t="str">
        <f>Matrix!$A$1</f>
        <v>Applicable Component Categories</v>
      </c>
      <c r="B322" s="80"/>
      <c r="C322" s="80"/>
      <c r="D322" s="80"/>
      <c r="E322" s="80"/>
      <c r="F322" s="80"/>
      <c r="G322" s="64"/>
      <c r="H322" s="51">
        <v>31</v>
      </c>
    </row>
    <row r="323" spans="1:8" s="51" customFormat="1" ht="76.5" customHeight="1" x14ac:dyDescent="0.25">
      <c r="A323" s="59" t="str" cm="1">
        <f t="array" aca="1" ref="A323" ca="1">OFFSET(Matrix!$A$1,$H323 - 1,0)</f>
        <v>Mobile App;
Physical In-Cab Device;
Connectivity/Communications;
Cloud or Back-end;</v>
      </c>
      <c r="B323" s="68"/>
      <c r="C323" s="68"/>
      <c r="D323" s="68"/>
      <c r="E323" s="68"/>
      <c r="F323" s="69"/>
      <c r="G323" s="64"/>
      <c r="H323" s="51">
        <v>31</v>
      </c>
    </row>
    <row r="324" spans="1:8" s="51" customFormat="1" x14ac:dyDescent="0.25">
      <c r="A324" s="79" t="str">
        <f>Matrix!$D$1</f>
        <v>Requirement</v>
      </c>
      <c r="B324" s="80"/>
      <c r="C324" s="80"/>
      <c r="D324" s="80"/>
      <c r="E324" s="80"/>
      <c r="F324" s="80"/>
      <c r="G324" s="64"/>
      <c r="H324" s="51">
        <v>31</v>
      </c>
    </row>
    <row r="325" spans="1:8" s="51" customFormat="1" ht="94.5" customHeight="1" x14ac:dyDescent="0.25">
      <c r="A325" s="59" t="str" cm="1">
        <f t="array" aca="1" ref="A325" ca="1">OFFSET(Matrix!$D$1,$H325 - 1,0)</f>
        <v>Communication path cryptographic protections must not use identities, keys or shared secrets which are common across multiple deployed devices</v>
      </c>
      <c r="B325" s="68"/>
      <c r="C325" s="68"/>
      <c r="D325" s="68"/>
      <c r="E325" s="68"/>
      <c r="F325" s="69"/>
      <c r="G325" s="64"/>
      <c r="H325" s="51">
        <v>31</v>
      </c>
    </row>
    <row r="326" spans="1:8" s="51" customFormat="1" x14ac:dyDescent="0.25">
      <c r="A326" s="81" t="str">
        <f>Matrix!$F$1</f>
        <v xml:space="preserve">Verification: Inspection, Demonstration, Test, or Analysis </v>
      </c>
      <c r="B326" s="82"/>
      <c r="C326" s="82"/>
      <c r="D326" s="82"/>
      <c r="E326" s="82"/>
      <c r="F326" s="82"/>
      <c r="G326" s="64"/>
      <c r="H326" s="51">
        <v>31</v>
      </c>
    </row>
    <row r="327" spans="1:8" s="51" customFormat="1" ht="94.5" customHeight="1" x14ac:dyDescent="0.25">
      <c r="A327" s="59" t="str" cm="1">
        <f t="array" aca="1" ref="A327" ca="1">OFFSET(Matrix!$F$1,$H327 - 1,0)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327" s="68"/>
      <c r="C327" s="68"/>
      <c r="D327" s="68"/>
      <c r="E327" s="68"/>
      <c r="F327" s="69"/>
      <c r="G327" s="64"/>
      <c r="H327" s="51">
        <v>31</v>
      </c>
    </row>
    <row r="328" spans="1:8" s="51" customFormat="1" x14ac:dyDescent="0.25">
      <c r="A328" s="79" t="str">
        <f>Matrix!$H$1</f>
        <v>Remarks</v>
      </c>
      <c r="B328" s="80"/>
      <c r="C328" s="80"/>
      <c r="D328" s="80"/>
      <c r="E328" s="80"/>
      <c r="F328" s="80"/>
      <c r="G328" s="64"/>
      <c r="H328" s="51">
        <v>31</v>
      </c>
    </row>
    <row r="329" spans="1:8" s="51" customFormat="1" ht="49.5" customHeight="1" thickBot="1" x14ac:dyDescent="0.3">
      <c r="A329" s="72" t="str" cm="1">
        <f t="array" aca="1" ref="A329" ca="1">OFFSET(Matrix!$H$1,$H329 - 1,0)</f>
        <v>-</v>
      </c>
      <c r="B329" s="73"/>
      <c r="C329" s="73"/>
      <c r="D329" s="73"/>
      <c r="E329" s="73"/>
      <c r="F329" s="74"/>
      <c r="G329" s="65"/>
      <c r="H329" s="51">
        <v>31</v>
      </c>
    </row>
    <row r="330" spans="1:8" s="84" customFormat="1" ht="46.5" customHeight="1" thickBot="1" x14ac:dyDescent="0.3">
      <c r="A330" s="83"/>
      <c r="B330" s="83"/>
      <c r="C330" s="83"/>
      <c r="D330" s="83"/>
      <c r="E330" s="83"/>
      <c r="F330" s="83"/>
      <c r="G330" s="83"/>
      <c r="H330" s="83"/>
    </row>
    <row r="331" spans="1:8" s="50" customFormat="1" x14ac:dyDescent="0.25">
      <c r="A331" s="55" t="str">
        <f>Matrix!$B$1</f>
        <v>Ref #</v>
      </c>
      <c r="B331" s="56"/>
      <c r="C331" s="57" t="str">
        <f>Matrix!$C$1</f>
        <v>Security Controls</v>
      </c>
      <c r="D331" s="58"/>
      <c r="E331" s="57" t="str">
        <f>Matrix!$G$1</f>
        <v>Criticality: High, Medium, or Low</v>
      </c>
      <c r="F331" s="58"/>
      <c r="G331" s="49" t="str">
        <f>Matrix!$E$1</f>
        <v xml:space="preserve">Public Requirements References/Descriptions </v>
      </c>
    </row>
    <row r="332" spans="1:8" s="51" customFormat="1" ht="15.75" customHeight="1" x14ac:dyDescent="0.25">
      <c r="A332" s="59" t="str" cm="1">
        <f t="array" aca="1" ref="A332" ca="1">OFFSET(Matrix!$B$1,$H332 - 1,0)</f>
        <v>SCP-020</v>
      </c>
      <c r="B332" s="60"/>
      <c r="C332" s="61" t="str" cm="1">
        <f t="array" aca="1" ref="C332" ca="1">OFFSET(Matrix!$C$1,$H332 - 1,0)</f>
        <v>Protecting Data on Devices</v>
      </c>
      <c r="D332" s="62"/>
      <c r="E332" s="61" t="str" cm="1">
        <f t="array" aca="1" ref="E332" ca="1">OFFSET(Matrix!$G$1, $H332 - 1,0)</f>
        <v>High</v>
      </c>
      <c r="F332" s="62"/>
      <c r="G332" s="63" t="str" cm="1">
        <f t="array" aca="1" ref="G332" ca="1">OFFSET(Matrix!$E$1,$H332 - 1,0)</f>
        <v>NIST 800-53 SC-28 - PROTECTION OF INFORMATION AT REST
The information system protects the [Selection (one or more): confidentiality; integrity] of [Assignment: organization-defined information at rest].
NIST 800-53 SC-28 (1) - 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 
NIST 800-53 SC-28 (2) - PROTECTION OF INFORMATION AT REST | OFF-LINE STORAGE 
The organization removes from online storage and stores off-line in a secure location [Assignment: organization-defined information].</v>
      </c>
      <c r="H332" s="51">
        <v>32</v>
      </c>
    </row>
    <row r="333" spans="1:8" s="51" customFormat="1" x14ac:dyDescent="0.25">
      <c r="A333" s="66" t="str">
        <f>Matrix!$A$1</f>
        <v>Applicable Component Categories</v>
      </c>
      <c r="B333" s="67"/>
      <c r="C333" s="67"/>
      <c r="D333" s="67"/>
      <c r="E333" s="67"/>
      <c r="F333" s="67"/>
      <c r="G333" s="64"/>
      <c r="H333" s="51">
        <v>32</v>
      </c>
    </row>
    <row r="334" spans="1:8" s="51" customFormat="1" ht="76.5" customHeight="1" x14ac:dyDescent="0.25">
      <c r="A334" s="59" t="str" cm="1">
        <f t="array" aca="1" ref="A334" ca="1">OFFSET(Matrix!$A$1,$H334 - 1,0)</f>
        <v>Mobile App;
Physical In-Cab Device;
Connectivity/Communications;
Cloud or Back-end;</v>
      </c>
      <c r="B334" s="68"/>
      <c r="C334" s="68"/>
      <c r="D334" s="68"/>
      <c r="E334" s="68"/>
      <c r="F334" s="69"/>
      <c r="G334" s="64"/>
      <c r="H334" s="51">
        <v>32</v>
      </c>
    </row>
    <row r="335" spans="1:8" s="51" customFormat="1" x14ac:dyDescent="0.25">
      <c r="A335" s="66" t="str">
        <f>Matrix!$D$1</f>
        <v>Requirement</v>
      </c>
      <c r="B335" s="67"/>
      <c r="C335" s="67"/>
      <c r="D335" s="67"/>
      <c r="E335" s="67"/>
      <c r="F335" s="67"/>
      <c r="G335" s="64"/>
      <c r="H335" s="51">
        <v>32</v>
      </c>
    </row>
    <row r="336" spans="1:8" s="51" customFormat="1" ht="132.75" customHeight="1" x14ac:dyDescent="0.25">
      <c r="A336" s="59" t="str" cm="1">
        <f t="array" aca="1" ref="A336" ca="1">OFFSET(Matrix!$D$1,$H336 - 1,0)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336" s="68"/>
      <c r="C336" s="68"/>
      <c r="D336" s="68"/>
      <c r="E336" s="68"/>
      <c r="F336" s="69"/>
      <c r="G336" s="64"/>
      <c r="H336" s="51">
        <v>32</v>
      </c>
    </row>
    <row r="337" spans="1:8" s="51" customFormat="1" x14ac:dyDescent="0.25">
      <c r="A337" s="70" t="str">
        <f>Matrix!$F$1</f>
        <v xml:space="preserve">Verification: Inspection, Demonstration, Test, or Analysis </v>
      </c>
      <c r="B337" s="71"/>
      <c r="C337" s="71"/>
      <c r="D337" s="71"/>
      <c r="E337" s="71"/>
      <c r="F337" s="71"/>
      <c r="G337" s="64"/>
      <c r="H337" s="51">
        <v>32</v>
      </c>
    </row>
    <row r="338" spans="1:8" s="51" customFormat="1" ht="117" customHeight="1" x14ac:dyDescent="0.25">
      <c r="A338" s="59" t="str" cm="1">
        <f t="array" aca="1" ref="A338" ca="1">OFFSET(Matrix!$F$1,$H338 - 1,0)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338" s="68"/>
      <c r="C338" s="68"/>
      <c r="D338" s="68"/>
      <c r="E338" s="68"/>
      <c r="F338" s="69"/>
      <c r="G338" s="64"/>
      <c r="H338" s="51">
        <v>32</v>
      </c>
    </row>
    <row r="339" spans="1:8" s="51" customFormat="1" x14ac:dyDescent="0.25">
      <c r="A339" s="66" t="str">
        <f>Matrix!$H$1</f>
        <v>Remarks</v>
      </c>
      <c r="B339" s="67"/>
      <c r="C339" s="67"/>
      <c r="D339" s="67"/>
      <c r="E339" s="67"/>
      <c r="F339" s="67"/>
      <c r="G339" s="64"/>
      <c r="H339" s="51">
        <v>32</v>
      </c>
    </row>
    <row r="340" spans="1:8" s="51" customFormat="1" ht="120.75" customHeight="1" thickBot="1" x14ac:dyDescent="0.3">
      <c r="A340" s="72" t="str" cm="1">
        <f t="array" aca="1" ref="A340" ca="1">OFFSET(Matrix!$H$1,$H340 - 1,0)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340" s="73"/>
      <c r="C340" s="73"/>
      <c r="D340" s="73"/>
      <c r="E340" s="73"/>
      <c r="F340" s="74"/>
      <c r="G340" s="65"/>
      <c r="H340" s="51">
        <v>32</v>
      </c>
    </row>
    <row r="341" spans="1:8" s="84" customFormat="1" ht="46.5" customHeight="1" thickBot="1" x14ac:dyDescent="0.3">
      <c r="A341" s="83"/>
      <c r="B341" s="83"/>
      <c r="C341" s="83"/>
      <c r="D341" s="83"/>
      <c r="E341" s="83"/>
      <c r="F341" s="83"/>
      <c r="G341" s="83"/>
      <c r="H341" s="83"/>
    </row>
    <row r="342" spans="1:8" s="50" customFormat="1" x14ac:dyDescent="0.25">
      <c r="A342" s="75" t="str">
        <f>Matrix!$B$1</f>
        <v>Ref #</v>
      </c>
      <c r="B342" s="76"/>
      <c r="C342" s="77" t="str">
        <f>Matrix!$C$1</f>
        <v>Security Controls</v>
      </c>
      <c r="D342" s="78"/>
      <c r="E342" s="77" t="str">
        <f>Matrix!$G$1</f>
        <v>Criticality: High, Medium, or Low</v>
      </c>
      <c r="F342" s="78"/>
      <c r="G342" s="52" t="str">
        <f>Matrix!$E$1</f>
        <v xml:space="preserve">Public Requirements References/Descriptions </v>
      </c>
    </row>
    <row r="343" spans="1:8" s="51" customFormat="1" ht="15.75" customHeight="1" x14ac:dyDescent="0.25">
      <c r="A343" s="59" t="str" cm="1">
        <f t="array" aca="1" ref="A343" ca="1">OFFSET(Matrix!$B$1,$H343 - 1,0)</f>
        <v>SCP-030</v>
      </c>
      <c r="B343" s="60"/>
      <c r="C343" s="61" t="str" cm="1">
        <f t="array" aca="1" ref="C343" ca="1">OFFSET(Matrix!$C$1,$H343 - 1,0)</f>
        <v>Protecting Data on Devices</v>
      </c>
      <c r="D343" s="62"/>
      <c r="E343" s="61" t="str" cm="1">
        <f t="array" aca="1" ref="E343" ca="1">OFFSET(Matrix!$G$1, $H343 - 1,0)</f>
        <v>Medium</v>
      </c>
      <c r="F343" s="62"/>
      <c r="G343" s="85" cm="1">
        <f t="array" aca="1" ref="G343" ca="1">OFFSET(Matrix!$E$1,$H343 - 1,0)</f>
        <v>0</v>
      </c>
      <c r="H343" s="51">
        <v>33</v>
      </c>
    </row>
    <row r="344" spans="1:8" s="51" customFormat="1" x14ac:dyDescent="0.25">
      <c r="A344" s="79" t="str">
        <f>Matrix!$A$1</f>
        <v>Applicable Component Categories</v>
      </c>
      <c r="B344" s="80"/>
      <c r="C344" s="80"/>
      <c r="D344" s="80"/>
      <c r="E344" s="80"/>
      <c r="F344" s="80"/>
      <c r="G344" s="86"/>
      <c r="H344" s="51">
        <v>33</v>
      </c>
    </row>
    <row r="345" spans="1:8" s="51" customFormat="1" ht="76.5" customHeight="1" x14ac:dyDescent="0.25">
      <c r="A345" s="59" t="str" cm="1">
        <f t="array" aca="1" ref="A345" ca="1">OFFSET(Matrix!$A$1,$H345 - 1,0)</f>
        <v>Mobile App; Physical In-Cab Device; Connectivity/Communications; Cloud or Back-end;</v>
      </c>
      <c r="B345" s="68"/>
      <c r="C345" s="68"/>
      <c r="D345" s="68"/>
      <c r="E345" s="68"/>
      <c r="F345" s="69"/>
      <c r="G345" s="86"/>
      <c r="H345" s="51">
        <v>33</v>
      </c>
    </row>
    <row r="346" spans="1:8" s="51" customFormat="1" x14ac:dyDescent="0.25">
      <c r="A346" s="79" t="str">
        <f>Matrix!$D$1</f>
        <v>Requirement</v>
      </c>
      <c r="B346" s="80"/>
      <c r="C346" s="80"/>
      <c r="D346" s="80"/>
      <c r="E346" s="80"/>
      <c r="F346" s="80"/>
      <c r="G346" s="86"/>
      <c r="H346" s="51">
        <v>33</v>
      </c>
    </row>
    <row r="347" spans="1:8" s="51" customFormat="1" ht="94.5" customHeight="1" x14ac:dyDescent="0.25">
      <c r="A347" s="59" t="str" cm="1">
        <f t="array" aca="1" ref="A347" ca="1">OFFSET(Matrix!$D$1,$H347 - 1,0)</f>
        <v>Vendors will supply documentation detailing both what data is protected at rest by cryptography and what is not protected at rest by cryptography.
Vendors are encouraged to expand the list of categories of data which will be protected on-device.</v>
      </c>
      <c r="B347" s="68"/>
      <c r="C347" s="68"/>
      <c r="D347" s="68"/>
      <c r="E347" s="68"/>
      <c r="F347" s="69"/>
      <c r="G347" s="86"/>
      <c r="H347" s="51">
        <v>33</v>
      </c>
    </row>
    <row r="348" spans="1:8" s="51" customFormat="1" x14ac:dyDescent="0.25">
      <c r="A348" s="81" t="str">
        <f>Matrix!$F$1</f>
        <v xml:space="preserve">Verification: Inspection, Demonstration, Test, or Analysis </v>
      </c>
      <c r="B348" s="82"/>
      <c r="C348" s="82"/>
      <c r="D348" s="82"/>
      <c r="E348" s="82"/>
      <c r="F348" s="82"/>
      <c r="G348" s="86"/>
      <c r="H348" s="51">
        <v>33</v>
      </c>
    </row>
    <row r="349" spans="1:8" s="51" customFormat="1" ht="104.25" customHeight="1" x14ac:dyDescent="0.25">
      <c r="A349" s="59" t="str" cm="1">
        <f t="array" aca="1" ref="A349" ca="1">OFFSET(Matrix!$F$1,$H349 - 1,0)</f>
        <v>Inspection of vendor-supplied documentation describing what data is protected at rest by cryptography. Ensure that the types of data that put your business at risk are protected.</v>
      </c>
      <c r="B349" s="68"/>
      <c r="C349" s="68"/>
      <c r="D349" s="68"/>
      <c r="E349" s="68"/>
      <c r="F349" s="69"/>
      <c r="G349" s="86"/>
      <c r="H349" s="51">
        <v>33</v>
      </c>
    </row>
    <row r="350" spans="1:8" s="51" customFormat="1" x14ac:dyDescent="0.25">
      <c r="A350" s="79" t="str">
        <f>Matrix!$H$1</f>
        <v>Remarks</v>
      </c>
      <c r="B350" s="80"/>
      <c r="C350" s="80"/>
      <c r="D350" s="80"/>
      <c r="E350" s="80"/>
      <c r="F350" s="80"/>
      <c r="G350" s="86"/>
      <c r="H350" s="51">
        <v>33</v>
      </c>
    </row>
    <row r="351" spans="1:8" s="51" customFormat="1" ht="72" customHeight="1" thickBot="1" x14ac:dyDescent="0.3">
      <c r="A351" s="72" t="str" cm="1">
        <f t="array" aca="1" ref="A351" ca="1">OFFSET(Matrix!$H$1,$H351 - 1,0)</f>
        <v>-</v>
      </c>
      <c r="B351" s="73"/>
      <c r="C351" s="73"/>
      <c r="D351" s="73"/>
      <c r="E351" s="73"/>
      <c r="F351" s="74"/>
      <c r="G351" s="87"/>
      <c r="H351" s="51">
        <v>33</v>
      </c>
    </row>
    <row r="352" spans="1:8" s="84" customFormat="1" ht="46.5" customHeight="1" thickBot="1" x14ac:dyDescent="0.3">
      <c r="A352" s="83"/>
      <c r="B352" s="83"/>
      <c r="C352" s="83"/>
      <c r="D352" s="83"/>
      <c r="E352" s="83"/>
      <c r="F352" s="83"/>
      <c r="G352" s="83"/>
      <c r="H352" s="83"/>
    </row>
    <row r="353" spans="1:8" s="50" customFormat="1" x14ac:dyDescent="0.25">
      <c r="A353" s="55" t="str">
        <f>Matrix!$B$1</f>
        <v>Ref #</v>
      </c>
      <c r="B353" s="56"/>
      <c r="C353" s="57" t="str">
        <f>Matrix!$C$1</f>
        <v>Security Controls</v>
      </c>
      <c r="D353" s="58"/>
      <c r="E353" s="57" t="str">
        <f>Matrix!$G$1</f>
        <v>Criticality: High, Medium, or Low</v>
      </c>
      <c r="F353" s="58"/>
      <c r="G353" s="49" t="str">
        <f>Matrix!$E$1</f>
        <v xml:space="preserve">Public Requirements References/Descriptions </v>
      </c>
    </row>
    <row r="354" spans="1:8" s="51" customFormat="1" ht="15.75" customHeight="1" x14ac:dyDescent="0.25">
      <c r="A354" s="59" t="str" cm="1">
        <f t="array" aca="1" ref="A354" ca="1">OFFSET(Matrix!$B$1,$H354 - 1,0)</f>
        <v>SCP-040</v>
      </c>
      <c r="B354" s="60"/>
      <c r="C354" s="61" t="str" cm="1">
        <f t="array" aca="1" ref="C354" ca="1">OFFSET(Matrix!$C$1,$H354 - 1,0)</f>
        <v>Protecting Data on Devices</v>
      </c>
      <c r="D354" s="62"/>
      <c r="E354" s="61" t="str" cm="1">
        <f t="array" aca="1" ref="E354" ca="1">OFFSET(Matrix!$G$1, $H354 - 1,0)</f>
        <v>Medium</v>
      </c>
      <c r="F354" s="62"/>
      <c r="G354" s="63" t="str" cm="1">
        <f t="array" aca="1" ref="G354" ca="1">OFFSET(Matrix!$E$1,$H354 - 1,0)</f>
        <v>NIST 800-53 SC-12 - CRYPTOGRAPHIC KEY ESTABLISHMENT AND MANAGEMENT 
The organization establishes and manages cryptographic keys for required cryptography employed within the information system in accordance with [Assignment: organization-defined requirements for key generation, distribution, storage, access, and destruction].
NIST 800-53 SC-12 (1) - CRYPTOGRAPHIC KEY ESTABLISHMENT AND MANAGEMENT | AVAILABILITY 
The organization maintains availability of information in the event of the loss of cryptographic keys by users.
NIST 800-53 SC-12 (2) - CRYPTOGRAPHIC KEY ESTABLISHMENT AND MANAGEMENT | SYMMETRIC KEYS 
The organization produces, controls, and distributes symmetric cryptographic keys using [Selection: NIST FIPS-compliant; NSA-approved] key management technology and processes.
NIST 800-53 SC-12 (3) -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
NIST Special Publication 800-133 - Recommendation for Cryptographic Key Generation</v>
      </c>
      <c r="H354" s="51">
        <v>34</v>
      </c>
    </row>
    <row r="355" spans="1:8" s="51" customFormat="1" x14ac:dyDescent="0.25">
      <c r="A355" s="66" t="str">
        <f>Matrix!$A$1</f>
        <v>Applicable Component Categories</v>
      </c>
      <c r="B355" s="67"/>
      <c r="C355" s="67"/>
      <c r="D355" s="67"/>
      <c r="E355" s="67"/>
      <c r="F355" s="67"/>
      <c r="G355" s="64"/>
      <c r="H355" s="51">
        <v>34</v>
      </c>
    </row>
    <row r="356" spans="1:8" s="51" customFormat="1" ht="76.5" customHeight="1" x14ac:dyDescent="0.25">
      <c r="A356" s="59" t="str" cm="1">
        <f t="array" aca="1" ref="A356" ca="1">OFFSET(Matrix!$A$1,$H356 - 1,0)</f>
        <v>Mobile App;
Physical In-Cab Device;
Connectivity/Communications;
Cloud or Back-end;</v>
      </c>
      <c r="B356" s="68"/>
      <c r="C356" s="68"/>
      <c r="D356" s="68"/>
      <c r="E356" s="68"/>
      <c r="F356" s="69"/>
      <c r="G356" s="64"/>
      <c r="H356" s="51">
        <v>34</v>
      </c>
    </row>
    <row r="357" spans="1:8" s="51" customFormat="1" x14ac:dyDescent="0.25">
      <c r="A357" s="66" t="str">
        <f>Matrix!$D$1</f>
        <v>Requirement</v>
      </c>
      <c r="B357" s="67"/>
      <c r="C357" s="67"/>
      <c r="D357" s="67"/>
      <c r="E357" s="67"/>
      <c r="F357" s="67"/>
      <c r="G357" s="64"/>
      <c r="H357" s="51">
        <v>34</v>
      </c>
    </row>
    <row r="358" spans="1:8" s="51" customFormat="1" ht="103.5" customHeight="1" x14ac:dyDescent="0.25">
      <c r="A358" s="59" t="str" cm="1">
        <f t="array" aca="1" ref="A358" ca="1">OFFSET(Matrix!$D$1,$H358 - 1,0)</f>
        <v xml:space="preserve">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B358" s="68"/>
      <c r="C358" s="68"/>
      <c r="D358" s="68"/>
      <c r="E358" s="68"/>
      <c r="F358" s="69"/>
      <c r="G358" s="64"/>
      <c r="H358" s="51">
        <v>34</v>
      </c>
    </row>
    <row r="359" spans="1:8" s="51" customFormat="1" x14ac:dyDescent="0.25">
      <c r="A359" s="70" t="str">
        <f>Matrix!$F$1</f>
        <v xml:space="preserve">Verification: Inspection, Demonstration, Test, or Analysis </v>
      </c>
      <c r="B359" s="71"/>
      <c r="C359" s="71"/>
      <c r="D359" s="71"/>
      <c r="E359" s="71"/>
      <c r="F359" s="71"/>
      <c r="G359" s="64"/>
      <c r="H359" s="51">
        <v>34</v>
      </c>
    </row>
    <row r="360" spans="1:8" s="51" customFormat="1" ht="94.5" customHeight="1" x14ac:dyDescent="0.25">
      <c r="A360" s="59" t="str" cm="1">
        <f t="array" aca="1" ref="A360" ca="1">OFFSET(Matrix!$F$1,$H360 - 1,0)</f>
        <v xml:space="preserve">Inspection of vendor documentation detailing the inputs to the cryptographic key generation process per device. Ensure that no input is information that can be easily-guessed from simple facts about the device.
</v>
      </c>
      <c r="B360" s="68"/>
      <c r="C360" s="68"/>
      <c r="D360" s="68"/>
      <c r="E360" s="68"/>
      <c r="F360" s="69"/>
      <c r="G360" s="64"/>
      <c r="H360" s="51">
        <v>34</v>
      </c>
    </row>
    <row r="361" spans="1:8" s="51" customFormat="1" x14ac:dyDescent="0.25">
      <c r="A361" s="66" t="str">
        <f>Matrix!$H$1</f>
        <v>Remarks</v>
      </c>
      <c r="B361" s="67"/>
      <c r="C361" s="67"/>
      <c r="D361" s="67"/>
      <c r="E361" s="67"/>
      <c r="F361" s="67"/>
      <c r="G361" s="64"/>
      <c r="H361" s="51">
        <v>34</v>
      </c>
    </row>
    <row r="362" spans="1:8" s="51" customFormat="1" ht="49.5" customHeight="1" thickBot="1" x14ac:dyDescent="0.3">
      <c r="A362" s="72" t="str" cm="1">
        <f t="array" aca="1" ref="A362" ca="1">OFFSET(Matrix!$H$1,$H362 - 1,0)</f>
        <v>-</v>
      </c>
      <c r="B362" s="73"/>
      <c r="C362" s="73"/>
      <c r="D362" s="73"/>
      <c r="E362" s="73"/>
      <c r="F362" s="74"/>
      <c r="G362" s="65"/>
      <c r="H362" s="51">
        <v>34</v>
      </c>
    </row>
    <row r="363" spans="1:8" s="84" customFormat="1" ht="46.5" customHeight="1" thickBot="1" x14ac:dyDescent="0.3">
      <c r="A363" s="83"/>
      <c r="B363" s="83"/>
      <c r="C363" s="83"/>
      <c r="D363" s="83"/>
      <c r="E363" s="83"/>
      <c r="F363" s="83"/>
      <c r="G363" s="83"/>
      <c r="H363" s="83"/>
    </row>
    <row r="364" spans="1:8" s="50" customFormat="1" x14ac:dyDescent="0.25">
      <c r="A364" s="75" t="str">
        <f>Matrix!$B$1</f>
        <v>Ref #</v>
      </c>
      <c r="B364" s="76"/>
      <c r="C364" s="77" t="str">
        <f>Matrix!$C$1</f>
        <v>Security Controls</v>
      </c>
      <c r="D364" s="78"/>
      <c r="E364" s="77" t="str">
        <f>Matrix!$G$1</f>
        <v>Criticality: High, Medium, or Low</v>
      </c>
      <c r="F364" s="78"/>
      <c r="G364" s="52" t="str">
        <f>Matrix!$E$1</f>
        <v xml:space="preserve">Public Requirements References/Descriptions </v>
      </c>
    </row>
    <row r="365" spans="1:8" s="51" customFormat="1" ht="15.75" customHeight="1" x14ac:dyDescent="0.25">
      <c r="A365" s="59" t="str" cm="1">
        <f t="array" aca="1" ref="A365" ca="1">OFFSET(Matrix!$B$1,$H365 - 1,0)</f>
        <v>SCP-050</v>
      </c>
      <c r="B365" s="60"/>
      <c r="C365" s="61" t="str" cm="1">
        <f t="array" aca="1" ref="C365" ca="1">OFFSET(Matrix!$C$1,$H365 - 1,0)</f>
        <v>Protecting Data in the Backend</v>
      </c>
      <c r="D365" s="62"/>
      <c r="E365" s="61" t="str" cm="1">
        <f t="array" aca="1" ref="E365" ca="1">OFFSET(Matrix!$G$1, $H365 - 1,0)</f>
        <v>High</v>
      </c>
      <c r="F365" s="62"/>
      <c r="G365" s="63" t="str" cm="1">
        <f t="array" aca="1" ref="G365" ca="1">OFFSET(Matrix!$E$1,$H365 - 1,0)</f>
        <v>NIST 800-53 SC-4 - INFORMATION IN SHARED SYSTEM RESOURCES
The information system prevents unauthorized and unintended information transfer via shared system resources. 
NIST 800-53 SC-4 (2) - INFORMATION IN SHARED SYSTEM RESOURCES | MULTILEVEL OR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
CAIQ AAC-03.1 Do you have the ability to logically segment or encrypt customer data such that data may be produced for a single tenant only, without inadvertently accessing another tenant's data?</v>
      </c>
      <c r="H365" s="51">
        <v>35</v>
      </c>
    </row>
    <row r="366" spans="1:8" s="51" customFormat="1" x14ac:dyDescent="0.25">
      <c r="A366" s="79" t="str">
        <f>Matrix!$A$1</f>
        <v>Applicable Component Categories</v>
      </c>
      <c r="B366" s="80"/>
      <c r="C366" s="80"/>
      <c r="D366" s="80"/>
      <c r="E366" s="80"/>
      <c r="F366" s="80"/>
      <c r="G366" s="64"/>
      <c r="H366" s="51">
        <v>35</v>
      </c>
    </row>
    <row r="367" spans="1:8" s="51" customFormat="1" ht="76.5" customHeight="1" x14ac:dyDescent="0.25">
      <c r="A367" s="59" t="str" cm="1">
        <f t="array" aca="1" ref="A367" ca="1">OFFSET(Matrix!$A$1,$H367 - 1,0)</f>
        <v>Cloud or Back-end</v>
      </c>
      <c r="B367" s="68"/>
      <c r="C367" s="68"/>
      <c r="D367" s="68"/>
      <c r="E367" s="68"/>
      <c r="F367" s="69"/>
      <c r="G367" s="64"/>
      <c r="H367" s="51">
        <v>35</v>
      </c>
    </row>
    <row r="368" spans="1:8" s="51" customFormat="1" x14ac:dyDescent="0.25">
      <c r="A368" s="79" t="str">
        <f>Matrix!$D$1</f>
        <v>Requirement</v>
      </c>
      <c r="B368" s="80"/>
      <c r="C368" s="80"/>
      <c r="D368" s="80"/>
      <c r="E368" s="80"/>
      <c r="F368" s="80"/>
      <c r="G368" s="64"/>
      <c r="H368" s="51">
        <v>35</v>
      </c>
    </row>
    <row r="369" spans="1:8" s="51" customFormat="1" ht="94.5" customHeight="1" x14ac:dyDescent="0.25">
      <c r="A369" s="59" t="str" cm="1">
        <f t="array" aca="1" ref="A369" ca="1">OFFSET(Matrix!$D$1,$H369 - 1,0)</f>
        <v>All customer-related data logically segmented (e.g. encrypted with segmented keys) such that it is possible to produce all data related to one customer without inadvertently exposing any data of any others</v>
      </c>
      <c r="B369" s="68"/>
      <c r="C369" s="68"/>
      <c r="D369" s="68"/>
      <c r="E369" s="68"/>
      <c r="F369" s="69"/>
      <c r="G369" s="64"/>
      <c r="H369" s="51">
        <v>35</v>
      </c>
    </row>
    <row r="370" spans="1:8" s="51" customFormat="1" x14ac:dyDescent="0.25">
      <c r="A370" s="81" t="str">
        <f>Matrix!$F$1</f>
        <v xml:space="preserve">Verification: Inspection, Demonstration, Test, or Analysis </v>
      </c>
      <c r="B370" s="82"/>
      <c r="C370" s="82"/>
      <c r="D370" s="82"/>
      <c r="E370" s="82"/>
      <c r="F370" s="82"/>
      <c r="G370" s="64"/>
      <c r="H370" s="51">
        <v>35</v>
      </c>
    </row>
    <row r="371" spans="1:8" s="51" customFormat="1" ht="104.25" customHeight="1" x14ac:dyDescent="0.25">
      <c r="A371" s="59" t="str" cm="1">
        <f t="array" aca="1" ref="A371" ca="1">OFFSET(Matrix!$F$1,$H371 - 1,0)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371" s="68"/>
      <c r="C371" s="68"/>
      <c r="D371" s="68"/>
      <c r="E371" s="68"/>
      <c r="F371" s="69"/>
      <c r="G371" s="64"/>
      <c r="H371" s="51">
        <v>35</v>
      </c>
    </row>
    <row r="372" spans="1:8" s="51" customFormat="1" x14ac:dyDescent="0.25">
      <c r="A372" s="79" t="str">
        <f>Matrix!$H$1</f>
        <v>Remarks</v>
      </c>
      <c r="B372" s="80"/>
      <c r="C372" s="80"/>
      <c r="D372" s="80"/>
      <c r="E372" s="80"/>
      <c r="F372" s="80"/>
      <c r="G372" s="64"/>
      <c r="H372" s="51">
        <v>35</v>
      </c>
    </row>
    <row r="373" spans="1:8" s="51" customFormat="1" ht="49.5" customHeight="1" thickBot="1" x14ac:dyDescent="0.3">
      <c r="A373" s="72" t="str" cm="1">
        <f t="array" aca="1" ref="A373" ca="1">OFFSET(Matrix!$H$1,$H373 - 1,0)</f>
        <v>Otherwise could cause PII breaches and incur strong penalties</v>
      </c>
      <c r="B373" s="73"/>
      <c r="C373" s="73"/>
      <c r="D373" s="73"/>
      <c r="E373" s="73"/>
      <c r="F373" s="74"/>
      <c r="G373" s="65"/>
      <c r="H373" s="51">
        <v>35</v>
      </c>
    </row>
    <row r="374" spans="1:8" s="84" customFormat="1" ht="46.5" customHeight="1" thickBot="1" x14ac:dyDescent="0.3">
      <c r="A374" s="83"/>
      <c r="B374" s="83"/>
      <c r="C374" s="83"/>
      <c r="D374" s="83"/>
      <c r="E374" s="83"/>
      <c r="F374" s="83"/>
      <c r="G374" s="83"/>
      <c r="H374" s="83"/>
    </row>
    <row r="375" spans="1:8" s="50" customFormat="1" x14ac:dyDescent="0.25">
      <c r="A375" s="55" t="str">
        <f>Matrix!$B$1</f>
        <v>Ref #</v>
      </c>
      <c r="B375" s="56"/>
      <c r="C375" s="57" t="str">
        <f>Matrix!$C$1</f>
        <v>Security Controls</v>
      </c>
      <c r="D375" s="58"/>
      <c r="E375" s="57" t="str">
        <f>Matrix!$G$1</f>
        <v>Criticality: High, Medium, or Low</v>
      </c>
      <c r="F375" s="58"/>
      <c r="G375" s="49" t="str">
        <f>Matrix!$E$1</f>
        <v xml:space="preserve">Public Requirements References/Descriptions </v>
      </c>
    </row>
    <row r="376" spans="1:8" s="51" customFormat="1" ht="15.75" customHeight="1" x14ac:dyDescent="0.25">
      <c r="A376" s="59" t="str" cm="1">
        <f t="array" aca="1" ref="A376" ca="1">OFFSET(Matrix!$B$1,$H376 - 1,0)</f>
        <v>SCP-060</v>
      </c>
      <c r="B376" s="60"/>
      <c r="C376" s="61" t="str" cm="1">
        <f t="array" aca="1" ref="C376" ca="1">OFFSET(Matrix!$C$1,$H376 - 1,0)</f>
        <v>Protecting Vehicle Network Escalation from Devices</v>
      </c>
      <c r="D376" s="62"/>
      <c r="E376" s="61" t="str" cm="1">
        <f t="array" aca="1" ref="E376" ca="1">OFFSET(Matrix!$G$1, $H376 - 1,0)</f>
        <v>High</v>
      </c>
      <c r="F376" s="62"/>
      <c r="G376" s="63" t="str" cm="1">
        <f t="array" aca="1" ref="G376" ca="1">OFFSET(Matrix!$E$1,$H376 - 1,0)</f>
        <v>NIST 800-53 SI-10 – INPUT INFORMATION VALIDATION
The information system checks the validity of [Assignment: organization-defined information inputs].
NIST 800-53 SC-7 (21) - (21) BOUNDARY PROTECTION | ISOLATION OF SYSTEM COMPONENTS 
The organization employs boundary protection mechanisms to separate [Assignment: organization-defined information system components] supporting [Assignment: organization-defined missions and/or business functions].</v>
      </c>
      <c r="H376" s="51">
        <v>36</v>
      </c>
    </row>
    <row r="377" spans="1:8" s="51" customFormat="1" x14ac:dyDescent="0.25">
      <c r="A377" s="66" t="str">
        <f>Matrix!$A$1</f>
        <v>Applicable Component Categories</v>
      </c>
      <c r="B377" s="67"/>
      <c r="C377" s="67"/>
      <c r="D377" s="67"/>
      <c r="E377" s="67"/>
      <c r="F377" s="67"/>
      <c r="G377" s="64"/>
      <c r="H377" s="51">
        <v>36</v>
      </c>
    </row>
    <row r="378" spans="1:8" s="51" customFormat="1" ht="76.5" customHeight="1" x14ac:dyDescent="0.25">
      <c r="A378" s="59" t="str" cm="1">
        <f t="array" aca="1" ref="A378" ca="1">OFFSET(Matrix!$A$1,$H378 - 1,0)</f>
        <v>Physical In-Cab Device;
Connectivity/Communications;</v>
      </c>
      <c r="B378" s="68"/>
      <c r="C378" s="68"/>
      <c r="D378" s="68"/>
      <c r="E378" s="68"/>
      <c r="F378" s="69"/>
      <c r="G378" s="64"/>
      <c r="H378" s="51">
        <v>36</v>
      </c>
    </row>
    <row r="379" spans="1:8" s="51" customFormat="1" x14ac:dyDescent="0.25">
      <c r="A379" s="66" t="str">
        <f>Matrix!$D$1</f>
        <v>Requirement</v>
      </c>
      <c r="B379" s="67"/>
      <c r="C379" s="67"/>
      <c r="D379" s="67"/>
      <c r="E379" s="67"/>
      <c r="F379" s="67"/>
      <c r="G379" s="64"/>
      <c r="H379" s="51">
        <v>36</v>
      </c>
    </row>
    <row r="380" spans="1:8" s="51" customFormat="1" ht="94.5" customHeight="1" x14ac:dyDescent="0.25">
      <c r="A380" s="59" t="str" cm="1">
        <f t="array" aca="1" ref="A380" ca="1">OFFSET(Matrix!$D$1,$H380 - 1,0)</f>
        <v>The vendor shall enforce controls integrated into the telematics device to limit the possible commands and data transmitted to the vehicle network.</v>
      </c>
      <c r="B380" s="68"/>
      <c r="C380" s="68"/>
      <c r="D380" s="68"/>
      <c r="E380" s="68"/>
      <c r="F380" s="69"/>
      <c r="G380" s="64"/>
      <c r="H380" s="51">
        <v>36</v>
      </c>
    </row>
    <row r="381" spans="1:8" s="51" customFormat="1" x14ac:dyDescent="0.25">
      <c r="A381" s="70" t="str">
        <f>Matrix!$F$1</f>
        <v xml:space="preserve">Verification: Inspection, Demonstration, Test, or Analysis </v>
      </c>
      <c r="B381" s="71"/>
      <c r="C381" s="71"/>
      <c r="D381" s="71"/>
      <c r="E381" s="71"/>
      <c r="F381" s="71"/>
      <c r="G381" s="64"/>
      <c r="H381" s="51">
        <v>36</v>
      </c>
    </row>
    <row r="382" spans="1:8" s="51" customFormat="1" ht="113.25" customHeight="1" x14ac:dyDescent="0.25">
      <c r="A382" s="59" t="str" cm="1">
        <f t="array" aca="1" ref="A382" ca="1">OFFSET(Matrix!$F$1,$H382 - 1,0)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382" s="68"/>
      <c r="C382" s="68"/>
      <c r="D382" s="68"/>
      <c r="E382" s="68"/>
      <c r="F382" s="69"/>
      <c r="G382" s="64"/>
      <c r="H382" s="51">
        <v>36</v>
      </c>
    </row>
    <row r="383" spans="1:8" s="51" customFormat="1" x14ac:dyDescent="0.25">
      <c r="A383" s="66" t="str">
        <f>Matrix!$H$1</f>
        <v>Remarks</v>
      </c>
      <c r="B383" s="67"/>
      <c r="C383" s="67"/>
      <c r="D383" s="67"/>
      <c r="E383" s="67"/>
      <c r="F383" s="67"/>
      <c r="G383" s="64"/>
      <c r="H383" s="51">
        <v>36</v>
      </c>
    </row>
    <row r="384" spans="1:8" s="51" customFormat="1" ht="49.5" customHeight="1" thickBot="1" x14ac:dyDescent="0.3">
      <c r="A384" s="72" t="str" cm="1">
        <f t="array" aca="1" ref="A384" ca="1">OFFSET(Matrix!$H$1,$H384 - 1,0)</f>
        <v>Vehicle network protection is paramount</v>
      </c>
      <c r="B384" s="73"/>
      <c r="C384" s="73"/>
      <c r="D384" s="73"/>
      <c r="E384" s="73"/>
      <c r="F384" s="74"/>
      <c r="G384" s="65"/>
      <c r="H384" s="51">
        <v>36</v>
      </c>
    </row>
    <row r="385" spans="1:8" s="84" customFormat="1" ht="46.5" customHeight="1" thickBot="1" x14ac:dyDescent="0.3">
      <c r="A385" s="83"/>
      <c r="B385" s="83"/>
      <c r="C385" s="83"/>
      <c r="D385" s="83"/>
      <c r="E385" s="83"/>
      <c r="F385" s="83"/>
      <c r="G385" s="83"/>
      <c r="H385" s="83"/>
    </row>
    <row r="386" spans="1:8" s="50" customFormat="1" x14ac:dyDescent="0.25">
      <c r="A386" s="75" t="str">
        <f>Matrix!$B$1</f>
        <v>Ref #</v>
      </c>
      <c r="B386" s="76"/>
      <c r="C386" s="77" t="str">
        <f>Matrix!$C$1</f>
        <v>Security Controls</v>
      </c>
      <c r="D386" s="78"/>
      <c r="E386" s="77" t="str">
        <f>Matrix!$G$1</f>
        <v>Criticality: High, Medium, or Low</v>
      </c>
      <c r="F386" s="78"/>
      <c r="G386" s="52" t="str">
        <f>Matrix!$E$1</f>
        <v xml:space="preserve">Public Requirements References/Descriptions </v>
      </c>
    </row>
    <row r="387" spans="1:8" s="51" customFormat="1" ht="15.75" customHeight="1" x14ac:dyDescent="0.25">
      <c r="A387" s="59" t="str" cm="1">
        <f t="array" aca="1" ref="A387" ca="1">OFFSET(Matrix!$B$1,$H387 - 1,0)</f>
        <v>SCP-090</v>
      </c>
      <c r="B387" s="60"/>
      <c r="C387" s="61" t="str" cm="1">
        <f t="array" aca="1" ref="C387" ca="1">OFFSET(Matrix!$C$1,$H387 - 1,0)</f>
        <v>System and Communication Protocols</v>
      </c>
      <c r="D387" s="62"/>
      <c r="E387" s="61" t="str" cm="1">
        <f t="array" aca="1" ref="E387" ca="1">OFFSET(Matrix!$G$1, $H387 - 1,0)</f>
        <v>High</v>
      </c>
      <c r="F387" s="62"/>
      <c r="G387" s="63" t="str" cm="1">
        <f t="array" aca="1" ref="G387" ca="1">OFFSET(Matrix!$E$1,$H387 - 1,0)</f>
        <v>NIST 800-53 SC-23 – SESSION AUTHENTICITY 
The information system protects the authenticity of communications sessions.
NIST 800-53 SC-23 (1) - SESSION AUTHENTICITY | INVALIDATE SESSION IDENTIFIERS AT LOGOUT 
The information system invalidates session identifiers upon user logout or other session termination.
NIST 800-53 SC-23 (3) - SESSION AUTHENTICITY | UNIQUE SESSION IDENTIFIERS WITH RANDOMIZATION 
The information system generates a unique session identifier for each session with [Assignment: organization-defined randomness requirements] and recognizes only session identifiers that are system-generated.
NIST 800-53 SC-23 (5) - SESSION AUTHENTICITY | ALLOWED CERTIFICATE AUTHORITIES 
The information system only allows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387" s="51">
        <v>37</v>
      </c>
    </row>
    <row r="388" spans="1:8" s="51" customFormat="1" x14ac:dyDescent="0.25">
      <c r="A388" s="79" t="str">
        <f>Matrix!$A$1</f>
        <v>Applicable Component Categories</v>
      </c>
      <c r="B388" s="80"/>
      <c r="C388" s="80"/>
      <c r="D388" s="80"/>
      <c r="E388" s="80"/>
      <c r="F388" s="80"/>
      <c r="G388" s="64"/>
      <c r="H388" s="51">
        <v>37</v>
      </c>
    </row>
    <row r="389" spans="1:8" s="51" customFormat="1" ht="76.5" customHeight="1" x14ac:dyDescent="0.25">
      <c r="A389" s="59" t="str" cm="1">
        <f t="array" aca="1" ref="A389" ca="1">OFFSET(Matrix!$A$1,$H389 - 1,0)</f>
        <v xml:space="preserve">Mobile App;
Connectivity/Communications;
Cloud or Back-end;
</v>
      </c>
      <c r="B389" s="68"/>
      <c r="C389" s="68"/>
      <c r="D389" s="68"/>
      <c r="E389" s="68"/>
      <c r="F389" s="69"/>
      <c r="G389" s="64"/>
      <c r="H389" s="51">
        <v>37</v>
      </c>
    </row>
    <row r="390" spans="1:8" s="51" customFormat="1" x14ac:dyDescent="0.25">
      <c r="A390" s="79" t="str">
        <f>Matrix!$D$1</f>
        <v>Requirement</v>
      </c>
      <c r="B390" s="80"/>
      <c r="C390" s="80"/>
      <c r="D390" s="80"/>
      <c r="E390" s="80"/>
      <c r="F390" s="80"/>
      <c r="G390" s="64"/>
      <c r="H390" s="51">
        <v>37</v>
      </c>
    </row>
    <row r="391" spans="1:8" s="51" customFormat="1" ht="282.75" customHeight="1" x14ac:dyDescent="0.25">
      <c r="A391" s="59" t="str" cm="1">
        <f t="array" aca="1" ref="A391" ca="1">OFFSET(Matrix!$D$1,$H391 - 1,0)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391" s="68"/>
      <c r="C391" s="68"/>
      <c r="D391" s="68"/>
      <c r="E391" s="68"/>
      <c r="F391" s="69"/>
      <c r="G391" s="64"/>
      <c r="H391" s="51">
        <v>37</v>
      </c>
    </row>
    <row r="392" spans="1:8" s="51" customFormat="1" x14ac:dyDescent="0.25">
      <c r="A392" s="81" t="str">
        <f>Matrix!$F$1</f>
        <v xml:space="preserve">Verification: Inspection, Demonstration, Test, or Analysis </v>
      </c>
      <c r="B392" s="82"/>
      <c r="C392" s="82"/>
      <c r="D392" s="82"/>
      <c r="E392" s="82"/>
      <c r="F392" s="82"/>
      <c r="G392" s="64"/>
      <c r="H392" s="51">
        <v>37</v>
      </c>
    </row>
    <row r="393" spans="1:8" s="51" customFormat="1" ht="140.25" customHeight="1" x14ac:dyDescent="0.25">
      <c r="A393" s="59" t="str" cm="1">
        <f t="array" aca="1" ref="A393" ca="1">OFFSET(Matrix!$F$1,$H393 - 1,0)</f>
        <v>Inspection of vendor-supplied documentation detailing the session management mechanism employed in vendor systems.
Ensure that certificate pinning is in use in communication path between telematics device and vendor’s infrastructure.
Ensure compliance with NIST 800-53 control SC-23.</v>
      </c>
      <c r="B393" s="68"/>
      <c r="C393" s="68"/>
      <c r="D393" s="68"/>
      <c r="E393" s="68"/>
      <c r="F393" s="69"/>
      <c r="G393" s="64"/>
      <c r="H393" s="51">
        <v>37</v>
      </c>
    </row>
    <row r="394" spans="1:8" s="51" customFormat="1" x14ac:dyDescent="0.25">
      <c r="A394" s="79" t="str">
        <f>Matrix!$H$1</f>
        <v>Remarks</v>
      </c>
      <c r="B394" s="80"/>
      <c r="C394" s="80"/>
      <c r="D394" s="80"/>
      <c r="E394" s="80"/>
      <c r="F394" s="80"/>
      <c r="G394" s="64"/>
      <c r="H394" s="51">
        <v>37</v>
      </c>
    </row>
    <row r="395" spans="1:8" s="51" customFormat="1" ht="118.5" customHeight="1" thickBot="1" x14ac:dyDescent="0.3">
      <c r="A395" s="72" t="str" cm="1">
        <f t="array" aca="1" ref="A395" ca="1">OFFSET(Matrix!$H$1,$H395 - 1,0)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395" s="73"/>
      <c r="C395" s="73"/>
      <c r="D395" s="73"/>
      <c r="E395" s="73"/>
      <c r="F395" s="74"/>
      <c r="G395" s="65"/>
      <c r="H395" s="51">
        <v>37</v>
      </c>
    </row>
    <row r="396" spans="1:8" s="84" customFormat="1" ht="46.5" customHeight="1" thickBot="1" x14ac:dyDescent="0.3">
      <c r="A396" s="83"/>
      <c r="B396" s="83"/>
      <c r="C396" s="83"/>
      <c r="D396" s="83"/>
      <c r="E396" s="83"/>
      <c r="F396" s="83"/>
      <c r="G396" s="83"/>
      <c r="H396" s="83"/>
    </row>
    <row r="397" spans="1:8" s="50" customFormat="1" x14ac:dyDescent="0.25">
      <c r="A397" s="55" t="str">
        <f>Matrix!$B$1</f>
        <v>Ref #</v>
      </c>
      <c r="B397" s="56"/>
      <c r="C397" s="57" t="str">
        <f>Matrix!$C$1</f>
        <v>Security Controls</v>
      </c>
      <c r="D397" s="58"/>
      <c r="E397" s="57" t="str">
        <f>Matrix!$G$1</f>
        <v>Criticality: High, Medium, or Low</v>
      </c>
      <c r="F397" s="58"/>
      <c r="G397" s="49" t="str">
        <f>Matrix!$E$1</f>
        <v xml:space="preserve">Public Requirements References/Descriptions </v>
      </c>
    </row>
    <row r="398" spans="1:8" s="51" customFormat="1" ht="15.75" customHeight="1" x14ac:dyDescent="0.25">
      <c r="A398" s="59" t="str" cm="1">
        <f t="array" aca="1" ref="A398" ca="1">OFFSET(Matrix!$B$1,$H398 - 1,0)</f>
        <v>SCP-100</v>
      </c>
      <c r="B398" s="60"/>
      <c r="C398" s="61" t="str" cm="1">
        <f t="array" aca="1" ref="C398" ca="1">OFFSET(Matrix!$C$1,$H398 - 1,0)</f>
        <v>System and Communication Protocols</v>
      </c>
      <c r="D398" s="62"/>
      <c r="E398" s="61" t="str" cm="1">
        <f t="array" aca="1" ref="E398" ca="1">OFFSET(Matrix!$G$1, $H398 - 1,0)</f>
        <v>Medium</v>
      </c>
      <c r="F398" s="62"/>
      <c r="G398" s="63" t="str" cm="1">
        <f t="array" aca="1" ref="G398" ca="1">OFFSET(Matrix!$E$1,$H398 - 1,0)</f>
        <v>NIST 800-53 SC-39 - PROCESS ISOLATION The information system maintains a separate execution domain for each executing process.
NIST 800-53 SC-39 (2) - PROCESS ISOLATION | THREAD ISOLATION The information system maintains a separate execution domain for each thread in [Assignment: organization-defined multi-threaded processing].</v>
      </c>
      <c r="H398" s="51">
        <v>38</v>
      </c>
    </row>
    <row r="399" spans="1:8" s="51" customFormat="1" x14ac:dyDescent="0.25">
      <c r="A399" s="66" t="str">
        <f>Matrix!$A$1</f>
        <v>Applicable Component Categories</v>
      </c>
      <c r="B399" s="67"/>
      <c r="C399" s="67"/>
      <c r="D399" s="67"/>
      <c r="E399" s="67"/>
      <c r="F399" s="67"/>
      <c r="G399" s="64"/>
      <c r="H399" s="51">
        <v>38</v>
      </c>
    </row>
    <row r="400" spans="1:8" s="51" customFormat="1" ht="76.5" customHeight="1" x14ac:dyDescent="0.25">
      <c r="A400" s="59" t="str" cm="1">
        <f t="array" aca="1" ref="A400" ca="1">OFFSET(Matrix!$A$1,$H400 - 1,0)</f>
        <v>Physical In-Cab Device;</v>
      </c>
      <c r="B400" s="68"/>
      <c r="C400" s="68"/>
      <c r="D400" s="68"/>
      <c r="E400" s="68"/>
      <c r="F400" s="69"/>
      <c r="G400" s="64"/>
      <c r="H400" s="51">
        <v>38</v>
      </c>
    </row>
    <row r="401" spans="1:8" s="51" customFormat="1" x14ac:dyDescent="0.25">
      <c r="A401" s="66" t="str">
        <f>Matrix!$D$1</f>
        <v>Requirement</v>
      </c>
      <c r="B401" s="67"/>
      <c r="C401" s="67"/>
      <c r="D401" s="67"/>
      <c r="E401" s="67"/>
      <c r="F401" s="67"/>
      <c r="G401" s="64"/>
      <c r="H401" s="51">
        <v>38</v>
      </c>
    </row>
    <row r="402" spans="1:8" s="51" customFormat="1" ht="94.5" customHeight="1" x14ac:dyDescent="0.25">
      <c r="A402" s="59" t="str" cm="1">
        <f t="array" aca="1" ref="A402" ca="1">OFFSET(Matrix!$D$1,$H402 - 1,0)</f>
        <v>The vendor's system shall separate execution domains and/or processes (i.e. process isolation within both the telematics device and back-end system and between the serial communications in the telematics device and the interface to the vehicle network)</v>
      </c>
      <c r="B402" s="68"/>
      <c r="C402" s="68"/>
      <c r="D402" s="68"/>
      <c r="E402" s="68"/>
      <c r="F402" s="69"/>
      <c r="G402" s="64"/>
      <c r="H402" s="51">
        <v>38</v>
      </c>
    </row>
    <row r="403" spans="1:8" s="51" customFormat="1" x14ac:dyDescent="0.25">
      <c r="A403" s="70" t="str">
        <f>Matrix!$F$1</f>
        <v xml:space="preserve">Verification: Inspection, Demonstration, Test, or Analysis </v>
      </c>
      <c r="B403" s="71"/>
      <c r="C403" s="71"/>
      <c r="D403" s="71"/>
      <c r="E403" s="71"/>
      <c r="F403" s="71"/>
      <c r="G403" s="64"/>
      <c r="H403" s="51">
        <v>38</v>
      </c>
    </row>
    <row r="404" spans="1:8" s="51" customFormat="1" ht="94.5" customHeight="1" x14ac:dyDescent="0.25">
      <c r="A404" s="59" t="str" cm="1">
        <f t="array" aca="1" ref="A404" ca="1">OFFSET(Matrix!$F$1,$H404 - 1,0)</f>
        <v>Inspection of vendor-supplied documentation detailing the software architecture.</v>
      </c>
      <c r="B404" s="68"/>
      <c r="C404" s="68"/>
      <c r="D404" s="68"/>
      <c r="E404" s="68"/>
      <c r="F404" s="69"/>
      <c r="G404" s="64"/>
      <c r="H404" s="51">
        <v>38</v>
      </c>
    </row>
    <row r="405" spans="1:8" s="51" customFormat="1" x14ac:dyDescent="0.25">
      <c r="A405" s="66" t="str">
        <f>Matrix!$H$1</f>
        <v>Remarks</v>
      </c>
      <c r="B405" s="67"/>
      <c r="C405" s="67"/>
      <c r="D405" s="67"/>
      <c r="E405" s="67"/>
      <c r="F405" s="67"/>
      <c r="G405" s="64"/>
      <c r="H405" s="51">
        <v>38</v>
      </c>
    </row>
    <row r="406" spans="1:8" s="51" customFormat="1" ht="49.5" customHeight="1" thickBot="1" x14ac:dyDescent="0.3">
      <c r="A406" s="72" t="str" cm="1">
        <f t="array" aca="1" ref="A406" ca="1">OFFSET(Matrix!$H$1,$H406 - 1,0)</f>
        <v>-</v>
      </c>
      <c r="B406" s="73"/>
      <c r="C406" s="73"/>
      <c r="D406" s="73"/>
      <c r="E406" s="73"/>
      <c r="F406" s="74"/>
      <c r="G406" s="65"/>
      <c r="H406" s="51">
        <v>38</v>
      </c>
    </row>
    <row r="407" spans="1:8" s="84" customFormat="1" ht="46.5" customHeight="1" thickBot="1" x14ac:dyDescent="0.3">
      <c r="A407" s="83"/>
      <c r="B407" s="83"/>
      <c r="C407" s="83"/>
      <c r="D407" s="83"/>
      <c r="E407" s="83"/>
      <c r="F407" s="83"/>
      <c r="G407" s="83"/>
      <c r="H407" s="83"/>
    </row>
    <row r="408" spans="1:8" s="50" customFormat="1" x14ac:dyDescent="0.25">
      <c r="A408" s="75" t="str">
        <f>Matrix!$B$1</f>
        <v>Ref #</v>
      </c>
      <c r="B408" s="76"/>
      <c r="C408" s="77" t="str">
        <f>Matrix!$C$1</f>
        <v>Security Controls</v>
      </c>
      <c r="D408" s="78"/>
      <c r="E408" s="77" t="str">
        <f>Matrix!$G$1</f>
        <v>Criticality: High, Medium, or Low</v>
      </c>
      <c r="F408" s="78"/>
      <c r="G408" s="52" t="str">
        <f>Matrix!$E$1</f>
        <v xml:space="preserve">Public Requirements References/Descriptions </v>
      </c>
    </row>
    <row r="409" spans="1:8" s="51" customFormat="1" ht="15.75" customHeight="1" x14ac:dyDescent="0.25">
      <c r="A409" s="59" t="str" cm="1">
        <f t="array" aca="1" ref="A409" ca="1">OFFSET(Matrix!$B$1,$H409 - 1,0)</f>
        <v>SCP-110</v>
      </c>
      <c r="B409" s="60"/>
      <c r="C409" s="61" t="str" cm="1">
        <f t="array" aca="1" ref="C409" ca="1">OFFSET(Matrix!$C$1,$H409 - 1,0)</f>
        <v>System and Communication Protocols</v>
      </c>
      <c r="D409" s="62"/>
      <c r="E409" s="61" t="str" cm="1">
        <f t="array" aca="1" ref="E409" ca="1">OFFSET(Matrix!$G$1, $H409 - 1,0)</f>
        <v>High</v>
      </c>
      <c r="F409" s="62"/>
      <c r="G409" s="63" t="str" cm="1">
        <f t="array" aca="1" ref="G409" ca="1">OFFSET(Matrix!$E$1,$H409 - 1,0)</f>
        <v>CAIQ IPY-02.1 Is unstructured customer data available on request in an industry-standard format (e.g., .doc, .xls, or .pdf)?</v>
      </c>
      <c r="H409" s="51">
        <v>39</v>
      </c>
    </row>
    <row r="410" spans="1:8" s="51" customFormat="1" x14ac:dyDescent="0.25">
      <c r="A410" s="79" t="str">
        <f>Matrix!$A$1</f>
        <v>Applicable Component Categories</v>
      </c>
      <c r="B410" s="80"/>
      <c r="C410" s="80"/>
      <c r="D410" s="80"/>
      <c r="E410" s="80"/>
      <c r="F410" s="80"/>
      <c r="G410" s="64"/>
      <c r="H410" s="51">
        <v>39</v>
      </c>
    </row>
    <row r="411" spans="1:8" s="51" customFormat="1" ht="76.5" customHeight="1" x14ac:dyDescent="0.25">
      <c r="A411" s="59" t="str" cm="1">
        <f t="array" aca="1" ref="A411" ca="1">OFFSET(Matrix!$A$1,$H411 - 1,0)</f>
        <v>Cloud or Back-end;</v>
      </c>
      <c r="B411" s="68"/>
      <c r="C411" s="68"/>
      <c r="D411" s="68"/>
      <c r="E411" s="68"/>
      <c r="F411" s="69"/>
      <c r="G411" s="64"/>
      <c r="H411" s="51">
        <v>39</v>
      </c>
    </row>
    <row r="412" spans="1:8" s="51" customFormat="1" x14ac:dyDescent="0.25">
      <c r="A412" s="79" t="str">
        <f>Matrix!$D$1</f>
        <v>Requirement</v>
      </c>
      <c r="B412" s="80"/>
      <c r="C412" s="80"/>
      <c r="D412" s="80"/>
      <c r="E412" s="80"/>
      <c r="F412" s="80"/>
      <c r="G412" s="64"/>
      <c r="H412" s="51">
        <v>39</v>
      </c>
    </row>
    <row r="413" spans="1:8" s="51" customFormat="1" ht="94.5" customHeight="1" x14ac:dyDescent="0.25">
      <c r="A413" s="59" t="str" cm="1">
        <f t="array" aca="1" ref="A413" ca="1">OFFSET(Matrix!$D$1,$H413 - 1,0)</f>
        <v>The vendor’s system shall provide a means to download unstructured customer data in an industry-standard format (Open Telematics API). This download will occur over secured communication protocols.</v>
      </c>
      <c r="B413" s="68"/>
      <c r="C413" s="68"/>
      <c r="D413" s="68"/>
      <c r="E413" s="68"/>
      <c r="F413" s="69"/>
      <c r="G413" s="64"/>
      <c r="H413" s="51">
        <v>39</v>
      </c>
    </row>
    <row r="414" spans="1:8" s="51" customFormat="1" x14ac:dyDescent="0.25">
      <c r="A414" s="81" t="str">
        <f>Matrix!$F$1</f>
        <v xml:space="preserve">Verification: Inspection, Demonstration, Test, or Analysis </v>
      </c>
      <c r="B414" s="82"/>
      <c r="C414" s="82"/>
      <c r="D414" s="82"/>
      <c r="E414" s="82"/>
      <c r="F414" s="82"/>
      <c r="G414" s="64"/>
      <c r="H414" s="51">
        <v>39</v>
      </c>
    </row>
    <row r="415" spans="1:8" s="51" customFormat="1" ht="105.75" customHeight="1" x14ac:dyDescent="0.25">
      <c r="A415" s="59" t="str" cm="1">
        <f t="array" aca="1" ref="A415" ca="1">OFFSET(Matrix!$F$1,$H415 - 1,0)</f>
        <v>Inspection of vendor-supplied documentation detailing the interfaces (APIs) offered by the vendor.
Ensure that there is an interface (API) such that you (carrier) can download all data in an unstructured format.</v>
      </c>
      <c r="B415" s="68"/>
      <c r="C415" s="68"/>
      <c r="D415" s="68"/>
      <c r="E415" s="68"/>
      <c r="F415" s="69"/>
      <c r="G415" s="64"/>
      <c r="H415" s="51">
        <v>39</v>
      </c>
    </row>
    <row r="416" spans="1:8" s="51" customFormat="1" x14ac:dyDescent="0.25">
      <c r="A416" s="79" t="str">
        <f>Matrix!$H$1</f>
        <v>Remarks</v>
      </c>
      <c r="B416" s="80"/>
      <c r="C416" s="80"/>
      <c r="D416" s="80"/>
      <c r="E416" s="80"/>
      <c r="F416" s="80"/>
      <c r="G416" s="64"/>
      <c r="H416" s="51">
        <v>39</v>
      </c>
    </row>
    <row r="417" spans="1:8" s="51" customFormat="1" ht="74.25" customHeight="1" thickBot="1" x14ac:dyDescent="0.3">
      <c r="A417" s="72" t="str" cm="1">
        <f t="array" aca="1" ref="A417" ca="1">OFFSET(Matrix!$H$1,$H417 - 1,0)</f>
        <v xml:space="preserve"> Telematics is business critical and failover is required
e.g. csv, txt, json formats</v>
      </c>
      <c r="B417" s="73"/>
      <c r="C417" s="73"/>
      <c r="D417" s="73"/>
      <c r="E417" s="73"/>
      <c r="F417" s="74"/>
      <c r="G417" s="65"/>
      <c r="H417" s="51">
        <v>39</v>
      </c>
    </row>
    <row r="418" spans="1:8" s="84" customFormat="1" ht="46.5" customHeight="1" thickBot="1" x14ac:dyDescent="0.3">
      <c r="A418" s="83"/>
      <c r="B418" s="83"/>
      <c r="C418" s="83"/>
      <c r="D418" s="83"/>
      <c r="E418" s="83"/>
      <c r="F418" s="83"/>
      <c r="G418" s="83"/>
      <c r="H418" s="83"/>
    </row>
    <row r="419" spans="1:8" s="50" customFormat="1" x14ac:dyDescent="0.25">
      <c r="A419" s="55" t="str">
        <f>Matrix!$B$1</f>
        <v>Ref #</v>
      </c>
      <c r="B419" s="56"/>
      <c r="C419" s="57" t="str">
        <f>Matrix!$C$1</f>
        <v>Security Controls</v>
      </c>
      <c r="D419" s="58"/>
      <c r="E419" s="57" t="str">
        <f>Matrix!$G$1</f>
        <v>Criticality: High, Medium, or Low</v>
      </c>
      <c r="F419" s="58"/>
      <c r="G419" s="49" t="str">
        <f>Matrix!$E$1</f>
        <v xml:space="preserve">Public Requirements References/Descriptions </v>
      </c>
    </row>
    <row r="420" spans="1:8" s="51" customFormat="1" ht="15.75" customHeight="1" x14ac:dyDescent="0.25">
      <c r="A420" s="59" t="str" cm="1">
        <f t="array" aca="1" ref="A420" ca="1">OFFSET(Matrix!$B$1,$H420 - 1,0)</f>
        <v>SCP-120</v>
      </c>
      <c r="B420" s="60"/>
      <c r="C420" s="61" t="str" cm="1">
        <f t="array" aca="1" ref="C420" ca="1">OFFSET(Matrix!$C$1,$H420 - 1,0)</f>
        <v>Unique API Keys and API Passwords</v>
      </c>
      <c r="D420" s="62"/>
      <c r="E420" s="61" t="str" cm="1">
        <f t="array" aca="1" ref="E420" ca="1">OFFSET(Matrix!$G$1, $H420 - 1,0)</f>
        <v>Medium</v>
      </c>
      <c r="F420" s="62"/>
      <c r="G420" s="63" t="str" cm="1">
        <f t="array" aca="1" ref="G420" ca="1">OFFSET(Matrix!$E$1,$H420 - 1,0)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v>
      </c>
      <c r="H420" s="51">
        <v>40</v>
      </c>
    </row>
    <row r="421" spans="1:8" s="51" customFormat="1" x14ac:dyDescent="0.25">
      <c r="A421" s="66" t="str">
        <f>Matrix!$A$1</f>
        <v>Applicable Component Categories</v>
      </c>
      <c r="B421" s="67"/>
      <c r="C421" s="67"/>
      <c r="D421" s="67"/>
      <c r="E421" s="67"/>
      <c r="F421" s="67"/>
      <c r="G421" s="64"/>
      <c r="H421" s="51">
        <v>40</v>
      </c>
    </row>
    <row r="422" spans="1:8" s="51" customFormat="1" ht="76.5" customHeight="1" x14ac:dyDescent="0.25">
      <c r="A422" s="59" t="str" cm="1">
        <f t="array" aca="1" ref="A422" ca="1">OFFSET(Matrix!$A$1,$H422 - 1,0)</f>
        <v xml:space="preserve">Mobile App;
Connectivity/Communications;
Cloud or Back-end;
</v>
      </c>
      <c r="B422" s="68"/>
      <c r="C422" s="68"/>
      <c r="D422" s="68"/>
      <c r="E422" s="68"/>
      <c r="F422" s="69"/>
      <c r="G422" s="64"/>
      <c r="H422" s="51">
        <v>40</v>
      </c>
    </row>
    <row r="423" spans="1:8" s="51" customFormat="1" x14ac:dyDescent="0.25">
      <c r="A423" s="66" t="str">
        <f>Matrix!$D$1</f>
        <v>Requirement</v>
      </c>
      <c r="B423" s="67"/>
      <c r="C423" s="67"/>
      <c r="D423" s="67"/>
      <c r="E423" s="67"/>
      <c r="F423" s="67"/>
      <c r="G423" s="64"/>
      <c r="H423" s="51">
        <v>40</v>
      </c>
    </row>
    <row r="424" spans="1:8" s="51" customFormat="1" ht="94.5" customHeight="1" x14ac:dyDescent="0.25">
      <c r="A424" s="59" t="str" cm="1">
        <f t="array" aca="1" ref="A424" ca="1">OFFSET(Matrix!$D$1,$H424 - 1,0)</f>
        <v>The vendor’s software shall not contain any credentials that are shared among other copies of software; e.g. the software cannot contain hardcoded API keys or API passwords</v>
      </c>
      <c r="B424" s="68"/>
      <c r="C424" s="68"/>
      <c r="D424" s="68"/>
      <c r="E424" s="68"/>
      <c r="F424" s="69"/>
      <c r="G424" s="64"/>
      <c r="H424" s="51">
        <v>40</v>
      </c>
    </row>
    <row r="425" spans="1:8" s="51" customFormat="1" x14ac:dyDescent="0.25">
      <c r="A425" s="70" t="str">
        <f>Matrix!$F$1</f>
        <v xml:space="preserve">Verification: Inspection, Demonstration, Test, or Analysis </v>
      </c>
      <c r="B425" s="71"/>
      <c r="C425" s="71"/>
      <c r="D425" s="71"/>
      <c r="E425" s="71"/>
      <c r="F425" s="71"/>
      <c r="G425" s="64"/>
      <c r="H425" s="51">
        <v>40</v>
      </c>
    </row>
    <row r="426" spans="1:8" s="51" customFormat="1" ht="94.5" customHeight="1" x14ac:dyDescent="0.25">
      <c r="A426" s="59" t="str" cm="1">
        <f t="array" aca="1" ref="A426" ca="1">OFFSET(Matrix!$F$1,$H426 - 1,0)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426" s="68"/>
      <c r="C426" s="68"/>
      <c r="D426" s="68"/>
      <c r="E426" s="68"/>
      <c r="F426" s="69"/>
      <c r="G426" s="64"/>
      <c r="H426" s="51">
        <v>40</v>
      </c>
    </row>
    <row r="427" spans="1:8" s="51" customFormat="1" x14ac:dyDescent="0.25">
      <c r="A427" s="66" t="str">
        <f>Matrix!$H$1</f>
        <v>Remarks</v>
      </c>
      <c r="B427" s="67"/>
      <c r="C427" s="67"/>
      <c r="D427" s="67"/>
      <c r="E427" s="67"/>
      <c r="F427" s="67"/>
      <c r="G427" s="64"/>
      <c r="H427" s="51">
        <v>40</v>
      </c>
    </row>
    <row r="428" spans="1:8" s="51" customFormat="1" ht="49.5" customHeight="1" thickBot="1" x14ac:dyDescent="0.3">
      <c r="A428" s="72" cm="1">
        <f t="array" aca="1" ref="A428" ca="1">OFFSET(Matrix!$H$1,$H428 - 1,0)</f>
        <v>0</v>
      </c>
      <c r="B428" s="73"/>
      <c r="C428" s="73"/>
      <c r="D428" s="73"/>
      <c r="E428" s="73"/>
      <c r="F428" s="74"/>
      <c r="G428" s="65"/>
      <c r="H428" s="51">
        <v>40</v>
      </c>
    </row>
    <row r="429" spans="1:8" s="84" customFormat="1" ht="46.5" customHeight="1" thickBot="1" x14ac:dyDescent="0.3">
      <c r="A429" s="83"/>
      <c r="B429" s="83"/>
      <c r="C429" s="83"/>
      <c r="D429" s="83"/>
      <c r="E429" s="83"/>
      <c r="F429" s="83"/>
      <c r="G429" s="83"/>
      <c r="H429" s="83"/>
    </row>
    <row r="430" spans="1:8" s="50" customFormat="1" x14ac:dyDescent="0.25">
      <c r="A430" s="75" t="str">
        <f>Matrix!$B$1</f>
        <v>Ref #</v>
      </c>
      <c r="B430" s="76"/>
      <c r="C430" s="77" t="str">
        <f>Matrix!$C$1</f>
        <v>Security Controls</v>
      </c>
      <c r="D430" s="78"/>
      <c r="E430" s="77" t="str">
        <f>Matrix!$G$1</f>
        <v>Criticality: High, Medium, or Low</v>
      </c>
      <c r="F430" s="78"/>
      <c r="G430" s="52" t="str">
        <f>Matrix!$E$1</f>
        <v xml:space="preserve">Public Requirements References/Descriptions </v>
      </c>
    </row>
    <row r="431" spans="1:8" s="51" customFormat="1" ht="15.75" customHeight="1" x14ac:dyDescent="0.25">
      <c r="A431" s="59" t="str" cm="1">
        <f t="array" aca="1" ref="A431" ca="1">OFFSET(Matrix!$B$1,$H431 - 1,0)</f>
        <v>SII-010</v>
      </c>
      <c r="B431" s="60"/>
      <c r="C431" s="61" t="str" cm="1">
        <f t="array" aca="1" ref="C431" ca="1">OFFSET(Matrix!$C$1,$H431 - 1,0)</f>
        <v>Protecting Firmware on Devices</v>
      </c>
      <c r="D431" s="62"/>
      <c r="E431" s="61" t="str" cm="1">
        <f t="array" aca="1" ref="E431" ca="1">OFFSET(Matrix!$G$1, $H431 - 1,0)</f>
        <v>High</v>
      </c>
      <c r="F431" s="62"/>
      <c r="G431" s="63" t="str" cm="1">
        <f t="array" aca="1" ref="G431" ca="1">OFFSET(Matrix!$E$1,$H431 - 1,0)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v>
      </c>
      <c r="H431" s="51">
        <v>41</v>
      </c>
    </row>
    <row r="432" spans="1:8" s="51" customFormat="1" x14ac:dyDescent="0.25">
      <c r="A432" s="79" t="str">
        <f>Matrix!$A$1</f>
        <v>Applicable Component Categories</v>
      </c>
      <c r="B432" s="80"/>
      <c r="C432" s="80"/>
      <c r="D432" s="80"/>
      <c r="E432" s="80"/>
      <c r="F432" s="80"/>
      <c r="G432" s="64"/>
      <c r="H432" s="51">
        <v>41</v>
      </c>
    </row>
    <row r="433" spans="1:8" s="51" customFormat="1" ht="76.5" customHeight="1" x14ac:dyDescent="0.25">
      <c r="A433" s="59" t="str" cm="1">
        <f t="array" aca="1" ref="A433" ca="1">OFFSET(Matrix!$A$1,$H433 - 1,0)</f>
        <v>Mobile App
Physical In-Cab Device
Connectivity/Communications
Cloud or Back-end</v>
      </c>
      <c r="B433" s="68"/>
      <c r="C433" s="68"/>
      <c r="D433" s="68"/>
      <c r="E433" s="68"/>
      <c r="F433" s="69"/>
      <c r="G433" s="64"/>
      <c r="H433" s="51">
        <v>41</v>
      </c>
    </row>
    <row r="434" spans="1:8" s="51" customFormat="1" x14ac:dyDescent="0.25">
      <c r="A434" s="79" t="str">
        <f>Matrix!$D$1</f>
        <v>Requirement</v>
      </c>
      <c r="B434" s="80"/>
      <c r="C434" s="80"/>
      <c r="D434" s="80"/>
      <c r="E434" s="80"/>
      <c r="F434" s="80"/>
      <c r="G434" s="64"/>
      <c r="H434" s="51">
        <v>41</v>
      </c>
    </row>
    <row r="435" spans="1:8" s="51" customFormat="1" ht="118.5" customHeight="1" x14ac:dyDescent="0.25">
      <c r="A435" s="59" t="str" cm="1">
        <f t="array" aca="1" ref="A435" ca="1">OFFSET(Matrix!$D$1,$H435 - 1,0)</f>
        <v>The vendor shall have a process for remediating flaws in deployed telematics devices and backend systems.
In the case of telematics devices, firmware update capabilities are important to be able to remediate all flaws that could be located in the device.</v>
      </c>
      <c r="B435" s="68"/>
      <c r="C435" s="68"/>
      <c r="D435" s="68"/>
      <c r="E435" s="68"/>
      <c r="F435" s="69"/>
      <c r="G435" s="64"/>
      <c r="H435" s="51">
        <v>41</v>
      </c>
    </row>
    <row r="436" spans="1:8" s="51" customFormat="1" x14ac:dyDescent="0.25">
      <c r="A436" s="81" t="str">
        <f>Matrix!$F$1</f>
        <v xml:space="preserve">Verification: Inspection, Demonstration, Test, or Analysis </v>
      </c>
      <c r="B436" s="82"/>
      <c r="C436" s="82"/>
      <c r="D436" s="82"/>
      <c r="E436" s="82"/>
      <c r="F436" s="82"/>
      <c r="G436" s="64"/>
      <c r="H436" s="51">
        <v>41</v>
      </c>
    </row>
    <row r="437" spans="1:8" s="51" customFormat="1" ht="121.5" customHeight="1" x14ac:dyDescent="0.25">
      <c r="A437" s="59" t="str" cm="1">
        <f t="array" aca="1" ref="A437" ca="1">OFFSET(Matrix!$F$1,$H437 - 1,0)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437" s="68"/>
      <c r="C437" s="68"/>
      <c r="D437" s="68"/>
      <c r="E437" s="68"/>
      <c r="F437" s="69"/>
      <c r="G437" s="64"/>
      <c r="H437" s="51">
        <v>41</v>
      </c>
    </row>
    <row r="438" spans="1:8" s="51" customFormat="1" x14ac:dyDescent="0.25">
      <c r="A438" s="79" t="str">
        <f>Matrix!$H$1</f>
        <v>Remarks</v>
      </c>
      <c r="B438" s="80"/>
      <c r="C438" s="80"/>
      <c r="D438" s="80"/>
      <c r="E438" s="80"/>
      <c r="F438" s="80"/>
      <c r="G438" s="64"/>
      <c r="H438" s="51">
        <v>41</v>
      </c>
    </row>
    <row r="439" spans="1:8" s="51" customFormat="1" ht="72" customHeight="1" thickBot="1" x14ac:dyDescent="0.3">
      <c r="A439" s="72" t="str" cm="1">
        <f t="array" aca="1" ref="A439" ca="1">OFFSET(Matrix!$H$1,$H439 - 1,0)</f>
        <v xml:space="preserve"> This is a leniently-worded requirement that a process to update device firmware exists</v>
      </c>
      <c r="B439" s="73"/>
      <c r="C439" s="73"/>
      <c r="D439" s="73"/>
      <c r="E439" s="73"/>
      <c r="F439" s="74"/>
      <c r="G439" s="65"/>
      <c r="H439" s="51">
        <v>41</v>
      </c>
    </row>
    <row r="440" spans="1:8" s="84" customFormat="1" ht="46.5" customHeight="1" thickBot="1" x14ac:dyDescent="0.3">
      <c r="A440" s="83"/>
      <c r="B440" s="83"/>
      <c r="C440" s="83"/>
      <c r="D440" s="83"/>
      <c r="E440" s="83"/>
      <c r="F440" s="83"/>
      <c r="G440" s="83"/>
      <c r="H440" s="83"/>
    </row>
    <row r="441" spans="1:8" s="50" customFormat="1" x14ac:dyDescent="0.25">
      <c r="A441" s="55" t="str">
        <f>Matrix!$B$1</f>
        <v>Ref #</v>
      </c>
      <c r="B441" s="56"/>
      <c r="C441" s="57" t="str">
        <f>Matrix!$C$1</f>
        <v>Security Controls</v>
      </c>
      <c r="D441" s="58"/>
      <c r="E441" s="57" t="str">
        <f>Matrix!$G$1</f>
        <v>Criticality: High, Medium, or Low</v>
      </c>
      <c r="F441" s="58"/>
      <c r="G441" s="49" t="str">
        <f>Matrix!$E$1</f>
        <v xml:space="preserve">Public Requirements References/Descriptions </v>
      </c>
    </row>
    <row r="442" spans="1:8" s="51" customFormat="1" ht="15.75" customHeight="1" x14ac:dyDescent="0.25">
      <c r="A442" s="59" t="str" cm="1">
        <f t="array" aca="1" ref="A442" ca="1">OFFSET(Matrix!$B$1,$H442 - 1,0)</f>
        <v>SII-020</v>
      </c>
      <c r="B442" s="60"/>
      <c r="C442" s="61" t="str" cm="1">
        <f t="array" aca="1" ref="C442" ca="1">OFFSET(Matrix!$C$1,$H442 - 1,0)</f>
        <v>Protecting Firmware on Devices</v>
      </c>
      <c r="D442" s="62"/>
      <c r="E442" s="61" t="str" cm="1">
        <f t="array" aca="1" ref="E442" ca="1">OFFSET(Matrix!$G$1, $H442 - 1,0)</f>
        <v>Medium</v>
      </c>
      <c r="F442" s="62"/>
      <c r="G442" s="63" t="str" cm="1">
        <f t="array" aca="1" ref="G442" ca="1">OFFSET(Matrix!$E$1,$H442 - 1,0)</f>
        <v xml:space="preserve">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v>
      </c>
      <c r="H442" s="51">
        <v>42</v>
      </c>
    </row>
    <row r="443" spans="1:8" s="51" customFormat="1" x14ac:dyDescent="0.25">
      <c r="A443" s="66" t="str">
        <f>Matrix!$A$1</f>
        <v>Applicable Component Categories</v>
      </c>
      <c r="B443" s="67"/>
      <c r="C443" s="67"/>
      <c r="D443" s="67"/>
      <c r="E443" s="67"/>
      <c r="F443" s="67"/>
      <c r="G443" s="64"/>
      <c r="H443" s="51">
        <v>42</v>
      </c>
    </row>
    <row r="444" spans="1:8" s="51" customFormat="1" ht="76.5" customHeight="1" x14ac:dyDescent="0.25">
      <c r="A444" s="59" t="str" cm="1">
        <f t="array" aca="1" ref="A444" ca="1">OFFSET(Matrix!$A$1,$H444 - 1,0)</f>
        <v>Mobile App;
Physical In-Cab Device;
Connectivity/Communications;
Cloud or Back-end;</v>
      </c>
      <c r="B444" s="68"/>
      <c r="C444" s="68"/>
      <c r="D444" s="68"/>
      <c r="E444" s="68"/>
      <c r="F444" s="69"/>
      <c r="G444" s="64"/>
      <c r="H444" s="51">
        <v>42</v>
      </c>
    </row>
    <row r="445" spans="1:8" s="51" customFormat="1" x14ac:dyDescent="0.25">
      <c r="A445" s="66" t="str">
        <f>Matrix!$D$1</f>
        <v>Requirement</v>
      </c>
      <c r="B445" s="67"/>
      <c r="C445" s="67"/>
      <c r="D445" s="67"/>
      <c r="E445" s="67"/>
      <c r="F445" s="67"/>
      <c r="G445" s="64"/>
      <c r="H445" s="51">
        <v>42</v>
      </c>
    </row>
    <row r="446" spans="1:8" s="51" customFormat="1" ht="94.5" customHeight="1" x14ac:dyDescent="0.25">
      <c r="A446" s="59" t="str" cm="1">
        <f t="array" aca="1" ref="A446" ca="1">OFFSET(Matrix!$D$1,$H446 - 1,0)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446" s="68"/>
      <c r="C446" s="68"/>
      <c r="D446" s="68"/>
      <c r="E446" s="68"/>
      <c r="F446" s="69"/>
      <c r="G446" s="64"/>
      <c r="H446" s="51">
        <v>42</v>
      </c>
    </row>
    <row r="447" spans="1:8" s="51" customFormat="1" x14ac:dyDescent="0.25">
      <c r="A447" s="70" t="str">
        <f>Matrix!$F$1</f>
        <v xml:space="preserve">Verification: Inspection, Demonstration, Test, or Analysis </v>
      </c>
      <c r="B447" s="71"/>
      <c r="C447" s="71"/>
      <c r="D447" s="71"/>
      <c r="E447" s="71"/>
      <c r="F447" s="71"/>
      <c r="G447" s="64"/>
      <c r="H447" s="51">
        <v>42</v>
      </c>
    </row>
    <row r="448" spans="1:8" s="51" customFormat="1" ht="94.5" customHeight="1" x14ac:dyDescent="0.25">
      <c r="A448" s="59" t="str" cm="1">
        <f t="array" aca="1" ref="A448" ca="1">OFFSET(Matrix!$F$1,$H448 - 1,0)</f>
        <v>Inspection of vendor supplied documentation detailing the methods used to update software components across vendor’s infrastructure. Look for evidence of automation in deployment of patches.</v>
      </c>
      <c r="B448" s="68"/>
      <c r="C448" s="68"/>
      <c r="D448" s="68"/>
      <c r="E448" s="68"/>
      <c r="F448" s="69"/>
      <c r="G448" s="64"/>
      <c r="H448" s="51">
        <v>42</v>
      </c>
    </row>
    <row r="449" spans="1:8" s="51" customFormat="1" x14ac:dyDescent="0.25">
      <c r="A449" s="66" t="str">
        <f>Matrix!$H$1</f>
        <v>Remarks</v>
      </c>
      <c r="B449" s="67"/>
      <c r="C449" s="67"/>
      <c r="D449" s="67"/>
      <c r="E449" s="67"/>
      <c r="F449" s="67"/>
      <c r="G449" s="64"/>
      <c r="H449" s="51">
        <v>42</v>
      </c>
    </row>
    <row r="450" spans="1:8" s="51" customFormat="1" ht="49.5" customHeight="1" thickBot="1" x14ac:dyDescent="0.3">
      <c r="A450" s="72" t="str" cm="1">
        <f t="array" aca="1" ref="A450" ca="1">OFFSET(Matrix!$H$1,$H450 - 1,0)</f>
        <v>-</v>
      </c>
      <c r="B450" s="73"/>
      <c r="C450" s="73"/>
      <c r="D450" s="73"/>
      <c r="E450" s="73"/>
      <c r="F450" s="74"/>
      <c r="G450" s="65"/>
      <c r="H450" s="51">
        <v>42</v>
      </c>
    </row>
    <row r="451" spans="1:8" s="84" customFormat="1" ht="46.5" customHeight="1" thickBot="1" x14ac:dyDescent="0.3">
      <c r="A451" s="83"/>
      <c r="B451" s="83"/>
      <c r="C451" s="83"/>
      <c r="D451" s="83"/>
      <c r="E451" s="83"/>
      <c r="F451" s="83"/>
      <c r="G451" s="83"/>
      <c r="H451" s="83"/>
    </row>
    <row r="452" spans="1:8" s="50" customFormat="1" x14ac:dyDescent="0.25">
      <c r="A452" s="75" t="str">
        <f>Matrix!$B$1</f>
        <v>Ref #</v>
      </c>
      <c r="B452" s="76"/>
      <c r="C452" s="77" t="str">
        <f>Matrix!$C$1</f>
        <v>Security Controls</v>
      </c>
      <c r="D452" s="78"/>
      <c r="E452" s="77" t="str">
        <f>Matrix!$G$1</f>
        <v>Criticality: High, Medium, or Low</v>
      </c>
      <c r="F452" s="78"/>
      <c r="G452" s="52" t="str">
        <f>Matrix!$E$1</f>
        <v xml:space="preserve">Public Requirements References/Descriptions </v>
      </c>
    </row>
    <row r="453" spans="1:8" s="51" customFormat="1" ht="15.75" customHeight="1" x14ac:dyDescent="0.25">
      <c r="A453" s="59" t="str" cm="1">
        <f t="array" aca="1" ref="A453" ca="1">OFFSET(Matrix!$B$1,$H453 - 1,0)</f>
        <v>SII-021</v>
      </c>
      <c r="B453" s="60"/>
      <c r="C453" s="61" t="str" cm="1">
        <f t="array" aca="1" ref="C453" ca="1">OFFSET(Matrix!$C$1,$H453 - 1,0)</f>
        <v>Protecting Firmware on Devices</v>
      </c>
      <c r="D453" s="62"/>
      <c r="E453" s="61" t="str" cm="1">
        <f t="array" aca="1" ref="E453" ca="1">OFFSET(Matrix!$G$1, $H453 - 1,0)</f>
        <v>Medium</v>
      </c>
      <c r="F453" s="62"/>
      <c r="G453" s="63" t="str" cm="1">
        <f t="array" aca="1" ref="G453" ca="1">OFFSET(Matrix!$E$1,$H453 - 1,0)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TVM-02.5 Do you have a capability to rapidly patch vulnerabilities across all of your computing devices, applications, and systems?
CTIA ICCTP 3.5 Patch Management 
CTIA ICCTP 5.5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v>
      </c>
      <c r="H453" s="51">
        <v>43</v>
      </c>
    </row>
    <row r="454" spans="1:8" s="51" customFormat="1" x14ac:dyDescent="0.25">
      <c r="A454" s="79" t="str">
        <f>Matrix!$A$1</f>
        <v>Applicable Component Categories</v>
      </c>
      <c r="B454" s="80"/>
      <c r="C454" s="80"/>
      <c r="D454" s="80"/>
      <c r="E454" s="80"/>
      <c r="F454" s="80"/>
      <c r="G454" s="64"/>
      <c r="H454" s="51">
        <v>43</v>
      </c>
    </row>
    <row r="455" spans="1:8" s="51" customFormat="1" ht="76.5" customHeight="1" x14ac:dyDescent="0.25">
      <c r="A455" s="59" t="str" cm="1">
        <f t="array" aca="1" ref="A455" ca="1">OFFSET(Matrix!$A$1,$H455 - 1,0)</f>
        <v>Mobile App;
Physical In-Cab Device;
Connectivity/Communications;
Cloud or Back-end;</v>
      </c>
      <c r="B455" s="68"/>
      <c r="C455" s="68"/>
      <c r="D455" s="68"/>
      <c r="E455" s="68"/>
      <c r="F455" s="69"/>
      <c r="G455" s="64"/>
      <c r="H455" s="51">
        <v>43</v>
      </c>
    </row>
    <row r="456" spans="1:8" s="51" customFormat="1" x14ac:dyDescent="0.25">
      <c r="A456" s="79" t="str">
        <f>Matrix!$D$1</f>
        <v>Requirement</v>
      </c>
      <c r="B456" s="80"/>
      <c r="C456" s="80"/>
      <c r="D456" s="80"/>
      <c r="E456" s="80"/>
      <c r="F456" s="80"/>
      <c r="G456" s="64"/>
      <c r="H456" s="51">
        <v>43</v>
      </c>
    </row>
    <row r="457" spans="1:8" s="51" customFormat="1" ht="177.75" customHeight="1" x14ac:dyDescent="0.25">
      <c r="A457" s="59" t="str" cm="1">
        <f t="array" aca="1" ref="A457" ca="1">OFFSET(Matrix!$D$1,$H457 - 1,0)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457" s="68"/>
      <c r="C457" s="68"/>
      <c r="D457" s="68"/>
      <c r="E457" s="68"/>
      <c r="F457" s="69"/>
      <c r="G457" s="64"/>
      <c r="H457" s="51">
        <v>43</v>
      </c>
    </row>
    <row r="458" spans="1:8" s="51" customFormat="1" x14ac:dyDescent="0.25">
      <c r="A458" s="81" t="str">
        <f>Matrix!$F$1</f>
        <v xml:space="preserve">Verification: Inspection, Demonstration, Test, or Analysis </v>
      </c>
      <c r="B458" s="82"/>
      <c r="C458" s="82"/>
      <c r="D458" s="82"/>
      <c r="E458" s="82"/>
      <c r="F458" s="82"/>
      <c r="G458" s="64"/>
      <c r="H458" s="51">
        <v>43</v>
      </c>
    </row>
    <row r="459" spans="1:8" s="51" customFormat="1" ht="94.5" customHeight="1" x14ac:dyDescent="0.25">
      <c r="A459" s="59" t="str" cm="1">
        <f t="array" aca="1" ref="A459" ca="1">OFFSET(Matrix!$F$1,$H459 - 1,0)</f>
        <v>Inspection of vendor supplied documentation detailing the methods used to update software components across vendor’s infrastructure. Ensure that it is possible to remediate a vulnerability with an identified high severity (30d).</v>
      </c>
      <c r="B459" s="68"/>
      <c r="C459" s="68"/>
      <c r="D459" s="68"/>
      <c r="E459" s="68"/>
      <c r="F459" s="69"/>
      <c r="G459" s="64"/>
      <c r="H459" s="51">
        <v>43</v>
      </c>
    </row>
    <row r="460" spans="1:8" s="51" customFormat="1" x14ac:dyDescent="0.25">
      <c r="A460" s="79" t="str">
        <f>Matrix!$H$1</f>
        <v>Remarks</v>
      </c>
      <c r="B460" s="80"/>
      <c r="C460" s="80"/>
      <c r="D460" s="80"/>
      <c r="E460" s="80"/>
      <c r="F460" s="80"/>
      <c r="G460" s="64"/>
      <c r="H460" s="51">
        <v>43</v>
      </c>
    </row>
    <row r="461" spans="1:8" s="51" customFormat="1" ht="122.25" customHeight="1" thickBot="1" x14ac:dyDescent="0.3">
      <c r="A461" s="72" t="str" cm="1">
        <f t="array" aca="1" ref="A461" ca="1">OFFSET(Matrix!$H$1,$H461 - 1,0)</f>
        <v>-</v>
      </c>
      <c r="B461" s="73"/>
      <c r="C461" s="73"/>
      <c r="D461" s="73"/>
      <c r="E461" s="73"/>
      <c r="F461" s="74"/>
      <c r="G461" s="65"/>
      <c r="H461" s="51">
        <v>43</v>
      </c>
    </row>
    <row r="462" spans="1:8" s="84" customFormat="1" ht="46.5" customHeight="1" thickBot="1" x14ac:dyDescent="0.3">
      <c r="A462" s="83"/>
      <c r="B462" s="83"/>
      <c r="C462" s="83"/>
      <c r="D462" s="83"/>
      <c r="E462" s="83"/>
      <c r="F462" s="83"/>
      <c r="G462" s="83"/>
      <c r="H462" s="83"/>
    </row>
    <row r="463" spans="1:8" s="50" customFormat="1" x14ac:dyDescent="0.25">
      <c r="A463" s="55" t="str">
        <f>Matrix!$B$1</f>
        <v>Ref #</v>
      </c>
      <c r="B463" s="56"/>
      <c r="C463" s="57" t="str">
        <f>Matrix!$C$1</f>
        <v>Security Controls</v>
      </c>
      <c r="D463" s="58"/>
      <c r="E463" s="57" t="str">
        <f>Matrix!$G$1</f>
        <v>Criticality: High, Medium, or Low</v>
      </c>
      <c r="F463" s="58"/>
      <c r="G463" s="49" t="str">
        <f>Matrix!$E$1</f>
        <v xml:space="preserve">Public Requirements References/Descriptions </v>
      </c>
    </row>
    <row r="464" spans="1:8" s="51" customFormat="1" ht="15.75" customHeight="1" x14ac:dyDescent="0.25">
      <c r="A464" s="59" t="str" cm="1">
        <f t="array" aca="1" ref="A464" ca="1">OFFSET(Matrix!$B$1,$H464 - 1,0)</f>
        <v>SII-030</v>
      </c>
      <c r="B464" s="60"/>
      <c r="C464" s="61" t="str" cm="1">
        <f t="array" aca="1" ref="C464" ca="1">OFFSET(Matrix!$C$1,$H464 - 1,0)</f>
        <v>Protecting Firmware on Devices</v>
      </c>
      <c r="D464" s="62"/>
      <c r="E464" s="61" t="str" cm="1">
        <f t="array" aca="1" ref="E464" ca="1">OFFSET(Matrix!$G$1, $H464 - 1,0)</f>
        <v>Medium</v>
      </c>
      <c r="F464" s="62"/>
      <c r="G464" s="63" t="str" cm="1">
        <f t="array" aca="1" ref="G464" ca="1">OFFSET(Matrix!$E$1,$H464 - 1,0)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NIST 800-53 SI-7 (1) -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NIST 800-53 SI-7 (6) - SOFTWARE, FIRMWARE, AND INFORMATION INTEGRITY | CRYPTOGRAPHIC PROTECTION 
The information system implements cryptographic mechanisms to detect unauthorized changes to software, firmware, and information.
NIST 800-53 SI-7 (15) - SOFTWARE, FIRMWARE, AND INFORMATION INTEGRITY | CODE AUTHENTICATION 
The information system implements cryptographic mechanisms to authenticate [Assignment: organization-defined software or firmware components] prior to installation.
CAIQ CCC-04.1 Do you have controls in place to restrict and monitor the installation of unauthorized software onto your systems?
CTIA ICCTP 3.6 Software Upgrades
CTIA ICCTP 5.6 Software Upgrades</v>
      </c>
      <c r="H464" s="51">
        <v>44</v>
      </c>
    </row>
    <row r="465" spans="1:8" s="51" customFormat="1" x14ac:dyDescent="0.25">
      <c r="A465" s="66" t="str">
        <f>Matrix!$A$1</f>
        <v>Applicable Component Categories</v>
      </c>
      <c r="B465" s="67"/>
      <c r="C465" s="67"/>
      <c r="D465" s="67"/>
      <c r="E465" s="67"/>
      <c r="F465" s="67"/>
      <c r="G465" s="64"/>
      <c r="H465" s="51">
        <v>44</v>
      </c>
    </row>
    <row r="466" spans="1:8" s="51" customFormat="1" ht="76.5" customHeight="1" x14ac:dyDescent="0.25">
      <c r="A466" s="59" t="str" cm="1">
        <f t="array" aca="1" ref="A466" ca="1">OFFSET(Matrix!$A$1,$H466 - 1,0)</f>
        <v xml:space="preserve">Mobile App;
Physical In-Cab Device;
Connectivity/Communications;
</v>
      </c>
      <c r="B466" s="68"/>
      <c r="C466" s="68"/>
      <c r="D466" s="68"/>
      <c r="E466" s="68"/>
      <c r="F466" s="69"/>
      <c r="G466" s="64"/>
      <c r="H466" s="51">
        <v>44</v>
      </c>
    </row>
    <row r="467" spans="1:8" s="51" customFormat="1" x14ac:dyDescent="0.25">
      <c r="A467" s="66" t="str">
        <f>Matrix!$D$1</f>
        <v>Requirement</v>
      </c>
      <c r="B467" s="67"/>
      <c r="C467" s="67"/>
      <c r="D467" s="67"/>
      <c r="E467" s="67"/>
      <c r="F467" s="67"/>
      <c r="G467" s="64"/>
      <c r="H467" s="51">
        <v>44</v>
      </c>
    </row>
    <row r="468" spans="1:8" s="51" customFormat="1" ht="94.5" customHeight="1" x14ac:dyDescent="0.25">
      <c r="A468" s="59" t="str" cm="1">
        <f t="array" aca="1" ref="A468" ca="1">OFFSET(Matrix!$D$1,$H468 - 1,0)</f>
        <v>The vendor shall use digitally signed software on telematics devices and prohibit execution of unsigned or invalidly signed software.</v>
      </c>
      <c r="B468" s="68"/>
      <c r="C468" s="68"/>
      <c r="D468" s="68"/>
      <c r="E468" s="68"/>
      <c r="F468" s="69"/>
      <c r="G468" s="64"/>
      <c r="H468" s="51">
        <v>44</v>
      </c>
    </row>
    <row r="469" spans="1:8" s="51" customFormat="1" x14ac:dyDescent="0.25">
      <c r="A469" s="70" t="str">
        <f>Matrix!$F$1</f>
        <v xml:space="preserve">Verification: Inspection, Demonstration, Test, or Analysis </v>
      </c>
      <c r="B469" s="71"/>
      <c r="C469" s="71"/>
      <c r="D469" s="71"/>
      <c r="E469" s="71"/>
      <c r="F469" s="71"/>
      <c r="G469" s="64"/>
      <c r="H469" s="51">
        <v>44</v>
      </c>
    </row>
    <row r="470" spans="1:8" s="51" customFormat="1" ht="94.5" customHeight="1" x14ac:dyDescent="0.25">
      <c r="A470" s="59" t="str" cm="1">
        <f t="array" aca="1" ref="A470" ca="1">OFFSET(Matrix!$F$1,$H470 - 1,0)</f>
        <v>Inspection of vendor documentation demonstrating that only cryptographically signed software is allowed to be executed/run on telematics devices. Ensure that signature verification is performed before load/execute/run and not solely at time of installation.</v>
      </c>
      <c r="B470" s="68"/>
      <c r="C470" s="68"/>
      <c r="D470" s="68"/>
      <c r="E470" s="68"/>
      <c r="F470" s="69"/>
      <c r="G470" s="64"/>
      <c r="H470" s="51">
        <v>44</v>
      </c>
    </row>
    <row r="471" spans="1:8" s="51" customFormat="1" x14ac:dyDescent="0.25">
      <c r="A471" s="66" t="str">
        <f>Matrix!$H$1</f>
        <v>Remarks</v>
      </c>
      <c r="B471" s="67"/>
      <c r="C471" s="67"/>
      <c r="D471" s="67"/>
      <c r="E471" s="67"/>
      <c r="F471" s="67"/>
      <c r="G471" s="64"/>
      <c r="H471" s="51">
        <v>44</v>
      </c>
    </row>
    <row r="472" spans="1:8" s="51" customFormat="1" ht="334.5" customHeight="1" thickBot="1" x14ac:dyDescent="0.3">
      <c r="A472" s="72" t="str" cm="1">
        <f t="array" aca="1" ref="A472" ca="1">OFFSET(Matrix!$H$1,$H472 - 1,0)</f>
        <v>Note may just want to make this one vendor shall utilize digitally signed firmware</v>
      </c>
      <c r="B472" s="73"/>
      <c r="C472" s="73"/>
      <c r="D472" s="73"/>
      <c r="E472" s="73"/>
      <c r="F472" s="74"/>
      <c r="G472" s="65"/>
      <c r="H472" s="51">
        <v>44</v>
      </c>
    </row>
    <row r="473" spans="1:8" s="84" customFormat="1" ht="46.5" customHeight="1" thickBot="1" x14ac:dyDescent="0.3">
      <c r="A473" s="83"/>
      <c r="B473" s="83"/>
      <c r="C473" s="83"/>
      <c r="D473" s="83"/>
      <c r="E473" s="83"/>
      <c r="F473" s="83"/>
      <c r="G473" s="83"/>
      <c r="H473" s="83"/>
    </row>
    <row r="474" spans="1:8" s="50" customFormat="1" x14ac:dyDescent="0.25">
      <c r="A474" s="75" t="str">
        <f>Matrix!$B$1</f>
        <v>Ref #</v>
      </c>
      <c r="B474" s="76"/>
      <c r="C474" s="77" t="str">
        <f>Matrix!$C$1</f>
        <v>Security Controls</v>
      </c>
      <c r="D474" s="78"/>
      <c r="E474" s="77" t="str">
        <f>Matrix!$G$1</f>
        <v>Criticality: High, Medium, or Low</v>
      </c>
      <c r="F474" s="78"/>
      <c r="G474" s="52" t="str">
        <f>Matrix!$E$1</f>
        <v xml:space="preserve">Public Requirements References/Descriptions </v>
      </c>
    </row>
    <row r="475" spans="1:8" s="51" customFormat="1" ht="15.75" customHeight="1" x14ac:dyDescent="0.25">
      <c r="A475" s="59" t="str" cm="1">
        <f t="array" aca="1" ref="A475" ca="1">OFFSET(Matrix!$B$1,$H475 - 1,0)</f>
        <v>SII-040</v>
      </c>
      <c r="B475" s="60"/>
      <c r="C475" s="61" t="str" cm="1">
        <f t="array" aca="1" ref="C475" ca="1">OFFSET(Matrix!$C$1,$H475 - 1,0)</f>
        <v>Protecting Firmware on Devices</v>
      </c>
      <c r="D475" s="62"/>
      <c r="E475" s="61" t="str" cm="1">
        <f t="array" aca="1" ref="E475" ca="1">OFFSET(Matrix!$G$1, $H475 - 1,0)</f>
        <v>High</v>
      </c>
      <c r="F475" s="62"/>
      <c r="G475" s="63" t="str" cm="1">
        <f t="array" aca="1" ref="G475" ca="1">OFFSET(Matrix!$E$1,$H475 - 1,0)</f>
        <v>NIST 800-53 SI-7 (5) - 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
NIST 800-53 SI-7 (6) - SOFTWARE, FIRMWARE, AND INFORMATION INTEGRITY | CRYPTOGRAPHIC PROTECTION 
The information system implements cryptographic mechanisms to detect unauthorized changes to software, firmware, and information.
NIST 800-53 SI-7 (9) - SOFTWARE, FIRMWARE, AND INFORMATION INTEGRITY | VERIFY BOOT PROCESS 
The information system verifies the integrity of the boot process of [Assignment: organization-defined devices].
NIST 800-53 SI-7 (10) - SOFTWARE, FIRMWARE, AND INFORMATION INTEGRITY | PROTECTION OF BOOT FIRMWARE 
The information system implements [Assignment: organization-defined security safeguards] to protect the integrity of boot firmware in [Assignment: organization-defined devices].
NIST 800-53 SI-7 (15) - SOFTWARE, FIRMWARE, AND INFORMATION INTEGRITY | CODE AUTHENTICATION 
The information system implements cryptographic mechanisms to authenticate [Assignment: organization-defined software or firmware components] prior to installation.</v>
      </c>
      <c r="H475" s="51">
        <v>45</v>
      </c>
    </row>
    <row r="476" spans="1:8" s="51" customFormat="1" x14ac:dyDescent="0.25">
      <c r="A476" s="79" t="str">
        <f>Matrix!$A$1</f>
        <v>Applicable Component Categories</v>
      </c>
      <c r="B476" s="80"/>
      <c r="C476" s="80"/>
      <c r="D476" s="80"/>
      <c r="E476" s="80"/>
      <c r="F476" s="80"/>
      <c r="G476" s="64"/>
      <c r="H476" s="51">
        <v>45</v>
      </c>
    </row>
    <row r="477" spans="1:8" s="51" customFormat="1" ht="76.5" customHeight="1" x14ac:dyDescent="0.25">
      <c r="A477" s="59" t="str" cm="1">
        <f t="array" aca="1" ref="A477" ca="1">OFFSET(Matrix!$A$1,$H477 - 1,0)</f>
        <v>Physical In-Cab Device;
Connectivity/Communications;</v>
      </c>
      <c r="B477" s="68"/>
      <c r="C477" s="68"/>
      <c r="D477" s="68"/>
      <c r="E477" s="68"/>
      <c r="F477" s="69"/>
      <c r="G477" s="64"/>
      <c r="H477" s="51">
        <v>45</v>
      </c>
    </row>
    <row r="478" spans="1:8" s="51" customFormat="1" x14ac:dyDescent="0.25">
      <c r="A478" s="79" t="str">
        <f>Matrix!$D$1</f>
        <v>Requirement</v>
      </c>
      <c r="B478" s="80"/>
      <c r="C478" s="80"/>
      <c r="D478" s="80"/>
      <c r="E478" s="80"/>
      <c r="F478" s="80"/>
      <c r="G478" s="64"/>
      <c r="H478" s="51">
        <v>45</v>
      </c>
    </row>
    <row r="479" spans="1:8" s="51" customFormat="1" ht="94.5" customHeight="1" x14ac:dyDescent="0.25">
      <c r="A479" s="59" t="str" cm="1">
        <f t="array" aca="1" ref="A479" ca="1">OFFSET(Matrix!$D$1,$H479 - 1,0)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479" s="68"/>
      <c r="C479" s="68"/>
      <c r="D479" s="68"/>
      <c r="E479" s="68"/>
      <c r="F479" s="69"/>
      <c r="G479" s="64"/>
      <c r="H479" s="51">
        <v>45</v>
      </c>
    </row>
    <row r="480" spans="1:8" s="51" customFormat="1" x14ac:dyDescent="0.25">
      <c r="A480" s="81" t="str">
        <f>Matrix!$F$1</f>
        <v xml:space="preserve">Verification: Inspection, Demonstration, Test, or Analysis </v>
      </c>
      <c r="B480" s="82"/>
      <c r="C480" s="82"/>
      <c r="D480" s="82"/>
      <c r="E480" s="82"/>
      <c r="F480" s="82"/>
      <c r="G480" s="64"/>
      <c r="H480" s="51">
        <v>45</v>
      </c>
    </row>
    <row r="481" spans="1:8" s="51" customFormat="1" ht="104.25" customHeight="1" x14ac:dyDescent="0.25">
      <c r="A481" s="59" t="str" cm="1">
        <f t="array" aca="1" ref="A481" ca="1">OFFSET(Matrix!$F$1,$H481 - 1,0)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481" s="68"/>
      <c r="C481" s="68"/>
      <c r="D481" s="68"/>
      <c r="E481" s="68"/>
      <c r="F481" s="69"/>
      <c r="G481" s="64"/>
      <c r="H481" s="51">
        <v>45</v>
      </c>
    </row>
    <row r="482" spans="1:8" s="51" customFormat="1" x14ac:dyDescent="0.25">
      <c r="A482" s="79" t="str">
        <f>Matrix!$H$1</f>
        <v>Remarks</v>
      </c>
      <c r="B482" s="80"/>
      <c r="C482" s="80"/>
      <c r="D482" s="80"/>
      <c r="E482" s="80"/>
      <c r="F482" s="80"/>
      <c r="G482" s="64"/>
      <c r="H482" s="51">
        <v>45</v>
      </c>
    </row>
    <row r="483" spans="1:8" s="51" customFormat="1" ht="72" customHeight="1" thickBot="1" x14ac:dyDescent="0.3">
      <c r="A483" s="72" t="str" cm="1">
        <f t="array" aca="1" ref="A483" ca="1">OFFSET(Matrix!$H$1,$H483 - 1,0)</f>
        <v>Secure boot underpins the access control which protects the vehicle networks</v>
      </c>
      <c r="B483" s="73"/>
      <c r="C483" s="73"/>
      <c r="D483" s="73"/>
      <c r="E483" s="73"/>
      <c r="F483" s="74"/>
      <c r="G483" s="65"/>
      <c r="H483" s="51">
        <v>45</v>
      </c>
    </row>
    <row r="484" spans="1:8" s="84" customFormat="1" ht="46.5" customHeight="1" thickBot="1" x14ac:dyDescent="0.3">
      <c r="A484" s="83"/>
      <c r="B484" s="83"/>
      <c r="C484" s="83"/>
      <c r="D484" s="83"/>
      <c r="E484" s="83"/>
      <c r="F484" s="83"/>
      <c r="G484" s="83"/>
      <c r="H484" s="83"/>
    </row>
    <row r="485" spans="1:8" s="50" customFormat="1" x14ac:dyDescent="0.25">
      <c r="A485" s="55" t="str">
        <f>Matrix!$B$1</f>
        <v>Ref #</v>
      </c>
      <c r="B485" s="56"/>
      <c r="C485" s="57" t="str">
        <f>Matrix!$C$1</f>
        <v>Security Controls</v>
      </c>
      <c r="D485" s="58"/>
      <c r="E485" s="57" t="str">
        <f>Matrix!$G$1</f>
        <v>Criticality: High, Medium, or Low</v>
      </c>
      <c r="F485" s="58"/>
      <c r="G485" s="49" t="str">
        <f>Matrix!$E$1</f>
        <v xml:space="preserve">Public Requirements References/Descriptions </v>
      </c>
    </row>
    <row r="486" spans="1:8" s="51" customFormat="1" ht="15.75" customHeight="1" x14ac:dyDescent="0.25">
      <c r="A486" s="59" t="str" cm="1">
        <f t="array" aca="1" ref="A486" ca="1">OFFSET(Matrix!$B$1,$H486 - 1,0)</f>
        <v>SII-060</v>
      </c>
      <c r="B486" s="60"/>
      <c r="C486" s="61" t="str" cm="1">
        <f t="array" aca="1" ref="C486" ca="1">OFFSET(Matrix!$C$1,$H486 - 1,0)</f>
        <v>Protecting Firmware on Devices</v>
      </c>
      <c r="D486" s="62"/>
      <c r="E486" s="61" t="str" cm="1">
        <f t="array" aca="1" ref="E486" ca="1">OFFSET(Matrix!$G$1, $H486 - 1,0)</f>
        <v>Low</v>
      </c>
      <c r="F486" s="62"/>
      <c r="G486" s="63" t="str" cm="1">
        <f t="array" aca="1" ref="G486" ca="1">OFFSET(Matrix!$E$1,$H486 - 1,0)</f>
        <v>NIST 800-53 SI-7 (12) - SOFTWARE, FIRMWARE, AND INFORMATION INTEGRITY | INTEGRITY VERIFICATION 
The organization requires that the integrity of [Assignment: organization-defined user-installed software] be verified prior to execution.
NIST 800-53 SI-7 (15) - SOFTWARE, FIRMWARE, AND INFORMATION INTEGRITY | CODE AUTHENTICATION 
The information system implements cryptographic mechanisms to authenticate [Assignment: organization-defined software or firmware components] prior to installation.
NIST 800-53 SC-3 - SECURITY FUNCTION ISOLATION
The information system isolates security functions from nonsecurity functions.</v>
      </c>
      <c r="H486" s="51">
        <v>46</v>
      </c>
    </row>
    <row r="487" spans="1:8" s="51" customFormat="1" x14ac:dyDescent="0.25">
      <c r="A487" s="66" t="str">
        <f>Matrix!$A$1</f>
        <v>Applicable Component Categories</v>
      </c>
      <c r="B487" s="67"/>
      <c r="C487" s="67"/>
      <c r="D487" s="67"/>
      <c r="E487" s="67"/>
      <c r="F487" s="67"/>
      <c r="G487" s="64"/>
      <c r="H487" s="51">
        <v>46</v>
      </c>
    </row>
    <row r="488" spans="1:8" s="51" customFormat="1" ht="76.5" customHeight="1" x14ac:dyDescent="0.25">
      <c r="A488" s="59" t="str" cm="1">
        <f t="array" aca="1" ref="A488" ca="1">OFFSET(Matrix!$A$1,$H488 - 1,0)</f>
        <v>Physical In-Cab Device;
Connectivity/Communications;</v>
      </c>
      <c r="B488" s="68"/>
      <c r="C488" s="68"/>
      <c r="D488" s="68"/>
      <c r="E488" s="68"/>
      <c r="F488" s="69"/>
      <c r="G488" s="64"/>
      <c r="H488" s="51">
        <v>46</v>
      </c>
    </row>
    <row r="489" spans="1:8" s="51" customFormat="1" x14ac:dyDescent="0.25">
      <c r="A489" s="66" t="str">
        <f>Matrix!$D$1</f>
        <v>Requirement</v>
      </c>
      <c r="B489" s="67"/>
      <c r="C489" s="67"/>
      <c r="D489" s="67"/>
      <c r="E489" s="67"/>
      <c r="F489" s="67"/>
      <c r="G489" s="64"/>
      <c r="H489" s="51">
        <v>46</v>
      </c>
    </row>
    <row r="490" spans="1:8" s="51" customFormat="1" ht="94.5" customHeight="1" x14ac:dyDescent="0.25">
      <c r="A490" s="59" t="str" cm="1">
        <f t="array" aca="1" ref="A490" ca="1">OFFSET(Matrix!$D$1,$H490 - 1,0)</f>
        <v>The vendor shall provide a means (and document the process) for customers to verify the firmware in their devices.</v>
      </c>
      <c r="B490" s="68"/>
      <c r="C490" s="68"/>
      <c r="D490" s="68"/>
      <c r="E490" s="68"/>
      <c r="F490" s="69"/>
      <c r="G490" s="64"/>
      <c r="H490" s="51">
        <v>46</v>
      </c>
    </row>
    <row r="491" spans="1:8" s="51" customFormat="1" x14ac:dyDescent="0.25">
      <c r="A491" s="70" t="str">
        <f>Matrix!$F$1</f>
        <v xml:space="preserve">Verification: Inspection, Demonstration, Test, or Analysis </v>
      </c>
      <c r="B491" s="71"/>
      <c r="C491" s="71"/>
      <c r="D491" s="71"/>
      <c r="E491" s="71"/>
      <c r="F491" s="71"/>
      <c r="G491" s="64"/>
      <c r="H491" s="51">
        <v>46</v>
      </c>
    </row>
    <row r="492" spans="1:8" s="51" customFormat="1" ht="94.5" customHeight="1" x14ac:dyDescent="0.25">
      <c r="A492" s="59" t="str" cm="1">
        <f t="array" aca="1" ref="A492" ca="1">OFFSET(Matrix!$F$1,$H492 - 1,0)</f>
        <v>Inspection of vendor documentation detailing the process of verifying the firmware on a device. Ensure that these steps can be executed by your (carrier) staff to gain your own assurance of device firmware state.</v>
      </c>
      <c r="B492" s="68"/>
      <c r="C492" s="68"/>
      <c r="D492" s="68"/>
      <c r="E492" s="68"/>
      <c r="F492" s="69"/>
      <c r="G492" s="64"/>
      <c r="H492" s="51">
        <v>46</v>
      </c>
    </row>
    <row r="493" spans="1:8" s="51" customFormat="1" x14ac:dyDescent="0.25">
      <c r="A493" s="66" t="str">
        <f>Matrix!$H$1</f>
        <v>Remarks</v>
      </c>
      <c r="B493" s="67"/>
      <c r="C493" s="67"/>
      <c r="D493" s="67"/>
      <c r="E493" s="67"/>
      <c r="F493" s="67"/>
      <c r="G493" s="64"/>
      <c r="H493" s="51">
        <v>46</v>
      </c>
    </row>
    <row r="494" spans="1:8" s="51" customFormat="1" ht="49.5" customHeight="1" thickBot="1" x14ac:dyDescent="0.3">
      <c r="A494" s="72" t="str" cm="1">
        <f t="array" aca="1" ref="A494" ca="1">OFFSET(Matrix!$H$1,$H494 - 1,0)</f>
        <v>Is a rare feature to find deployed and is nice-to-have over and above secure boot</v>
      </c>
      <c r="B494" s="73"/>
      <c r="C494" s="73"/>
      <c r="D494" s="73"/>
      <c r="E494" s="73"/>
      <c r="F494" s="74"/>
      <c r="G494" s="65"/>
      <c r="H494" s="51">
        <v>46</v>
      </c>
    </row>
    <row r="495" spans="1:8" s="84" customFormat="1" ht="46.5" customHeight="1" thickBot="1" x14ac:dyDescent="0.3">
      <c r="A495" s="83"/>
      <c r="B495" s="83"/>
      <c r="C495" s="83"/>
      <c r="D495" s="83"/>
      <c r="E495" s="83"/>
      <c r="F495" s="83"/>
      <c r="G495" s="83"/>
      <c r="H495" s="83"/>
    </row>
    <row r="496" spans="1:8" s="50" customFormat="1" x14ac:dyDescent="0.25">
      <c r="A496" s="75" t="str">
        <f>Matrix!$B$1</f>
        <v>Ref #</v>
      </c>
      <c r="B496" s="76"/>
      <c r="C496" s="77" t="str">
        <f>Matrix!$C$1</f>
        <v>Security Controls</v>
      </c>
      <c r="D496" s="78"/>
      <c r="E496" s="77" t="str">
        <f>Matrix!$G$1</f>
        <v>Criticality: High, Medium, or Low</v>
      </c>
      <c r="F496" s="78"/>
      <c r="G496" s="52" t="str">
        <f>Matrix!$E$1</f>
        <v xml:space="preserve">Public Requirements References/Descriptions </v>
      </c>
    </row>
    <row r="497" spans="1:8" s="51" customFormat="1" ht="15.75" customHeight="1" x14ac:dyDescent="0.25">
      <c r="A497" s="59" t="str" cm="1">
        <f t="array" aca="1" ref="A497" ca="1">OFFSET(Matrix!$B$1,$H497 - 1,0)</f>
        <v>SII-070</v>
      </c>
      <c r="B497" s="60"/>
      <c r="C497" s="61" t="str" cm="1">
        <f t="array" aca="1" ref="C497" ca="1">OFFSET(Matrix!$C$1,$H497 - 1,0)</f>
        <v>Protecting Firmware on Devices</v>
      </c>
      <c r="D497" s="62"/>
      <c r="E497" s="61" t="str" cm="1">
        <f t="array" aca="1" ref="E497" ca="1">OFFSET(Matrix!$G$1, $H497 - 1,0)</f>
        <v>High</v>
      </c>
      <c r="F497" s="62"/>
      <c r="G497" s="63" t="str" cm="1">
        <f t="array" aca="1" ref="G497" ca="1">OFFSET(Matrix!$E$1,$H497 - 1,0)</f>
        <v>NIST 800-53 SI-16 – MEMORY PROTECTION 
The information system implements [Assignment: organization-defined security safeguards] to protect its memory from unauthorized code execution.
Cyber ITL Methodology – Safety Features</v>
      </c>
      <c r="H497" s="51">
        <v>47</v>
      </c>
    </row>
    <row r="498" spans="1:8" s="51" customFormat="1" x14ac:dyDescent="0.25">
      <c r="A498" s="79" t="str">
        <f>Matrix!$A$1</f>
        <v>Applicable Component Categories</v>
      </c>
      <c r="B498" s="80"/>
      <c r="C498" s="80"/>
      <c r="D498" s="80"/>
      <c r="E498" s="80"/>
      <c r="F498" s="80"/>
      <c r="G498" s="64"/>
      <c r="H498" s="51">
        <v>47</v>
      </c>
    </row>
    <row r="499" spans="1:8" s="51" customFormat="1" ht="76.5" customHeight="1" x14ac:dyDescent="0.25">
      <c r="A499" s="59" t="str" cm="1">
        <f t="array" aca="1" ref="A499" ca="1">OFFSET(Matrix!$A$1,$H499 - 1,0)</f>
        <v>Mobile App;
Physical In-Cab Device;
Connectivity/Communications;
Cloud or Back-end;</v>
      </c>
      <c r="B499" s="68"/>
      <c r="C499" s="68"/>
      <c r="D499" s="68"/>
      <c r="E499" s="68"/>
      <c r="F499" s="69"/>
      <c r="G499" s="64"/>
      <c r="H499" s="51">
        <v>47</v>
      </c>
    </row>
    <row r="500" spans="1:8" s="51" customFormat="1" x14ac:dyDescent="0.25">
      <c r="A500" s="79" t="str">
        <f>Matrix!$D$1</f>
        <v>Requirement</v>
      </c>
      <c r="B500" s="80"/>
      <c r="C500" s="80"/>
      <c r="D500" s="80"/>
      <c r="E500" s="80"/>
      <c r="F500" s="80"/>
      <c r="G500" s="64"/>
      <c r="H500" s="51">
        <v>47</v>
      </c>
    </row>
    <row r="501" spans="1:8" s="51" customFormat="1" ht="94.5" customHeight="1" x14ac:dyDescent="0.25">
      <c r="A501" s="59" t="str" cm="1">
        <f t="array" aca="1" ref="A501" ca="1">OFFSET(Matrix!$D$1,$H501 - 1,0)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501" s="68"/>
      <c r="C501" s="68"/>
      <c r="D501" s="68"/>
      <c r="E501" s="68"/>
      <c r="F501" s="69"/>
      <c r="G501" s="64"/>
      <c r="H501" s="51">
        <v>47</v>
      </c>
    </row>
    <row r="502" spans="1:8" s="51" customFormat="1" x14ac:dyDescent="0.25">
      <c r="A502" s="81" t="str">
        <f>Matrix!$F$1</f>
        <v xml:space="preserve">Verification: Inspection, Demonstration, Test, or Analysis </v>
      </c>
      <c r="B502" s="82"/>
      <c r="C502" s="82"/>
      <c r="D502" s="82"/>
      <c r="E502" s="82"/>
      <c r="F502" s="82"/>
      <c r="G502" s="64"/>
      <c r="H502" s="51">
        <v>47</v>
      </c>
    </row>
    <row r="503" spans="1:8" s="51" customFormat="1" ht="139.5" customHeight="1" x14ac:dyDescent="0.25">
      <c r="A503" s="59" t="str" cm="1">
        <f t="array" aca="1" ref="A503" ca="1">OFFSET(Matrix!$F$1,$H503 - 1,0)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503" s="68"/>
      <c r="C503" s="68"/>
      <c r="D503" s="68"/>
      <c r="E503" s="68"/>
      <c r="F503" s="69"/>
      <c r="G503" s="64"/>
      <c r="H503" s="51">
        <v>47</v>
      </c>
    </row>
    <row r="504" spans="1:8" s="51" customFormat="1" x14ac:dyDescent="0.25">
      <c r="A504" s="79" t="str">
        <f>Matrix!$H$1</f>
        <v>Remarks</v>
      </c>
      <c r="B504" s="80"/>
      <c r="C504" s="80"/>
      <c r="D504" s="80"/>
      <c r="E504" s="80"/>
      <c r="F504" s="80"/>
      <c r="G504" s="64"/>
      <c r="H504" s="51">
        <v>47</v>
      </c>
    </row>
    <row r="505" spans="1:8" s="51" customFormat="1" ht="49.5" customHeight="1" thickBot="1" x14ac:dyDescent="0.3">
      <c r="A505" s="72" t="str" cm="1">
        <f t="array" aca="1" ref="A505" ca="1">OFFSET(Matrix!$H$1,$H505 - 1,0)</f>
        <v xml:space="preserve"> Without any of these, exploitation is trivial</v>
      </c>
      <c r="B505" s="73"/>
      <c r="C505" s="73"/>
      <c r="D505" s="73"/>
      <c r="E505" s="73"/>
      <c r="F505" s="74"/>
      <c r="G505" s="65"/>
      <c r="H505" s="51">
        <v>47</v>
      </c>
    </row>
    <row r="506" spans="1:8" s="84" customFormat="1" ht="46.5" customHeight="1" thickBot="1" x14ac:dyDescent="0.3">
      <c r="A506" s="83"/>
      <c r="B506" s="83"/>
      <c r="C506" s="83"/>
      <c r="D506" s="83"/>
      <c r="E506" s="83"/>
      <c r="F506" s="83"/>
      <c r="G506" s="83"/>
      <c r="H506" s="83"/>
    </row>
    <row r="507" spans="1:8" s="50" customFormat="1" x14ac:dyDescent="0.25">
      <c r="A507" s="55" t="str">
        <f>Matrix!$B$1</f>
        <v>Ref #</v>
      </c>
      <c r="B507" s="56"/>
      <c r="C507" s="57" t="str">
        <f>Matrix!$C$1</f>
        <v>Security Controls</v>
      </c>
      <c r="D507" s="58"/>
      <c r="E507" s="57" t="str">
        <f>Matrix!$G$1</f>
        <v>Criticality: High, Medium, or Low</v>
      </c>
      <c r="F507" s="58"/>
      <c r="G507" s="49" t="str">
        <f>Matrix!$E$1</f>
        <v xml:space="preserve">Public Requirements References/Descriptions </v>
      </c>
    </row>
    <row r="508" spans="1:8" s="51" customFormat="1" ht="15.75" customHeight="1" x14ac:dyDescent="0.25">
      <c r="A508" s="59" t="str" cm="1">
        <f t="array" aca="1" ref="A508" ca="1">OFFSET(Matrix!$B$1,$H508 - 1,0)</f>
        <v>SII-080</v>
      </c>
      <c r="B508" s="60"/>
      <c r="C508" s="61" t="str" cm="1">
        <f t="array" aca="1" ref="C508" ca="1">OFFSET(Matrix!$C$1,$H508 - 1,0)</f>
        <v>Protecting Firmware on Devices</v>
      </c>
      <c r="D508" s="62"/>
      <c r="E508" s="61" t="str" cm="1">
        <f t="array" aca="1" ref="E508" ca="1">OFFSET(Matrix!$G$1, $H508 - 1,0)</f>
        <v>Medium</v>
      </c>
      <c r="F508" s="62"/>
      <c r="G508" s="63" t="str" cm="1">
        <f t="array" aca="1" ref="G508" ca="1">OFFSET(Matrix!$E$1,$H508 - 1,0)</f>
        <v>NIST 800-53 SI-17 - FAIL-SAFE PROCEDURES 
The information system implements [Assignment: organization-defined fail-safe procedures] when [Assignment: organization-defined failure conditions occur].
NIST 800-53 SC-24 – FAIL IN KNOWN STATE
The information system fails to a [Assignment: organization-defined known-state] for [Assignment: organization-defined types of failures] preserving [Assignment: organization-defined system state information] in failure.
CTIA ICCTP 5.17 Design-In Features “Fail Secure”</v>
      </c>
      <c r="H508" s="51">
        <v>48</v>
      </c>
    </row>
    <row r="509" spans="1:8" s="51" customFormat="1" x14ac:dyDescent="0.25">
      <c r="A509" s="66" t="str">
        <f>Matrix!$A$1</f>
        <v>Applicable Component Categories</v>
      </c>
      <c r="B509" s="67"/>
      <c r="C509" s="67"/>
      <c r="D509" s="67"/>
      <c r="E509" s="67"/>
      <c r="F509" s="67"/>
      <c r="G509" s="64"/>
      <c r="H509" s="51">
        <v>48</v>
      </c>
    </row>
    <row r="510" spans="1:8" s="51" customFormat="1" ht="76.5" customHeight="1" x14ac:dyDescent="0.25">
      <c r="A510" s="59" t="str" cm="1">
        <f t="array" aca="1" ref="A510" ca="1">OFFSET(Matrix!$A$1,$H510 - 1,0)</f>
        <v>Mobile App;
Physical In-Cab Device;
Connectivity/Communications;
Cloud or Back-end;</v>
      </c>
      <c r="B510" s="68"/>
      <c r="C510" s="68"/>
      <c r="D510" s="68"/>
      <c r="E510" s="68"/>
      <c r="F510" s="69"/>
      <c r="G510" s="64"/>
      <c r="H510" s="51">
        <v>48</v>
      </c>
    </row>
    <row r="511" spans="1:8" s="51" customFormat="1" x14ac:dyDescent="0.25">
      <c r="A511" s="66" t="str">
        <f>Matrix!$D$1</f>
        <v>Requirement</v>
      </c>
      <c r="B511" s="67"/>
      <c r="C511" s="67"/>
      <c r="D511" s="67"/>
      <c r="E511" s="67"/>
      <c r="F511" s="67"/>
      <c r="G511" s="64"/>
      <c r="H511" s="51">
        <v>48</v>
      </c>
    </row>
    <row r="512" spans="1:8" s="51" customFormat="1" ht="94.5" customHeight="1" x14ac:dyDescent="0.25">
      <c r="A512" s="59" t="str" cm="1">
        <f t="array" aca="1" ref="A512" ca="1">OFFSET(Matrix!$D$1,$H512 - 1,0)</f>
        <v>The vendor shall design security components that fail-secure to protect integrity of systems and data.</v>
      </c>
      <c r="B512" s="68"/>
      <c r="C512" s="68"/>
      <c r="D512" s="68"/>
      <c r="E512" s="68"/>
      <c r="F512" s="69"/>
      <c r="G512" s="64"/>
      <c r="H512" s="51">
        <v>48</v>
      </c>
    </row>
    <row r="513" spans="1:8" s="51" customFormat="1" x14ac:dyDescent="0.25">
      <c r="A513" s="70" t="str">
        <f>Matrix!$F$1</f>
        <v xml:space="preserve">Verification: Inspection, Demonstration, Test, or Analysis </v>
      </c>
      <c r="B513" s="71"/>
      <c r="C513" s="71"/>
      <c r="D513" s="71"/>
      <c r="E513" s="71"/>
      <c r="F513" s="71"/>
      <c r="G513" s="64"/>
      <c r="H513" s="51">
        <v>48</v>
      </c>
    </row>
    <row r="514" spans="1:8" s="51" customFormat="1" ht="94.5" customHeight="1" x14ac:dyDescent="0.25">
      <c r="A514" s="59" t="str" cm="1">
        <f t="array" aca="1" ref="A514" ca="1">OFFSET(Matrix!$F$1,$H514 - 1,0)</f>
        <v>Inspection of vendor documentation detailing how software components and the systems are designed to fail-secure.</v>
      </c>
      <c r="B514" s="68"/>
      <c r="C514" s="68"/>
      <c r="D514" s="68"/>
      <c r="E514" s="68"/>
      <c r="F514" s="69"/>
      <c r="G514" s="64"/>
      <c r="H514" s="51">
        <v>48</v>
      </c>
    </row>
    <row r="515" spans="1:8" s="51" customFormat="1" x14ac:dyDescent="0.25">
      <c r="A515" s="66" t="str">
        <f>Matrix!$H$1</f>
        <v>Remarks</v>
      </c>
      <c r="B515" s="67"/>
      <c r="C515" s="67"/>
      <c r="D515" s="67"/>
      <c r="E515" s="67"/>
      <c r="F515" s="67"/>
      <c r="G515" s="64"/>
      <c r="H515" s="51">
        <v>48</v>
      </c>
    </row>
    <row r="516" spans="1:8" s="51" customFormat="1" ht="49.5" customHeight="1" thickBot="1" x14ac:dyDescent="0.3">
      <c r="A516" s="72" t="str" cm="1">
        <f t="array" aca="1" ref="A516" ca="1">OFFSET(Matrix!$H$1,$H516 - 1,0)</f>
        <v>-</v>
      </c>
      <c r="B516" s="73"/>
      <c r="C516" s="73"/>
      <c r="D516" s="73"/>
      <c r="E516" s="73"/>
      <c r="F516" s="74"/>
      <c r="G516" s="65"/>
      <c r="H516" s="51">
        <v>48</v>
      </c>
    </row>
    <row r="517" spans="1:8" s="84" customFormat="1" ht="46.5" customHeight="1" thickBot="1" x14ac:dyDescent="0.3">
      <c r="A517" s="83"/>
      <c r="B517" s="83"/>
      <c r="C517" s="83"/>
      <c r="D517" s="83"/>
      <c r="E517" s="83"/>
      <c r="F517" s="83"/>
      <c r="G517" s="83"/>
      <c r="H517" s="83"/>
    </row>
    <row r="518" spans="1:8" s="50" customFormat="1" x14ac:dyDescent="0.25">
      <c r="A518" s="75" t="str">
        <f>Matrix!$B$1</f>
        <v>Ref #</v>
      </c>
      <c r="B518" s="76"/>
      <c r="C518" s="77" t="str">
        <f>Matrix!$C$1</f>
        <v>Security Controls</v>
      </c>
      <c r="D518" s="78"/>
      <c r="E518" s="77" t="str">
        <f>Matrix!$G$1</f>
        <v>Criticality: High, Medium, or Low</v>
      </c>
      <c r="F518" s="78"/>
      <c r="G518" s="52" t="str">
        <f>Matrix!$E$1</f>
        <v xml:space="preserve">Public Requirements References/Descriptions </v>
      </c>
    </row>
    <row r="519" spans="1:8" s="51" customFormat="1" ht="15.75" customHeight="1" x14ac:dyDescent="0.25">
      <c r="A519" s="59" t="str" cm="1">
        <f t="array" aca="1" ref="A519" ca="1">OFFSET(Matrix!$B$1,$H519 - 1,0)</f>
        <v>SII-081</v>
      </c>
      <c r="B519" s="60"/>
      <c r="C519" s="61" t="str" cm="1">
        <f t="array" aca="1" ref="C519" ca="1">OFFSET(Matrix!$C$1,$H519 - 1,0)</f>
        <v>Protecting Firmware on Devices</v>
      </c>
      <c r="D519" s="62"/>
      <c r="E519" s="61" t="str" cm="1">
        <f t="array" aca="1" ref="E519" ca="1">OFFSET(Matrix!$G$1, $H519 - 1,0)</f>
        <v>Low</v>
      </c>
      <c r="F519" s="62"/>
      <c r="G519" s="63" t="str" cm="1">
        <f t="array" aca="1" ref="G519" ca="1">OFFSET(Matrix!$E$1,$H519 - 1,0)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19" s="51">
        <v>49</v>
      </c>
    </row>
    <row r="520" spans="1:8" s="51" customFormat="1" x14ac:dyDescent="0.25">
      <c r="A520" s="79" t="str">
        <f>Matrix!$A$1</f>
        <v>Applicable Component Categories</v>
      </c>
      <c r="B520" s="80"/>
      <c r="C520" s="80"/>
      <c r="D520" s="80"/>
      <c r="E520" s="80"/>
      <c r="F520" s="80"/>
      <c r="G520" s="64"/>
      <c r="H520" s="51">
        <v>49</v>
      </c>
    </row>
    <row r="521" spans="1:8" s="51" customFormat="1" ht="76.5" customHeight="1" x14ac:dyDescent="0.25">
      <c r="A521" s="59" t="str" cm="1">
        <f t="array" aca="1" ref="A521" ca="1">OFFSET(Matrix!$A$1,$H521 - 1,0)</f>
        <v>Mobile App;
Physical In-Cab Device;
Connectivity/Communications;
Cloud or Back-end;</v>
      </c>
      <c r="B521" s="68"/>
      <c r="C521" s="68"/>
      <c r="D521" s="68"/>
      <c r="E521" s="68"/>
      <c r="F521" s="69"/>
      <c r="G521" s="64"/>
      <c r="H521" s="51">
        <v>49</v>
      </c>
    </row>
    <row r="522" spans="1:8" s="51" customFormat="1" x14ac:dyDescent="0.25">
      <c r="A522" s="79" t="str">
        <f>Matrix!$D$1</f>
        <v>Requirement</v>
      </c>
      <c r="B522" s="80"/>
      <c r="C522" s="80"/>
      <c r="D522" s="80"/>
      <c r="E522" s="80"/>
      <c r="F522" s="80"/>
      <c r="G522" s="64"/>
      <c r="H522" s="51">
        <v>49</v>
      </c>
    </row>
    <row r="523" spans="1:8" s="51" customFormat="1" ht="94.5" customHeight="1" x14ac:dyDescent="0.25">
      <c r="A523" s="59" t="str" cm="1">
        <f t="array" aca="1" ref="A523" ca="1">OFFSET(Matrix!$D$1,$H523 - 1,0)</f>
        <v>The vendor shall utilize protective mechanisms to protect components from unauthorized runtime/volatile modification of code.</v>
      </c>
      <c r="B523" s="68"/>
      <c r="C523" s="68"/>
      <c r="D523" s="68"/>
      <c r="E523" s="68"/>
      <c r="F523" s="69"/>
      <c r="G523" s="64"/>
      <c r="H523" s="51">
        <v>49</v>
      </c>
    </row>
    <row r="524" spans="1:8" s="51" customFormat="1" x14ac:dyDescent="0.25">
      <c r="A524" s="81" t="str">
        <f>Matrix!$F$1</f>
        <v xml:space="preserve">Verification: Inspection, Demonstration, Test, or Analysis </v>
      </c>
      <c r="B524" s="82"/>
      <c r="C524" s="82"/>
      <c r="D524" s="82"/>
      <c r="E524" s="82"/>
      <c r="F524" s="82"/>
      <c r="G524" s="64"/>
      <c r="H524" s="51">
        <v>49</v>
      </c>
    </row>
    <row r="525" spans="1:8" s="51" customFormat="1" ht="104.25" customHeight="1" x14ac:dyDescent="0.25">
      <c r="A525" s="59" t="str" cm="1">
        <f t="array" aca="1" ref="A525" ca="1">OFFSET(Matrix!$F$1,$H525 - 1,0)</f>
        <v>Inspection of vendor documentation detailing the operation of software protections for prevent the runtime modification of code.</v>
      </c>
      <c r="B525" s="68"/>
      <c r="C525" s="68"/>
      <c r="D525" s="68"/>
      <c r="E525" s="68"/>
      <c r="F525" s="69"/>
      <c r="G525" s="64"/>
      <c r="H525" s="51">
        <v>49</v>
      </c>
    </row>
    <row r="526" spans="1:8" s="51" customFormat="1" x14ac:dyDescent="0.25">
      <c r="A526" s="79" t="str">
        <f>Matrix!$H$1</f>
        <v>Remarks</v>
      </c>
      <c r="B526" s="80"/>
      <c r="C526" s="80"/>
      <c r="D526" s="80"/>
      <c r="E526" s="80"/>
      <c r="F526" s="80"/>
      <c r="G526" s="64"/>
      <c r="H526" s="51">
        <v>49</v>
      </c>
    </row>
    <row r="527" spans="1:8" s="51" customFormat="1" ht="72" customHeight="1" thickBot="1" x14ac:dyDescent="0.3">
      <c r="A527" s="72" t="str" cm="1">
        <f t="array" aca="1" ref="A527" ca="1">OFFSET(Matrix!$H$1,$H527 - 1,0)</f>
        <v xml:space="preserve"> Not well defined enough to make this of critical importance to TSPs or carriers</v>
      </c>
      <c r="B527" s="73"/>
      <c r="C527" s="73"/>
      <c r="D527" s="73"/>
      <c r="E527" s="73"/>
      <c r="F527" s="74"/>
      <c r="G527" s="65"/>
      <c r="H527" s="51">
        <v>49</v>
      </c>
    </row>
    <row r="528" spans="1:8" s="84" customFormat="1" ht="46.5" customHeight="1" thickBot="1" x14ac:dyDescent="0.3">
      <c r="A528" s="83"/>
      <c r="B528" s="83"/>
      <c r="C528" s="83"/>
      <c r="D528" s="83"/>
      <c r="E528" s="83"/>
      <c r="F528" s="83"/>
      <c r="G528" s="83"/>
      <c r="H528" s="83"/>
    </row>
    <row r="529" spans="1:8" s="50" customFormat="1" x14ac:dyDescent="0.25">
      <c r="A529" s="55" t="str">
        <f>Matrix!$B$1</f>
        <v>Ref #</v>
      </c>
      <c r="B529" s="56"/>
      <c r="C529" s="57" t="str">
        <f>Matrix!$C$1</f>
        <v>Security Controls</v>
      </c>
      <c r="D529" s="58"/>
      <c r="E529" s="57" t="str">
        <f>Matrix!$G$1</f>
        <v>Criticality: High, Medium, or Low</v>
      </c>
      <c r="F529" s="58"/>
      <c r="G529" s="49" t="str">
        <f>Matrix!$E$1</f>
        <v xml:space="preserve">Public Requirements References/Descriptions </v>
      </c>
    </row>
    <row r="530" spans="1:8" s="51" customFormat="1" ht="15.75" customHeight="1" x14ac:dyDescent="0.25">
      <c r="A530" s="59" t="str" cm="1">
        <f t="array" aca="1" ref="A530" ca="1">OFFSET(Matrix!$B$1,$H530 - 1,0)</f>
        <v>SII-090</v>
      </c>
      <c r="B530" s="60"/>
      <c r="C530" s="61" t="str" cm="1">
        <f t="array" aca="1" ref="C530" ca="1">OFFSET(Matrix!$C$1,$H530 - 1,0)</f>
        <v>Vulnerability Management</v>
      </c>
      <c r="D530" s="62"/>
      <c r="E530" s="61" t="str" cm="1">
        <f t="array" aca="1" ref="E530" ca="1">OFFSET(Matrix!$G$1, $H530 - 1,0)</f>
        <v>Medium</v>
      </c>
      <c r="F530" s="62"/>
      <c r="G530" s="63" t="str" cm="1">
        <f t="array" aca="1" ref="G530" ca="1">OFFSET(Matrix!$E$1,$H530 - 1,0)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
ISA/IEC  29147:2014 (Information technology -- Security techniques -- Vulnerability Disclosure) 
ISO/IEC 30111:2013 (Information technology -- Security techniques -- Vulnerability Handling Processes) 
Amit Elazari, Legal Bug Bounty Programs</v>
      </c>
      <c r="H530" s="51">
        <v>50</v>
      </c>
    </row>
    <row r="531" spans="1:8" s="51" customFormat="1" x14ac:dyDescent="0.25">
      <c r="A531" s="66" t="str">
        <f>Matrix!$A$1</f>
        <v>Applicable Component Categories</v>
      </c>
      <c r="B531" s="67"/>
      <c r="C531" s="67"/>
      <c r="D531" s="67"/>
      <c r="E531" s="67"/>
      <c r="F531" s="67"/>
      <c r="G531" s="64"/>
      <c r="H531" s="51">
        <v>50</v>
      </c>
    </row>
    <row r="532" spans="1:8" s="51" customFormat="1" ht="76.5" customHeight="1" x14ac:dyDescent="0.25">
      <c r="A532" s="59" t="str" cm="1">
        <f t="array" aca="1" ref="A532" ca="1">OFFSET(Matrix!$A$1,$H532 - 1,0)</f>
        <v>Mobile App;
Physical In-Cab Device;
Connectivity/Communications;
Cloud or Back-end;</v>
      </c>
      <c r="B532" s="68"/>
      <c r="C532" s="68"/>
      <c r="D532" s="68"/>
      <c r="E532" s="68"/>
      <c r="F532" s="69"/>
      <c r="G532" s="64"/>
      <c r="H532" s="51">
        <v>50</v>
      </c>
    </row>
    <row r="533" spans="1:8" s="51" customFormat="1" x14ac:dyDescent="0.25">
      <c r="A533" s="66" t="str">
        <f>Matrix!$D$1</f>
        <v>Requirement</v>
      </c>
      <c r="B533" s="67"/>
      <c r="C533" s="67"/>
      <c r="D533" s="67"/>
      <c r="E533" s="67"/>
      <c r="F533" s="67"/>
      <c r="G533" s="64"/>
      <c r="H533" s="51">
        <v>50</v>
      </c>
    </row>
    <row r="534" spans="1:8" s="51" customFormat="1" ht="111.75" customHeight="1" x14ac:dyDescent="0.25">
      <c r="A534" s="59" t="str" cm="1">
        <f t="array" aca="1" ref="A534" ca="1">OFFSET(Matrix!$D$1,$H534 - 1,0)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534" s="68"/>
      <c r="C534" s="68"/>
      <c r="D534" s="68"/>
      <c r="E534" s="68"/>
      <c r="F534" s="69"/>
      <c r="G534" s="64"/>
      <c r="H534" s="51">
        <v>50</v>
      </c>
    </row>
    <row r="535" spans="1:8" s="51" customFormat="1" x14ac:dyDescent="0.25">
      <c r="A535" s="70" t="str">
        <f>Matrix!$F$1</f>
        <v xml:space="preserve">Verification: Inspection, Demonstration, Test, or Analysis </v>
      </c>
      <c r="B535" s="71"/>
      <c r="C535" s="71"/>
      <c r="D535" s="71"/>
      <c r="E535" s="71"/>
      <c r="F535" s="71"/>
      <c r="G535" s="64"/>
      <c r="H535" s="51">
        <v>50</v>
      </c>
    </row>
    <row r="536" spans="1:8" s="51" customFormat="1" ht="94.5" customHeight="1" x14ac:dyDescent="0.25">
      <c r="A536" s="59" t="str" cm="1">
        <f t="array" aca="1" ref="A536" ca="1">OFFSET(Matrix!$F$1,$H536 - 1,0)</f>
        <v>Demonstration, by vendor, that disclosure instructions are published on their public website and are readily accessible.
Demonstration, by vendor, of an active security@[vendor domain] email, that will provide a known contact point for disclosure.</v>
      </c>
      <c r="B536" s="68"/>
      <c r="C536" s="68"/>
      <c r="D536" s="68"/>
      <c r="E536" s="68"/>
      <c r="F536" s="69"/>
      <c r="G536" s="64"/>
      <c r="H536" s="51">
        <v>50</v>
      </c>
    </row>
    <row r="537" spans="1:8" s="51" customFormat="1" x14ac:dyDescent="0.25">
      <c r="A537" s="66" t="str">
        <f>Matrix!$H$1</f>
        <v>Remarks</v>
      </c>
      <c r="B537" s="67"/>
      <c r="C537" s="67"/>
      <c r="D537" s="67"/>
      <c r="E537" s="67"/>
      <c r="F537" s="67"/>
      <c r="G537" s="64"/>
      <c r="H537" s="51">
        <v>50</v>
      </c>
    </row>
    <row r="538" spans="1:8" s="51" customFormat="1" ht="49.5" customHeight="1" thickBot="1" x14ac:dyDescent="0.3">
      <c r="A538" s="72" t="str" cm="1">
        <f t="array" aca="1" ref="A538" ca="1">OFFSET(Matrix!$H$1,$H538 - 1,0)</f>
        <v>-</v>
      </c>
      <c r="B538" s="73"/>
      <c r="C538" s="73"/>
      <c r="D538" s="73"/>
      <c r="E538" s="73"/>
      <c r="F538" s="74"/>
      <c r="G538" s="65"/>
      <c r="H538" s="51">
        <v>50</v>
      </c>
    </row>
    <row r="539" spans="1:8" s="84" customFormat="1" ht="46.5" customHeight="1" thickBot="1" x14ac:dyDescent="0.3">
      <c r="A539" s="83"/>
      <c r="B539" s="83"/>
      <c r="C539" s="83"/>
      <c r="D539" s="83"/>
      <c r="E539" s="83"/>
      <c r="F539" s="83"/>
      <c r="G539" s="83"/>
      <c r="H539" s="83"/>
    </row>
    <row r="540" spans="1:8" s="50" customFormat="1" x14ac:dyDescent="0.25">
      <c r="A540" s="75" t="str">
        <f>Matrix!$B$1</f>
        <v>Ref #</v>
      </c>
      <c r="B540" s="76"/>
      <c r="C540" s="77" t="str">
        <f>Matrix!$C$1</f>
        <v>Security Controls</v>
      </c>
      <c r="D540" s="78"/>
      <c r="E540" s="77" t="str">
        <f>Matrix!$G$1</f>
        <v>Criticality: High, Medium, or Low</v>
      </c>
      <c r="F540" s="78"/>
      <c r="G540" s="52" t="str">
        <f>Matrix!$E$1</f>
        <v xml:space="preserve">Public Requirements References/Descriptions </v>
      </c>
    </row>
    <row r="541" spans="1:8" s="51" customFormat="1" ht="15.75" customHeight="1" x14ac:dyDescent="0.25">
      <c r="A541" s="59" t="str" cm="1">
        <f t="array" aca="1" ref="A541" ca="1">OFFSET(Matrix!$B$1,$H541 - 1,0)</f>
        <v>SII-100</v>
      </c>
      <c r="B541" s="60"/>
      <c r="C541" s="61" t="str" cm="1">
        <f t="array" aca="1" ref="C541" ca="1">OFFSET(Matrix!$C$1,$H541 - 1,0)</f>
        <v>Incident Response</v>
      </c>
      <c r="D541" s="62"/>
      <c r="E541" s="61" t="str" cm="1">
        <f t="array" aca="1" ref="E541" ca="1">OFFSET(Matrix!$G$1, $H541 - 1,0)</f>
        <v>High</v>
      </c>
      <c r="F541" s="62"/>
      <c r="G541" s="63" t="str" cm="1">
        <f t="array" aca="1" ref="G541" ca="1">OFFSET(Matrix!$E$1,$H541 - 1,0)</f>
        <v>NIST 800-53 SI-4 – SYSTEM MONITORING 
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1. Strategically within the information system to collect organization-determined essential information; and
2.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v>
      </c>
      <c r="H541" s="51">
        <v>51</v>
      </c>
    </row>
    <row r="542" spans="1:8" s="51" customFormat="1" x14ac:dyDescent="0.25">
      <c r="A542" s="79" t="str">
        <f>Matrix!$A$1</f>
        <v>Applicable Component Categories</v>
      </c>
      <c r="B542" s="80"/>
      <c r="C542" s="80"/>
      <c r="D542" s="80"/>
      <c r="E542" s="80"/>
      <c r="F542" s="80"/>
      <c r="G542" s="64"/>
      <c r="H542" s="51">
        <v>51</v>
      </c>
    </row>
    <row r="543" spans="1:8" s="51" customFormat="1" ht="76.5" customHeight="1" x14ac:dyDescent="0.25">
      <c r="A543" s="59" t="str" cm="1">
        <f t="array" aca="1" ref="A543" ca="1">OFFSET(Matrix!$A$1,$H543 - 1,0)</f>
        <v>Cloud or Back-end;</v>
      </c>
      <c r="B543" s="68"/>
      <c r="C543" s="68"/>
      <c r="D543" s="68"/>
      <c r="E543" s="68"/>
      <c r="F543" s="69"/>
      <c r="G543" s="64"/>
      <c r="H543" s="51">
        <v>51</v>
      </c>
    </row>
    <row r="544" spans="1:8" s="51" customFormat="1" x14ac:dyDescent="0.25">
      <c r="A544" s="79" t="str">
        <f>Matrix!$D$1</f>
        <v>Requirement</v>
      </c>
      <c r="B544" s="80"/>
      <c r="C544" s="80"/>
      <c r="D544" s="80"/>
      <c r="E544" s="80"/>
      <c r="F544" s="80"/>
      <c r="G544" s="64"/>
      <c r="H544" s="51">
        <v>51</v>
      </c>
    </row>
    <row r="545" spans="1:8" s="51" customFormat="1" ht="94.5" customHeight="1" x14ac:dyDescent="0.25">
      <c r="A545" s="59" t="str" cm="1">
        <f t="array" aca="1" ref="A545" ca="1">OFFSET(Matrix!$D$1,$H545 - 1,0)</f>
        <v>The vendor must monitor information systems for attack and unauthorized access including employing automated analysis tools</v>
      </c>
      <c r="B545" s="68"/>
      <c r="C545" s="68"/>
      <c r="D545" s="68"/>
      <c r="E545" s="68"/>
      <c r="F545" s="69"/>
      <c r="G545" s="64"/>
      <c r="H545" s="51">
        <v>51</v>
      </c>
    </row>
    <row r="546" spans="1:8" s="51" customFormat="1" x14ac:dyDescent="0.25">
      <c r="A546" s="81" t="str">
        <f>Matrix!$F$1</f>
        <v xml:space="preserve">Verification: Inspection, Demonstration, Test, or Analysis </v>
      </c>
      <c r="B546" s="82"/>
      <c r="C546" s="82"/>
      <c r="D546" s="82"/>
      <c r="E546" s="82"/>
      <c r="F546" s="82"/>
      <c r="G546" s="64"/>
      <c r="H546" s="51">
        <v>51</v>
      </c>
    </row>
    <row r="547" spans="1:8" s="51" customFormat="1" ht="94.5" customHeight="1" x14ac:dyDescent="0.25">
      <c r="A547" s="59" t="str" cm="1">
        <f t="array" aca="1" ref="A547" ca="1">OFFSET(Matrix!$F$1,$H547 - 1,0)</f>
        <v>Inspection of vendor-supplied documentation which asserts the use and active monitoring of their systems for intrusion.</v>
      </c>
      <c r="B547" s="68"/>
      <c r="C547" s="68"/>
      <c r="D547" s="68"/>
      <c r="E547" s="68"/>
      <c r="F547" s="69"/>
      <c r="G547" s="64"/>
      <c r="H547" s="51">
        <v>51</v>
      </c>
    </row>
    <row r="548" spans="1:8" s="51" customFormat="1" x14ac:dyDescent="0.25">
      <c r="A548" s="79" t="str">
        <f>Matrix!$H$1</f>
        <v>Remarks</v>
      </c>
      <c r="B548" s="80"/>
      <c r="C548" s="80"/>
      <c r="D548" s="80"/>
      <c r="E548" s="80"/>
      <c r="F548" s="80"/>
      <c r="G548" s="64"/>
      <c r="H548" s="51">
        <v>51</v>
      </c>
    </row>
    <row r="549" spans="1:8" s="51" customFormat="1" ht="138.75" customHeight="1" thickBot="1" x14ac:dyDescent="0.3">
      <c r="A549" s="72" t="str" cm="1">
        <f t="array" aca="1" ref="A549" ca="1">OFFSET(Matrix!$H$1,$H549 - 1,0)</f>
        <v xml:space="preserve"> Regardless of how secure a system might be it will eventually be breached; therefore monitoring is of high criticality
e.g. SIEM, IDS, WAF, Application monitoring</v>
      </c>
      <c r="B549" s="73"/>
      <c r="C549" s="73"/>
      <c r="D549" s="73"/>
      <c r="E549" s="73"/>
      <c r="F549" s="74"/>
      <c r="G549" s="65"/>
      <c r="H549" s="51">
        <v>51</v>
      </c>
    </row>
    <row r="550" spans="1:8" s="84" customFormat="1" ht="46.5" customHeight="1" thickBot="1" x14ac:dyDescent="0.3">
      <c r="A550" s="83"/>
      <c r="B550" s="83"/>
      <c r="C550" s="83"/>
      <c r="D550" s="83"/>
      <c r="E550" s="83"/>
      <c r="F550" s="83"/>
      <c r="G550" s="83"/>
      <c r="H550" s="83"/>
    </row>
    <row r="551" spans="1:8" s="50" customFormat="1" x14ac:dyDescent="0.25">
      <c r="A551" s="55" t="str">
        <f>Matrix!$B$1</f>
        <v>Ref #</v>
      </c>
      <c r="B551" s="56"/>
      <c r="C551" s="57" t="str">
        <f>Matrix!$C$1</f>
        <v>Security Controls</v>
      </c>
      <c r="D551" s="58"/>
      <c r="E551" s="57" t="str">
        <f>Matrix!$G$1</f>
        <v>Criticality: High, Medium, or Low</v>
      </c>
      <c r="F551" s="58"/>
      <c r="G551" s="49" t="str">
        <f>Matrix!$E$1</f>
        <v xml:space="preserve">Public Requirements References/Descriptions </v>
      </c>
    </row>
    <row r="552" spans="1:8" s="51" customFormat="1" ht="15.75" customHeight="1" x14ac:dyDescent="0.25">
      <c r="A552" s="59" t="str" cm="1">
        <f t="array" aca="1" ref="A552" ca="1">OFFSET(Matrix!$B$1,$H552 - 1,0)</f>
        <v>SII-110</v>
      </c>
      <c r="B552" s="60"/>
      <c r="C552" s="61" t="str" cm="1">
        <f t="array" aca="1" ref="C552" ca="1">OFFSET(Matrix!$C$1,$H552 - 1,0)</f>
        <v>Vulnerability Management</v>
      </c>
      <c r="D552" s="62"/>
      <c r="E552" s="61" t="str" cm="1">
        <f t="array" aca="1" ref="E552" ca="1">OFFSET(Matrix!$G$1, $H552 - 1,0)</f>
        <v>Medium</v>
      </c>
      <c r="F552" s="62"/>
      <c r="G552" s="63" t="str" cm="1">
        <f t="array" aca="1" ref="G552" ca="1">OFFSET(Matrix!$E$1,$H552 - 1,0)</f>
        <v>NIST 800-53 RA-5 – VULNERABILITY SCANNING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v>
      </c>
      <c r="H552" s="51">
        <v>52</v>
      </c>
    </row>
    <row r="553" spans="1:8" s="51" customFormat="1" x14ac:dyDescent="0.25">
      <c r="A553" s="66" t="str">
        <f>Matrix!$A$1</f>
        <v>Applicable Component Categories</v>
      </c>
      <c r="B553" s="67"/>
      <c r="C553" s="67"/>
      <c r="D553" s="67"/>
      <c r="E553" s="67"/>
      <c r="F553" s="67"/>
      <c r="G553" s="64"/>
      <c r="H553" s="51">
        <v>52</v>
      </c>
    </row>
    <row r="554" spans="1:8" s="51" customFormat="1" ht="76.5" customHeight="1" x14ac:dyDescent="0.25">
      <c r="A554" s="59" t="str" cm="1">
        <f t="array" aca="1" ref="A554" ca="1">OFFSET(Matrix!$A$1,$H554 - 1,0)</f>
        <v>Connectivity/Communicatons;
Cloud or Back-end;</v>
      </c>
      <c r="B554" s="68"/>
      <c r="C554" s="68"/>
      <c r="D554" s="68"/>
      <c r="E554" s="68"/>
      <c r="F554" s="69"/>
      <c r="G554" s="64"/>
      <c r="H554" s="51">
        <v>52</v>
      </c>
    </row>
    <row r="555" spans="1:8" s="51" customFormat="1" x14ac:dyDescent="0.25">
      <c r="A555" s="66" t="str">
        <f>Matrix!$D$1</f>
        <v>Requirement</v>
      </c>
      <c r="B555" s="67"/>
      <c r="C555" s="67"/>
      <c r="D555" s="67"/>
      <c r="E555" s="67"/>
      <c r="F555" s="67"/>
      <c r="G555" s="64"/>
      <c r="H555" s="51">
        <v>52</v>
      </c>
    </row>
    <row r="556" spans="1:8" s="51" customFormat="1" ht="94.5" customHeight="1" x14ac:dyDescent="0.25">
      <c r="A556" s="59" t="str" cm="1">
        <f t="array" aca="1" ref="A556" ca="1">OFFSET(Matrix!$D$1,$H556 - 1,0)</f>
        <v xml:space="preserve">The vendor conducts regular vulnerability scans of operating environment to verify software components in use have been patched according to remediation SLAs. 
</v>
      </c>
      <c r="B556" s="68"/>
      <c r="C556" s="68"/>
      <c r="D556" s="68"/>
      <c r="E556" s="68"/>
      <c r="F556" s="69"/>
      <c r="G556" s="64"/>
      <c r="H556" s="51">
        <v>52</v>
      </c>
    </row>
    <row r="557" spans="1:8" s="51" customFormat="1" x14ac:dyDescent="0.25">
      <c r="A557" s="70" t="str">
        <f>Matrix!$F$1</f>
        <v xml:space="preserve">Verification: Inspection, Demonstration, Test, or Analysis </v>
      </c>
      <c r="B557" s="71"/>
      <c r="C557" s="71"/>
      <c r="D557" s="71"/>
      <c r="E557" s="71"/>
      <c r="F557" s="71"/>
      <c r="G557" s="64"/>
      <c r="H557" s="51">
        <v>52</v>
      </c>
    </row>
    <row r="558" spans="1:8" s="51" customFormat="1" ht="94.5" customHeight="1" x14ac:dyDescent="0.25">
      <c r="A558" s="59" t="str" cm="1">
        <f t="array" aca="1" ref="A558" ca="1">OFFSET(Matrix!$F$1,$H558 - 1,0)</f>
        <v>Inspection of vendor-supplied documents stating the frequency, method, and scope of vulnerability scans.</v>
      </c>
      <c r="B558" s="68"/>
      <c r="C558" s="68"/>
      <c r="D558" s="68"/>
      <c r="E558" s="68"/>
      <c r="F558" s="69"/>
      <c r="G558" s="64"/>
      <c r="H558" s="51">
        <v>52</v>
      </c>
    </row>
    <row r="559" spans="1:8" s="51" customFormat="1" x14ac:dyDescent="0.25">
      <c r="A559" s="66" t="str">
        <f>Matrix!$H$1</f>
        <v>Remarks</v>
      </c>
      <c r="B559" s="67"/>
      <c r="C559" s="67"/>
      <c r="D559" s="67"/>
      <c r="E559" s="67"/>
      <c r="F559" s="67"/>
      <c r="G559" s="64"/>
      <c r="H559" s="51">
        <v>52</v>
      </c>
    </row>
    <row r="560" spans="1:8" s="51" customFormat="1" ht="49.5" customHeight="1" thickBot="1" x14ac:dyDescent="0.3">
      <c r="A560" s="72" t="str" cm="1">
        <f t="array" aca="1" ref="A560" ca="1">OFFSET(Matrix!$H$1,$H560 - 1,0)</f>
        <v>-</v>
      </c>
      <c r="B560" s="73"/>
      <c r="C560" s="73"/>
      <c r="D560" s="73"/>
      <c r="E560" s="73"/>
      <c r="F560" s="74"/>
      <c r="G560" s="65"/>
      <c r="H560" s="51">
        <v>52</v>
      </c>
    </row>
    <row r="561" spans="1:8" s="84" customFormat="1" ht="46.5" customHeight="1" thickBot="1" x14ac:dyDescent="0.3">
      <c r="A561" s="83"/>
      <c r="B561" s="83"/>
      <c r="C561" s="83"/>
      <c r="D561" s="83"/>
      <c r="E561" s="83"/>
      <c r="F561" s="83"/>
      <c r="G561" s="83"/>
      <c r="H561" s="83"/>
    </row>
    <row r="562" spans="1:8" s="50" customFormat="1" x14ac:dyDescent="0.25">
      <c r="A562" s="75" t="str">
        <f>Matrix!$B$1</f>
        <v>Ref #</v>
      </c>
      <c r="B562" s="76"/>
      <c r="C562" s="77" t="str">
        <f>Matrix!$C$1</f>
        <v>Security Controls</v>
      </c>
      <c r="D562" s="78"/>
      <c r="E562" s="77" t="str">
        <f>Matrix!$G$1</f>
        <v>Criticality: High, Medium, or Low</v>
      </c>
      <c r="F562" s="78"/>
      <c r="G562" s="52" t="str">
        <f>Matrix!$E$1</f>
        <v xml:space="preserve">Public Requirements References/Descriptions </v>
      </c>
    </row>
    <row r="563" spans="1:8" s="51" customFormat="1" ht="15.75" customHeight="1" x14ac:dyDescent="0.25">
      <c r="A563" s="59" t="str" cm="1">
        <f t="array" aca="1" ref="A563" ca="1">OFFSET(Matrix!$B$1,$H563 - 1,0)</f>
        <v>SII-120</v>
      </c>
      <c r="B563" s="60"/>
      <c r="C563" s="61" t="str" cm="1">
        <f t="array" aca="1" ref="C563" ca="1">OFFSET(Matrix!$C$1,$H563 - 1,0)</f>
        <v>Vulnerability Management</v>
      </c>
      <c r="D563" s="62"/>
      <c r="E563" s="61" t="str" cm="1">
        <f t="array" aca="1" ref="E563" ca="1">OFFSET(Matrix!$G$1, $H563 - 1,0)</f>
        <v>Low</v>
      </c>
      <c r="F563" s="62"/>
      <c r="G563" s="63" t="str" cm="1">
        <f t="array" aca="1" ref="G563" ca="1">OFFSET(Matrix!$E$1,$H563 - 1,0)</f>
        <v>NIST 800-53 SI-2 - FLAW REMEDIATION 
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NIST 800-53 SI-2 (5) - FLAW REMEDIATION | AUTOMATIC SOFTWARE AND FIRMWARE UPDATES 
The organization installs [Assignment: organization-defined security-relevant software and firmware updates] automatically to [Assignment: organization-defined information system components].
CAIQ CCC-03.3 Are there policies and procedures in place to triage and remedy reported bugs and security vulnerabilities for product and service offerings?</v>
      </c>
      <c r="H563" s="51">
        <v>53</v>
      </c>
    </row>
    <row r="564" spans="1:8" s="51" customFormat="1" x14ac:dyDescent="0.25">
      <c r="A564" s="79" t="str">
        <f>Matrix!$A$1</f>
        <v>Applicable Component Categories</v>
      </c>
      <c r="B564" s="80"/>
      <c r="C564" s="80"/>
      <c r="D564" s="80"/>
      <c r="E564" s="80"/>
      <c r="F564" s="80"/>
      <c r="G564" s="64"/>
      <c r="H564" s="51">
        <v>53</v>
      </c>
    </row>
    <row r="565" spans="1:8" s="51" customFormat="1" ht="76.5" customHeight="1" x14ac:dyDescent="0.25">
      <c r="A565" s="59" t="str" cm="1">
        <f t="array" aca="1" ref="A565" ca="1">OFFSET(Matrix!$A$1,$H565 - 1,0)</f>
        <v>Mobile App
Physical In-Cab Device
Connectivity/Communications
Cloud or Back-end</v>
      </c>
      <c r="B565" s="68"/>
      <c r="C565" s="68"/>
      <c r="D565" s="68"/>
      <c r="E565" s="68"/>
      <c r="F565" s="69"/>
      <c r="G565" s="64"/>
      <c r="H565" s="51">
        <v>53</v>
      </c>
    </row>
    <row r="566" spans="1:8" s="51" customFormat="1" x14ac:dyDescent="0.25">
      <c r="A566" s="79" t="str">
        <f>Matrix!$D$1</f>
        <v>Requirement</v>
      </c>
      <c r="B566" s="80"/>
      <c r="C566" s="80"/>
      <c r="D566" s="80"/>
      <c r="E566" s="80"/>
      <c r="F566" s="80"/>
      <c r="G566" s="64"/>
      <c r="H566" s="51">
        <v>53</v>
      </c>
    </row>
    <row r="567" spans="1:8" s="51" customFormat="1" ht="94.5" customHeight="1" x14ac:dyDescent="0.25">
      <c r="A567" s="59" t="str" cm="1">
        <f t="array" aca="1" ref="A567" ca="1">OFFSET(Matrix!$D$1,$H567 - 1,0)</f>
        <v>The vendor shall have a vulnerability management process that includes steps to triage any found vulnerabilities and plan remediation.</v>
      </c>
      <c r="B567" s="68"/>
      <c r="C567" s="68"/>
      <c r="D567" s="68"/>
      <c r="E567" s="68"/>
      <c r="F567" s="69"/>
      <c r="G567" s="64"/>
      <c r="H567" s="51">
        <v>53</v>
      </c>
    </row>
    <row r="568" spans="1:8" s="51" customFormat="1" x14ac:dyDescent="0.25">
      <c r="A568" s="81" t="str">
        <f>Matrix!$F$1</f>
        <v xml:space="preserve">Verification: Inspection, Demonstration, Test, or Analysis </v>
      </c>
      <c r="B568" s="82"/>
      <c r="C568" s="82"/>
      <c r="D568" s="82"/>
      <c r="E568" s="82"/>
      <c r="F568" s="82"/>
      <c r="G568" s="64"/>
      <c r="H568" s="51">
        <v>53</v>
      </c>
    </row>
    <row r="569" spans="1:8" s="51" customFormat="1" ht="104.25" customHeight="1" x14ac:dyDescent="0.25">
      <c r="A569" s="59" t="str" cm="1">
        <f t="array" aca="1" ref="A569" ca="1">OFFSET(Matrix!$F$1,$H569 - 1,0)</f>
        <v>Inspection of vendor-supplied documentation describing their triage process.</v>
      </c>
      <c r="B569" s="68"/>
      <c r="C569" s="68"/>
      <c r="D569" s="68"/>
      <c r="E569" s="68"/>
      <c r="F569" s="69"/>
      <c r="G569" s="64"/>
      <c r="H569" s="51">
        <v>53</v>
      </c>
    </row>
    <row r="570" spans="1:8" s="51" customFormat="1" x14ac:dyDescent="0.25">
      <c r="A570" s="79" t="str">
        <f>Matrix!$H$1</f>
        <v>Remarks</v>
      </c>
      <c r="B570" s="80"/>
      <c r="C570" s="80"/>
      <c r="D570" s="80"/>
      <c r="E570" s="80"/>
      <c r="F570" s="80"/>
      <c r="G570" s="64"/>
      <c r="H570" s="51">
        <v>53</v>
      </c>
    </row>
    <row r="571" spans="1:8" s="51" customFormat="1" ht="72" customHeight="1" thickBot="1" x14ac:dyDescent="0.3">
      <c r="A571" s="72" t="str" cm="1">
        <f t="array" aca="1" ref="A571" ca="1">OFFSET(Matrix!$H$1,$H571 - 1,0)</f>
        <v xml:space="preserve"> This requirement, if satisfied, shows process maturity but is nice-to-have over and above the previous requirements in this category</v>
      </c>
      <c r="B571" s="73"/>
      <c r="C571" s="73"/>
      <c r="D571" s="73"/>
      <c r="E571" s="73"/>
      <c r="F571" s="74"/>
      <c r="G571" s="65"/>
      <c r="H571" s="51">
        <v>53</v>
      </c>
    </row>
    <row r="572" spans="1:8" s="84" customFormat="1" ht="46.5" customHeight="1" thickBot="1" x14ac:dyDescent="0.3">
      <c r="A572" s="83"/>
      <c r="B572" s="83"/>
      <c r="C572" s="83"/>
      <c r="D572" s="83"/>
      <c r="E572" s="83"/>
      <c r="F572" s="83"/>
      <c r="G572" s="83"/>
      <c r="H572" s="83"/>
    </row>
    <row r="573" spans="1:8" s="50" customFormat="1" x14ac:dyDescent="0.25">
      <c r="A573" s="55" t="str">
        <f>Matrix!$B$1</f>
        <v>Ref #</v>
      </c>
      <c r="B573" s="56"/>
      <c r="C573" s="57" t="str">
        <f>Matrix!$C$1</f>
        <v>Security Controls</v>
      </c>
      <c r="D573" s="58"/>
      <c r="E573" s="57" t="str">
        <f>Matrix!$G$1</f>
        <v>Criticality: High, Medium, or Low</v>
      </c>
      <c r="F573" s="58"/>
      <c r="G573" s="49" t="str">
        <f>Matrix!$E$1</f>
        <v xml:space="preserve">Public Requirements References/Descriptions </v>
      </c>
    </row>
    <row r="574" spans="1:8" s="51" customFormat="1" ht="15.75" customHeight="1" x14ac:dyDescent="0.25">
      <c r="A574" s="59" t="str" cm="1">
        <f t="array" aca="1" ref="A574" ca="1">OFFSET(Matrix!$B$1,$H574 - 1,0)</f>
        <v>SII-130</v>
      </c>
      <c r="B574" s="60"/>
      <c r="C574" s="61" t="str" cm="1">
        <f t="array" aca="1" ref="C574" ca="1">OFFSET(Matrix!$C$1,$H574 - 1,0)</f>
        <v>Vulnerability Management</v>
      </c>
      <c r="D574" s="62"/>
      <c r="E574" s="61" t="str" cm="1">
        <f t="array" aca="1" ref="E574" ca="1">OFFSET(Matrix!$G$1, $H574 - 1,0)</f>
        <v>Medium</v>
      </c>
      <c r="F574" s="62"/>
      <c r="G574" s="63" t="str" cm="1">
        <f t="array" aca="1" ref="G574" ca="1">OFFSET(Matrix!$E$1,$H574 - 1,0)</f>
        <v>NIST 800-53 SA-11 (1) - DEVELOPER TESTING AND EVALUATION | STATIC CODE ANALYSIS 
Require the developer of the system, system component, or system service to employ static code analysis tools to identify common flaws and document the results of the analysis.
NIST 800-53 SA-11 (7) - DEVELOPER TESTING AND EVALUATION | VERIFY SCOPE OF TESTING AND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v>
      </c>
      <c r="H574" s="51">
        <v>54</v>
      </c>
    </row>
    <row r="575" spans="1:8" s="51" customFormat="1" x14ac:dyDescent="0.25">
      <c r="A575" s="66" t="str">
        <f>Matrix!$A$1</f>
        <v>Applicable Component Categories</v>
      </c>
      <c r="B575" s="67"/>
      <c r="C575" s="67"/>
      <c r="D575" s="67"/>
      <c r="E575" s="67"/>
      <c r="F575" s="67"/>
      <c r="G575" s="64"/>
      <c r="H575" s="51">
        <v>54</v>
      </c>
    </row>
    <row r="576" spans="1:8" s="51" customFormat="1" ht="76.5" customHeight="1" x14ac:dyDescent="0.25">
      <c r="A576" s="59" t="str" cm="1">
        <f t="array" aca="1" ref="A576" ca="1">OFFSET(Matrix!$A$1,$H576 - 1,0)</f>
        <v>Mobile App;
Physical In-Cab Device;
Connectivity/Communications;
Cloud or Back-end;</v>
      </c>
      <c r="B576" s="68"/>
      <c r="C576" s="68"/>
      <c r="D576" s="68"/>
      <c r="E576" s="68"/>
      <c r="F576" s="69"/>
      <c r="G576" s="64"/>
      <c r="H576" s="51">
        <v>54</v>
      </c>
    </row>
    <row r="577" spans="1:8" s="51" customFormat="1" x14ac:dyDescent="0.25">
      <c r="A577" s="66" t="str">
        <f>Matrix!$D$1</f>
        <v>Requirement</v>
      </c>
      <c r="B577" s="67"/>
      <c r="C577" s="67"/>
      <c r="D577" s="67"/>
      <c r="E577" s="67"/>
      <c r="F577" s="67"/>
      <c r="G577" s="64"/>
      <c r="H577" s="51">
        <v>54</v>
      </c>
    </row>
    <row r="578" spans="1:8" s="51" customFormat="1" ht="108" customHeight="1" x14ac:dyDescent="0.25">
      <c r="A578" s="59" t="str" cm="1">
        <f t="array" aca="1" ref="A578" ca="1">OFFSET(Matrix!$D$1,$H578 - 1,0)</f>
        <v xml:space="preserve">The vendor shall verify code and best practice standards prior to deployment including:
Static Code Analysis / Static Application Security Testing (SCA/SAST)
Dependency Scanning for known vulnerabilities in third party components 
</v>
      </c>
      <c r="B578" s="68"/>
      <c r="C578" s="68"/>
      <c r="D578" s="68"/>
      <c r="E578" s="68"/>
      <c r="F578" s="69"/>
      <c r="G578" s="64"/>
      <c r="H578" s="51">
        <v>54</v>
      </c>
    </row>
    <row r="579" spans="1:8" s="51" customFormat="1" x14ac:dyDescent="0.25">
      <c r="A579" s="70" t="str">
        <f>Matrix!$F$1</f>
        <v xml:space="preserve">Verification: Inspection, Demonstration, Test, or Analysis </v>
      </c>
      <c r="B579" s="71"/>
      <c r="C579" s="71"/>
      <c r="D579" s="71"/>
      <c r="E579" s="71"/>
      <c r="F579" s="71"/>
      <c r="G579" s="64"/>
      <c r="H579" s="51">
        <v>54</v>
      </c>
    </row>
    <row r="580" spans="1:8" s="51" customFormat="1" ht="103.5" customHeight="1" x14ac:dyDescent="0.25">
      <c r="A580" s="59" t="str" cm="1">
        <f t="array" aca="1" ref="A580" ca="1">OFFSET(Matrix!$F$1,$H580 - 1,0)</f>
        <v>Inspection of vendor-supplied documentation detailing their release process and quality controls.
Ensure that the process ensures that code is subject to static analysis prior to production release.</v>
      </c>
      <c r="B580" s="68"/>
      <c r="C580" s="68"/>
      <c r="D580" s="68"/>
      <c r="E580" s="68"/>
      <c r="F580" s="69"/>
      <c r="G580" s="64"/>
      <c r="H580" s="51">
        <v>54</v>
      </c>
    </row>
    <row r="581" spans="1:8" s="51" customFormat="1" x14ac:dyDescent="0.25">
      <c r="A581" s="66" t="str">
        <f>Matrix!$H$1</f>
        <v>Remarks</v>
      </c>
      <c r="B581" s="67"/>
      <c r="C581" s="67"/>
      <c r="D581" s="67"/>
      <c r="E581" s="67"/>
      <c r="F581" s="67"/>
      <c r="G581" s="64"/>
      <c r="H581" s="51">
        <v>54</v>
      </c>
    </row>
    <row r="582" spans="1:8" s="51" customFormat="1" ht="49.5" customHeight="1" thickBot="1" x14ac:dyDescent="0.3">
      <c r="A582" s="72" t="str" cm="1">
        <f t="array" aca="1" ref="A582" ca="1">OFFSET(Matrix!$H$1,$H582 - 1,0)</f>
        <v>-</v>
      </c>
      <c r="B582" s="73"/>
      <c r="C582" s="73"/>
      <c r="D582" s="73"/>
      <c r="E582" s="73"/>
      <c r="F582" s="74"/>
      <c r="G582" s="65"/>
      <c r="H582" s="51">
        <v>54</v>
      </c>
    </row>
    <row r="583" spans="1:8" s="84" customFormat="1" ht="46.5" customHeight="1" thickBot="1" x14ac:dyDescent="0.3">
      <c r="A583" s="83"/>
      <c r="B583" s="83"/>
      <c r="C583" s="83"/>
      <c r="D583" s="83"/>
      <c r="E583" s="83"/>
      <c r="F583" s="83"/>
      <c r="G583" s="83"/>
      <c r="H583" s="83"/>
    </row>
    <row r="584" spans="1:8" s="50" customFormat="1" x14ac:dyDescent="0.25">
      <c r="A584" s="75" t="str">
        <f>Matrix!$B$1</f>
        <v>Ref #</v>
      </c>
      <c r="B584" s="76"/>
      <c r="C584" s="77" t="str">
        <f>Matrix!$C$1</f>
        <v>Security Controls</v>
      </c>
      <c r="D584" s="78"/>
      <c r="E584" s="77" t="str">
        <f>Matrix!$G$1</f>
        <v>Criticality: High, Medium, or Low</v>
      </c>
      <c r="F584" s="78"/>
      <c r="G584" s="52" t="str">
        <f>Matrix!$E$1</f>
        <v xml:space="preserve">Public Requirements References/Descriptions </v>
      </c>
    </row>
    <row r="585" spans="1:8" s="51" customFormat="1" ht="15.75" customHeight="1" x14ac:dyDescent="0.25">
      <c r="A585" s="59" t="str" cm="1">
        <f t="array" aca="1" ref="A585" ca="1">OFFSET(Matrix!$B$1,$H585 - 1,0)</f>
        <v>SII-140</v>
      </c>
      <c r="B585" s="60"/>
      <c r="C585" s="61" t="str" cm="1">
        <f t="array" aca="1" ref="C585" ca="1">OFFSET(Matrix!$C$1,$H585 - 1,0)</f>
        <v>Vulnerability Management</v>
      </c>
      <c r="D585" s="62"/>
      <c r="E585" s="61" t="str" cm="1">
        <f t="array" aca="1" ref="E585" ca="1">OFFSET(Matrix!$G$1, $H585 - 1,0)</f>
        <v>Medium</v>
      </c>
      <c r="F585" s="62"/>
      <c r="G585" s="63" t="str" cm="1">
        <f t="array" aca="1" ref="G585" ca="1">OFFSET(Matrix!$E$1,$H585 - 1,0)</f>
        <v>NIST 800-53 SI-3 – MALICIOUS CODE PROTECTION 
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v>
      </c>
      <c r="H585" s="51">
        <v>55</v>
      </c>
    </row>
    <row r="586" spans="1:8" s="51" customFormat="1" x14ac:dyDescent="0.25">
      <c r="A586" s="79" t="str">
        <f>Matrix!$A$1</f>
        <v>Applicable Component Categories</v>
      </c>
      <c r="B586" s="80"/>
      <c r="C586" s="80"/>
      <c r="D586" s="80"/>
      <c r="E586" s="80"/>
      <c r="F586" s="80"/>
      <c r="G586" s="64"/>
      <c r="H586" s="51">
        <v>55</v>
      </c>
    </row>
    <row r="587" spans="1:8" s="51" customFormat="1" ht="76.5" customHeight="1" x14ac:dyDescent="0.25">
      <c r="A587" s="59" t="str" cm="1">
        <f t="array" aca="1" ref="A587" ca="1">OFFSET(Matrix!$A$1,$H587 - 1,0)</f>
        <v>Mobile App;
Physical In-Cab Device;
Connectivity/Communications;
Cloud or Back-end;</v>
      </c>
      <c r="B587" s="68"/>
      <c r="C587" s="68"/>
      <c r="D587" s="68"/>
      <c r="E587" s="68"/>
      <c r="F587" s="69"/>
      <c r="G587" s="64"/>
      <c r="H587" s="51">
        <v>55</v>
      </c>
    </row>
    <row r="588" spans="1:8" s="51" customFormat="1" x14ac:dyDescent="0.25">
      <c r="A588" s="79" t="str">
        <f>Matrix!$D$1</f>
        <v>Requirement</v>
      </c>
      <c r="B588" s="80"/>
      <c r="C588" s="80"/>
      <c r="D588" s="80"/>
      <c r="E588" s="80"/>
      <c r="F588" s="80"/>
      <c r="G588" s="64"/>
      <c r="H588" s="51">
        <v>55</v>
      </c>
    </row>
    <row r="589" spans="1:8" s="51" customFormat="1" ht="94.5" customHeight="1" x14ac:dyDescent="0.25">
      <c r="A589" s="59" t="str" cm="1">
        <f t="array" aca="1" ref="A589" ca="1">OFFSET(Matrix!$D$1,$H589 - 1,0)</f>
        <v>The vendor shall implement ongoing monitoring and protection against malicious code in production using a well governed process that addresses all entry and exit points in the system.</v>
      </c>
      <c r="B589" s="68"/>
      <c r="C589" s="68"/>
      <c r="D589" s="68"/>
      <c r="E589" s="68"/>
      <c r="F589" s="69"/>
      <c r="G589" s="64"/>
      <c r="H589" s="51">
        <v>55</v>
      </c>
    </row>
    <row r="590" spans="1:8" s="51" customFormat="1" x14ac:dyDescent="0.25">
      <c r="A590" s="81" t="str">
        <f>Matrix!$F$1</f>
        <v xml:space="preserve">Verification: Inspection, Demonstration, Test, or Analysis </v>
      </c>
      <c r="B590" s="82"/>
      <c r="C590" s="82"/>
      <c r="D590" s="82"/>
      <c r="E590" s="82"/>
      <c r="F590" s="82"/>
      <c r="G590" s="64"/>
      <c r="H590" s="51">
        <v>55</v>
      </c>
    </row>
    <row r="591" spans="1:8" s="51" customFormat="1" ht="94.5" customHeight="1" x14ac:dyDescent="0.25">
      <c r="A591" s="59" t="str" cm="1">
        <f t="array" aca="1" ref="A591" ca="1">OFFSET(Matrix!$F$1,$H591 - 1,0)</f>
        <v>Inspection of vendor-supplied documentation detailing the methods used to protect systems and devices from malicious code.</v>
      </c>
      <c r="B591" s="68"/>
      <c r="C591" s="68"/>
      <c r="D591" s="68"/>
      <c r="E591" s="68"/>
      <c r="F591" s="69"/>
      <c r="G591" s="64"/>
      <c r="H591" s="51">
        <v>55</v>
      </c>
    </row>
    <row r="592" spans="1:8" s="51" customFormat="1" x14ac:dyDescent="0.25">
      <c r="A592" s="79" t="str">
        <f>Matrix!$H$1</f>
        <v>Remarks</v>
      </c>
      <c r="B592" s="80"/>
      <c r="C592" s="80"/>
      <c r="D592" s="80"/>
      <c r="E592" s="80"/>
      <c r="F592" s="80"/>
      <c r="G592" s="64"/>
      <c r="H592" s="51">
        <v>55</v>
      </c>
    </row>
    <row r="593" spans="1:8" s="51" customFormat="1" ht="49.5" customHeight="1" thickBot="1" x14ac:dyDescent="0.3">
      <c r="A593" s="72" t="str" cm="1">
        <f t="array" aca="1" ref="A593" ca="1">OFFSET(Matrix!$H$1,$H593 - 1,0)</f>
        <v>e.g. whitelisting, anti-malware scanning, cryptographic protections</v>
      </c>
      <c r="B593" s="73"/>
      <c r="C593" s="73"/>
      <c r="D593" s="73"/>
      <c r="E593" s="73"/>
      <c r="F593" s="74"/>
      <c r="G593" s="65"/>
      <c r="H593" s="51">
        <v>55</v>
      </c>
    </row>
    <row r="594" spans="1:8" s="84" customFormat="1" ht="46.5" customHeight="1" thickBot="1" x14ac:dyDescent="0.3">
      <c r="A594" s="83"/>
      <c r="B594" s="83"/>
      <c r="C594" s="83"/>
      <c r="D594" s="83"/>
      <c r="E594" s="83"/>
      <c r="F594" s="83"/>
      <c r="G594" s="83"/>
      <c r="H594" s="83"/>
    </row>
    <row r="595" spans="1:8" s="50" customFormat="1" x14ac:dyDescent="0.25">
      <c r="A595" s="55" t="str">
        <f>Matrix!$B$1</f>
        <v>Ref #</v>
      </c>
      <c r="B595" s="56"/>
      <c r="C595" s="57" t="str">
        <f>Matrix!$C$1</f>
        <v>Security Controls</v>
      </c>
      <c r="D595" s="58"/>
      <c r="E595" s="57" t="str">
        <f>Matrix!$G$1</f>
        <v>Criticality: High, Medium, or Low</v>
      </c>
      <c r="F595" s="58"/>
      <c r="G595" s="49" t="str">
        <f>Matrix!$E$1</f>
        <v xml:space="preserve">Public Requirements References/Descriptions </v>
      </c>
    </row>
    <row r="596" spans="1:8" s="51" customFormat="1" ht="15.75" customHeight="1" x14ac:dyDescent="0.25">
      <c r="A596" s="59" t="str" cm="1">
        <f t="array" aca="1" ref="A596" ca="1">OFFSET(Matrix!$B$1,$H596 - 1,0)</f>
        <v>SII-150</v>
      </c>
      <c r="B596" s="60"/>
      <c r="C596" s="61" t="str" cm="1">
        <f t="array" aca="1" ref="C596" ca="1">OFFSET(Matrix!$C$1,$H596 - 1,0)</f>
        <v>Vulnerability Management</v>
      </c>
      <c r="D596" s="62"/>
      <c r="E596" s="61" t="str" cm="1">
        <f t="array" aca="1" ref="E596" ca="1">OFFSET(Matrix!$G$1, $H596 - 1,0)</f>
        <v>Medium</v>
      </c>
      <c r="F596" s="62"/>
      <c r="G596" s="63" t="str" cm="1">
        <f t="array" aca="1" ref="G596" ca="1">OFFSET(Matrix!$E$1,$H596 - 1,0)</f>
        <v>NIST 800-53 SA-15 (7) - DEVELOPMENT PROCESS, STANDARDS, AND TOOLS | AUTOMATED VULNERABILITY ANALYSIS
The organization requires the developer of the information system, system component, or
information system service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596" s="51">
        <v>56</v>
      </c>
    </row>
    <row r="597" spans="1:8" s="51" customFormat="1" x14ac:dyDescent="0.25">
      <c r="A597" s="66" t="str">
        <f>Matrix!$A$1</f>
        <v>Applicable Component Categories</v>
      </c>
      <c r="B597" s="67"/>
      <c r="C597" s="67"/>
      <c r="D597" s="67"/>
      <c r="E597" s="67"/>
      <c r="F597" s="67"/>
      <c r="G597" s="64"/>
      <c r="H597" s="51">
        <v>56</v>
      </c>
    </row>
    <row r="598" spans="1:8" s="51" customFormat="1" ht="76.5" customHeight="1" x14ac:dyDescent="0.25">
      <c r="A598" s="59" t="str" cm="1">
        <f t="array" aca="1" ref="A598" ca="1">OFFSET(Matrix!$A$1,$H598 - 1,0)</f>
        <v>Mobile App;
Physical In-Cab Device;
Connectivity/Communications;
Cloud or Back-end;</v>
      </c>
      <c r="B598" s="68"/>
      <c r="C598" s="68"/>
      <c r="D598" s="68"/>
      <c r="E598" s="68"/>
      <c r="F598" s="69"/>
      <c r="G598" s="64"/>
      <c r="H598" s="51">
        <v>56</v>
      </c>
    </row>
    <row r="599" spans="1:8" s="51" customFormat="1" x14ac:dyDescent="0.25">
      <c r="A599" s="66" t="str">
        <f>Matrix!$D$1</f>
        <v>Requirement</v>
      </c>
      <c r="B599" s="67"/>
      <c r="C599" s="67"/>
      <c r="D599" s="67"/>
      <c r="E599" s="67"/>
      <c r="F599" s="67"/>
      <c r="G599" s="64"/>
      <c r="H599" s="51">
        <v>56</v>
      </c>
    </row>
    <row r="600" spans="1:8" s="51" customFormat="1" ht="94.5" customHeight="1" x14ac:dyDescent="0.25">
      <c r="A600" s="59" t="str" cm="1">
        <f t="array" aca="1" ref="A600" ca="1">OFFSET(Matrix!$D$1,$H600 - 1,0)</f>
        <v>The vendor shall verify code according to best-practice coding standards</v>
      </c>
      <c r="B600" s="68"/>
      <c r="C600" s="68"/>
      <c r="D600" s="68"/>
      <c r="E600" s="68"/>
      <c r="F600" s="69"/>
      <c r="G600" s="64"/>
      <c r="H600" s="51">
        <v>56</v>
      </c>
    </row>
    <row r="601" spans="1:8" s="51" customFormat="1" x14ac:dyDescent="0.25">
      <c r="A601" s="70" t="str">
        <f>Matrix!$F$1</f>
        <v xml:space="preserve">Verification: Inspection, Demonstration, Test, or Analysis </v>
      </c>
      <c r="B601" s="71"/>
      <c r="C601" s="71"/>
      <c r="D601" s="71"/>
      <c r="E601" s="71"/>
      <c r="F601" s="71"/>
      <c r="G601" s="64"/>
      <c r="H601" s="51">
        <v>56</v>
      </c>
    </row>
    <row r="602" spans="1:8" s="51" customFormat="1" ht="94.5" customHeight="1" x14ac:dyDescent="0.25">
      <c r="A602" s="59" t="str" cm="1">
        <f t="array" aca="1" ref="A602" ca="1">OFFSET(Matrix!$F$1,$H602 - 1,0)</f>
        <v>Inspection of vendor-supplied documentation detailing the software development processes of the vendor.
Ensure that the vendor has coding standards that encourage secure code development.</v>
      </c>
      <c r="B602" s="68"/>
      <c r="C602" s="68"/>
      <c r="D602" s="68"/>
      <c r="E602" s="68"/>
      <c r="F602" s="69"/>
      <c r="G602" s="64"/>
      <c r="H602" s="51">
        <v>56</v>
      </c>
    </row>
    <row r="603" spans="1:8" s="51" customFormat="1" x14ac:dyDescent="0.25">
      <c r="A603" s="66" t="str">
        <f>Matrix!$H$1</f>
        <v>Remarks</v>
      </c>
      <c r="B603" s="67"/>
      <c r="C603" s="67"/>
      <c r="D603" s="67"/>
      <c r="E603" s="67"/>
      <c r="F603" s="67"/>
      <c r="G603" s="64"/>
      <c r="H603" s="51">
        <v>56</v>
      </c>
    </row>
    <row r="604" spans="1:8" s="51" customFormat="1" ht="49.5" customHeight="1" thickBot="1" x14ac:dyDescent="0.3">
      <c r="A604" s="72" t="str" cm="1">
        <f t="array" aca="1" ref="A604" ca="1">OFFSET(Matrix!$H$1,$H604 - 1,0)</f>
        <v>-</v>
      </c>
      <c r="B604" s="73"/>
      <c r="C604" s="73"/>
      <c r="D604" s="73"/>
      <c r="E604" s="73"/>
      <c r="F604" s="74"/>
      <c r="G604" s="65"/>
      <c r="H604" s="51">
        <v>56</v>
      </c>
    </row>
    <row r="605" spans="1:8" s="84" customFormat="1" ht="46.5" customHeight="1" thickBot="1" x14ac:dyDescent="0.3">
      <c r="A605" s="83"/>
      <c r="B605" s="83"/>
      <c r="C605" s="83"/>
      <c r="D605" s="83"/>
      <c r="E605" s="83"/>
      <c r="F605" s="83"/>
      <c r="G605" s="83"/>
      <c r="H605" s="83"/>
    </row>
    <row r="606" spans="1:8" s="50" customFormat="1" x14ac:dyDescent="0.25">
      <c r="A606" s="75" t="str">
        <f>Matrix!$B$1</f>
        <v>Ref #</v>
      </c>
      <c r="B606" s="76"/>
      <c r="C606" s="77" t="str">
        <f>Matrix!$C$1</f>
        <v>Security Controls</v>
      </c>
      <c r="D606" s="78"/>
      <c r="E606" s="77" t="str">
        <f>Matrix!$G$1</f>
        <v>Criticality: High, Medium, or Low</v>
      </c>
      <c r="F606" s="78"/>
      <c r="G606" s="52" t="str">
        <f>Matrix!$E$1</f>
        <v xml:space="preserve">Public Requirements References/Descriptions </v>
      </c>
    </row>
    <row r="607" spans="1:8" s="51" customFormat="1" ht="15.75" customHeight="1" x14ac:dyDescent="0.25">
      <c r="A607" s="59" t="str" cm="1">
        <f t="array" aca="1" ref="A607" ca="1">OFFSET(Matrix!$B$1,$H607 - 1,0)</f>
        <v>SII-170</v>
      </c>
      <c r="B607" s="60"/>
      <c r="C607" s="61" t="str" cm="1">
        <f t="array" aca="1" ref="C607" ca="1">OFFSET(Matrix!$C$1,$H607 - 1,0)</f>
        <v>System and Information Integrity</v>
      </c>
      <c r="D607" s="62"/>
      <c r="E607" s="61" t="str" cm="1">
        <f t="array" aca="1" ref="E607" ca="1">OFFSET(Matrix!$G$1, $H607 - 1,0)</f>
        <v>Medium</v>
      </c>
      <c r="F607" s="62"/>
      <c r="G607" s="63" t="str" cm="1">
        <f t="array" aca="1" ref="G607" ca="1">OFFSET(Matrix!$E$1,$H607 - 1,0)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607" s="51">
        <v>57</v>
      </c>
    </row>
    <row r="608" spans="1:8" s="51" customFormat="1" x14ac:dyDescent="0.25">
      <c r="A608" s="79" t="str">
        <f>Matrix!$A$1</f>
        <v>Applicable Component Categories</v>
      </c>
      <c r="B608" s="80"/>
      <c r="C608" s="80"/>
      <c r="D608" s="80"/>
      <c r="E608" s="80"/>
      <c r="F608" s="80"/>
      <c r="G608" s="64"/>
      <c r="H608" s="51">
        <v>57</v>
      </c>
    </row>
    <row r="609" spans="1:8" s="51" customFormat="1" ht="76.5" customHeight="1" x14ac:dyDescent="0.25">
      <c r="A609" s="59" t="str" cm="1">
        <f t="array" aca="1" ref="A609" ca="1">OFFSET(Matrix!$A$1,$H609 - 1,0)</f>
        <v>Mobile App;
Physical In-Cab Device;
Connectivity/Communications;
Cloud or Back-end;</v>
      </c>
      <c r="B609" s="68"/>
      <c r="C609" s="68"/>
      <c r="D609" s="68"/>
      <c r="E609" s="68"/>
      <c r="F609" s="69"/>
      <c r="G609" s="64"/>
      <c r="H609" s="51">
        <v>57</v>
      </c>
    </row>
    <row r="610" spans="1:8" s="51" customFormat="1" x14ac:dyDescent="0.25">
      <c r="A610" s="79" t="str">
        <f>Matrix!$D$1</f>
        <v>Requirement</v>
      </c>
      <c r="B610" s="80"/>
      <c r="C610" s="80"/>
      <c r="D610" s="80"/>
      <c r="E610" s="80"/>
      <c r="F610" s="80"/>
      <c r="G610" s="64"/>
      <c r="H610" s="51">
        <v>57</v>
      </c>
    </row>
    <row r="611" spans="1:8" s="51" customFormat="1" ht="94.5" customHeight="1" x14ac:dyDescent="0.25">
      <c r="A611" s="59" t="str" cm="1">
        <f t="array" aca="1" ref="A611" ca="1">OFFSET(Matrix!$D$1,$H611 - 1,0)</f>
        <v>The vendor shall actively monitor resources such as NIST Common Vulnerabilities and Exposures (CVE), Bugtraq, for security alerts and advisories related to the telematics system’s components</v>
      </c>
      <c r="B611" s="68"/>
      <c r="C611" s="68"/>
      <c r="D611" s="68"/>
      <c r="E611" s="68"/>
      <c r="F611" s="69"/>
      <c r="G611" s="64"/>
      <c r="H611" s="51">
        <v>57</v>
      </c>
    </row>
    <row r="612" spans="1:8" s="51" customFormat="1" x14ac:dyDescent="0.25">
      <c r="A612" s="81" t="str">
        <f>Matrix!$F$1</f>
        <v xml:space="preserve">Verification: Inspection, Demonstration, Test, or Analysis </v>
      </c>
      <c r="B612" s="82"/>
      <c r="C612" s="82"/>
      <c r="D612" s="82"/>
      <c r="E612" s="82"/>
      <c r="F612" s="82"/>
      <c r="G612" s="64"/>
      <c r="H612" s="51">
        <v>57</v>
      </c>
    </row>
    <row r="613" spans="1:8" s="51" customFormat="1" ht="104.25" customHeight="1" x14ac:dyDescent="0.25">
      <c r="A613" s="59" t="str" cm="1">
        <f t="array" aca="1" ref="A613" ca="1">OFFSET(Matrix!$F$1,$H613 - 1,0)</f>
        <v>Inspection of vendor process documentation detailing whether alerts, advisories, and directives are monitored and how these items are consumed e.g. email, ticketing system.</v>
      </c>
      <c r="B613" s="68"/>
      <c r="C613" s="68"/>
      <c r="D613" s="68"/>
      <c r="E613" s="68"/>
      <c r="F613" s="69"/>
      <c r="G613" s="64"/>
      <c r="H613" s="51">
        <v>57</v>
      </c>
    </row>
    <row r="614" spans="1:8" s="51" customFormat="1" x14ac:dyDescent="0.25">
      <c r="A614" s="79" t="str">
        <f>Matrix!$H$1</f>
        <v>Remarks</v>
      </c>
      <c r="B614" s="80"/>
      <c r="C614" s="80"/>
      <c r="D614" s="80"/>
      <c r="E614" s="80"/>
      <c r="F614" s="80"/>
      <c r="G614" s="64"/>
      <c r="H614" s="51">
        <v>57</v>
      </c>
    </row>
    <row r="615" spans="1:8" s="51" customFormat="1" ht="72" customHeight="1" thickBot="1" x14ac:dyDescent="0.3">
      <c r="A615" s="72" t="str" cm="1">
        <f t="array" aca="1" ref="A615" ca="1">OFFSET(Matrix!$H$1,$H615 - 1,0)</f>
        <v>-</v>
      </c>
      <c r="B615" s="73"/>
      <c r="C615" s="73"/>
      <c r="D615" s="73"/>
      <c r="E615" s="73"/>
      <c r="F615" s="74"/>
      <c r="G615" s="65"/>
      <c r="H615" s="51">
        <v>57</v>
      </c>
    </row>
    <row r="616" spans="1:8" s="84" customFormat="1" ht="46.5" customHeight="1" thickBot="1" x14ac:dyDescent="0.3">
      <c r="A616" s="83"/>
      <c r="B616" s="83"/>
      <c r="C616" s="83"/>
      <c r="D616" s="83"/>
      <c r="E616" s="83"/>
      <c r="F616" s="83"/>
      <c r="G616" s="83"/>
      <c r="H616" s="83"/>
    </row>
    <row r="617" spans="1:8" s="50" customFormat="1" x14ac:dyDescent="0.25">
      <c r="A617" s="55" t="str">
        <f>Matrix!$B$1</f>
        <v>Ref #</v>
      </c>
      <c r="B617" s="56"/>
      <c r="C617" s="57" t="str">
        <f>Matrix!$C$1</f>
        <v>Security Controls</v>
      </c>
      <c r="D617" s="58"/>
      <c r="E617" s="57" t="str">
        <f>Matrix!$G$1</f>
        <v>Criticality: High, Medium, or Low</v>
      </c>
      <c r="F617" s="58"/>
      <c r="G617" s="49" t="str">
        <f>Matrix!$E$1</f>
        <v xml:space="preserve">Public Requirements References/Descriptions </v>
      </c>
    </row>
    <row r="618" spans="1:8" s="51" customFormat="1" ht="15.75" customHeight="1" x14ac:dyDescent="0.25">
      <c r="A618" s="59" t="str" cm="1">
        <f t="array" aca="1" ref="A618" ca="1">OFFSET(Matrix!$B$1,$H618 - 1,0)</f>
        <v>SII-171</v>
      </c>
      <c r="B618" s="60"/>
      <c r="C618" s="61" t="str" cm="1">
        <f t="array" aca="1" ref="C618" ca="1">OFFSET(Matrix!$C$1,$H618 - 1,0)</f>
        <v>System and Information Integrity</v>
      </c>
      <c r="D618" s="62"/>
      <c r="E618" s="61" t="str" cm="1">
        <f t="array" aca="1" ref="E618" ca="1">OFFSET(Matrix!$G$1, $H618 - 1,0)</f>
        <v>Medium</v>
      </c>
      <c r="F618" s="62"/>
      <c r="G618" s="63" t="str" cm="1">
        <f t="array" aca="1" ref="G618" ca="1">OFFSET(Matrix!$E$1,$H618 - 1,0)</f>
        <v>NIST 800-53 SI-5 - SECURITY ALERTS, ADVISORIES, AND DIRECTIVES 
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v>
      </c>
      <c r="H618" s="51">
        <v>58</v>
      </c>
    </row>
    <row r="619" spans="1:8" s="51" customFormat="1" x14ac:dyDescent="0.25">
      <c r="A619" s="66" t="str">
        <f>Matrix!$A$1</f>
        <v>Applicable Component Categories</v>
      </c>
      <c r="B619" s="67"/>
      <c r="C619" s="67"/>
      <c r="D619" s="67"/>
      <c r="E619" s="67"/>
      <c r="F619" s="67"/>
      <c r="G619" s="64"/>
      <c r="H619" s="51">
        <v>58</v>
      </c>
    </row>
    <row r="620" spans="1:8" s="51" customFormat="1" ht="76.5" customHeight="1" x14ac:dyDescent="0.25">
      <c r="A620" s="59" t="str" cm="1">
        <f t="array" aca="1" ref="A620" ca="1">OFFSET(Matrix!$A$1,$H620 - 1,0)</f>
        <v>Mobile App;
Physical In-Cab Device;
Connectivity/Communications;
Cloud or Back-end;</v>
      </c>
      <c r="B620" s="68"/>
      <c r="C620" s="68"/>
      <c r="D620" s="68"/>
      <c r="E620" s="68"/>
      <c r="F620" s="69"/>
      <c r="G620" s="64"/>
      <c r="H620" s="51">
        <v>58</v>
      </c>
    </row>
    <row r="621" spans="1:8" s="51" customFormat="1" x14ac:dyDescent="0.25">
      <c r="A621" s="66" t="str">
        <f>Matrix!$D$1</f>
        <v>Requirement</v>
      </c>
      <c r="B621" s="67"/>
      <c r="C621" s="67"/>
      <c r="D621" s="67"/>
      <c r="E621" s="67"/>
      <c r="F621" s="67"/>
      <c r="G621" s="64"/>
      <c r="H621" s="51">
        <v>58</v>
      </c>
    </row>
    <row r="622" spans="1:8" s="51" customFormat="1" ht="94.5" customHeight="1" x14ac:dyDescent="0.25">
      <c r="A622" s="59" t="str" cm="1">
        <f t="array" aca="1" ref="A622" ca="1">OFFSET(Matrix!$D$1,$H622 - 1,0)</f>
        <v>The vendor shall notify their customers of any vulnerabilities discovered in the telematics systems components via monitoring or vulnerability disclosure programs. The notification to customers will happen in a timely manner.</v>
      </c>
      <c r="B622" s="68"/>
      <c r="C622" s="68"/>
      <c r="D622" s="68"/>
      <c r="E622" s="68"/>
      <c r="F622" s="69"/>
      <c r="G622" s="64"/>
      <c r="H622" s="51">
        <v>58</v>
      </c>
    </row>
    <row r="623" spans="1:8" s="51" customFormat="1" x14ac:dyDescent="0.25">
      <c r="A623" s="70" t="str">
        <f>Matrix!$F$1</f>
        <v xml:space="preserve">Verification: Inspection, Demonstration, Test, or Analysis </v>
      </c>
      <c r="B623" s="71"/>
      <c r="C623" s="71"/>
      <c r="D623" s="71"/>
      <c r="E623" s="71"/>
      <c r="F623" s="71"/>
      <c r="G623" s="64"/>
      <c r="H623" s="51">
        <v>58</v>
      </c>
    </row>
    <row r="624" spans="1:8" s="51" customFormat="1" ht="94.5" customHeight="1" x14ac:dyDescent="0.25">
      <c r="A624" s="59" t="str" cm="1">
        <f t="array" aca="1" ref="A624" ca="1">OFFSET(Matrix!$F$1,$H624 - 1,0)</f>
        <v>Inspection of vendor process documentation detailing how customers are notified. Confirm that the timelines stated in the vendors notification procedures are acceptable.</v>
      </c>
      <c r="B624" s="68"/>
      <c r="C624" s="68"/>
      <c r="D624" s="68"/>
      <c r="E624" s="68"/>
      <c r="F624" s="69"/>
      <c r="G624" s="64"/>
      <c r="H624" s="51">
        <v>58</v>
      </c>
    </row>
    <row r="625" spans="1:8" s="51" customFormat="1" x14ac:dyDescent="0.25">
      <c r="A625" s="66" t="str">
        <f>Matrix!$H$1</f>
        <v>Remarks</v>
      </c>
      <c r="B625" s="67"/>
      <c r="C625" s="67"/>
      <c r="D625" s="67"/>
      <c r="E625" s="67"/>
      <c r="F625" s="67"/>
      <c r="G625" s="64"/>
      <c r="H625" s="51">
        <v>58</v>
      </c>
    </row>
    <row r="626" spans="1:8" s="51" customFormat="1" ht="49.5" customHeight="1" thickBot="1" x14ac:dyDescent="0.3">
      <c r="A626" s="72" t="str" cm="1">
        <f t="array" aca="1" ref="A626" ca="1">OFFSET(Matrix!$H$1,$H626 - 1,0)</f>
        <v>-</v>
      </c>
      <c r="B626" s="73"/>
      <c r="C626" s="73"/>
      <c r="D626" s="73"/>
      <c r="E626" s="73"/>
      <c r="F626" s="74"/>
      <c r="G626" s="65"/>
      <c r="H626" s="51">
        <v>58</v>
      </c>
    </row>
    <row r="627" spans="1:8" s="84" customFormat="1" ht="46.5" customHeight="1" thickBot="1" x14ac:dyDescent="0.3">
      <c r="A627" s="83"/>
      <c r="B627" s="83"/>
      <c r="C627" s="83"/>
      <c r="D627" s="83"/>
      <c r="E627" s="83"/>
      <c r="F627" s="83"/>
      <c r="G627" s="83"/>
      <c r="H627" s="83"/>
    </row>
    <row r="628" spans="1:8" s="50" customFormat="1" x14ac:dyDescent="0.25">
      <c r="A628" s="75" t="str">
        <f>Matrix!$B$1</f>
        <v>Ref #</v>
      </c>
      <c r="B628" s="76"/>
      <c r="C628" s="77" t="str">
        <f>Matrix!$C$1</f>
        <v>Security Controls</v>
      </c>
      <c r="D628" s="78"/>
      <c r="E628" s="77" t="str">
        <f>Matrix!$G$1</f>
        <v>Criticality: High, Medium, or Low</v>
      </c>
      <c r="F628" s="78"/>
      <c r="G628" s="52" t="str">
        <f>Matrix!$E$1</f>
        <v xml:space="preserve">Public Requirements References/Descriptions </v>
      </c>
    </row>
    <row r="629" spans="1:8" s="51" customFormat="1" ht="15.75" customHeight="1" x14ac:dyDescent="0.25">
      <c r="A629" s="59" t="str" cm="1">
        <f t="array" aca="1" ref="A629" ca="1">OFFSET(Matrix!$B$1,$H629 - 1,0)</f>
        <v>SII-180</v>
      </c>
      <c r="B629" s="60"/>
      <c r="C629" s="61" t="str" cm="1">
        <f t="array" aca="1" ref="C629" ca="1">OFFSET(Matrix!$C$1,$H629 - 1,0)</f>
        <v>Secure Software Development Lifecycle (SDLC)</v>
      </c>
      <c r="D629" s="62"/>
      <c r="E629" s="61" t="str" cm="1">
        <f t="array" aca="1" ref="E629" ca="1">OFFSET(Matrix!$G$1, $H629 - 1,0)</f>
        <v>Medium</v>
      </c>
      <c r="F629" s="62"/>
      <c r="G629" s="63" t="str" cm="1">
        <f t="array" aca="1" ref="G629" ca="1">OFFSET(Matrix!$E$1,$H629 - 1,0)</f>
        <v>NIST 800-53 SA-3 - SYSTEM DEVELOPMENT LIFE CYCLE
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
NIST 800-53 SI-2 (3) - FLAW REMEDIATION | TIME TO REMEDIATE FLAWS AND BENCHMARKS FOR CORRECTIVE ACTIONS (a) Measure the time between flaw identification and flaw remediation; and (b) Establish [Assignment: organization-defined benchmarks] for taking corrective actions.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629" s="51">
        <v>59</v>
      </c>
    </row>
    <row r="630" spans="1:8" s="51" customFormat="1" x14ac:dyDescent="0.25">
      <c r="A630" s="79" t="str">
        <f>Matrix!$A$1</f>
        <v>Applicable Component Categories</v>
      </c>
      <c r="B630" s="80"/>
      <c r="C630" s="80"/>
      <c r="D630" s="80"/>
      <c r="E630" s="80"/>
      <c r="F630" s="80"/>
      <c r="G630" s="64"/>
      <c r="H630" s="51">
        <v>59</v>
      </c>
    </row>
    <row r="631" spans="1:8" s="51" customFormat="1" ht="76.5" customHeight="1" x14ac:dyDescent="0.25">
      <c r="A631" s="59" t="str" cm="1">
        <f t="array" aca="1" ref="A631" ca="1">OFFSET(Matrix!$A$1,$H631 - 1,0)</f>
        <v>Mobile App;
Physical In-Cab Device;
Connectivity/Communications;
Cloud or Back-end;</v>
      </c>
      <c r="B631" s="68"/>
      <c r="C631" s="68"/>
      <c r="D631" s="68"/>
      <c r="E631" s="68"/>
      <c r="F631" s="69"/>
      <c r="G631" s="64"/>
      <c r="H631" s="51">
        <v>59</v>
      </c>
    </row>
    <row r="632" spans="1:8" s="51" customFormat="1" x14ac:dyDescent="0.25">
      <c r="A632" s="79" t="str">
        <f>Matrix!$D$1</f>
        <v>Requirement</v>
      </c>
      <c r="B632" s="80"/>
      <c r="C632" s="80"/>
      <c r="D632" s="80"/>
      <c r="E632" s="80"/>
      <c r="F632" s="80"/>
      <c r="G632" s="64"/>
      <c r="H632" s="51">
        <v>59</v>
      </c>
    </row>
    <row r="633" spans="1:8" s="51" customFormat="1" ht="94.5" customHeight="1" x14ac:dyDescent="0.25">
      <c r="A633" s="59" t="str" cm="1">
        <f t="array" aca="1" ref="A633" ca="1">OFFSET(Matrix!$D$1,$H633 - 1,0)</f>
        <v xml:space="preserve">Remediation SLA or objectives are defined and are adhered to by the security and development teams. Identified vulnerabilities are remediated or mitigated using suitable compensating controls
</v>
      </c>
      <c r="B633" s="68"/>
      <c r="C633" s="68"/>
      <c r="D633" s="68"/>
      <c r="E633" s="68"/>
      <c r="F633" s="69"/>
      <c r="G633" s="64"/>
      <c r="H633" s="51">
        <v>59</v>
      </c>
    </row>
    <row r="634" spans="1:8" s="51" customFormat="1" x14ac:dyDescent="0.25">
      <c r="A634" s="81" t="str">
        <f>Matrix!$F$1</f>
        <v xml:space="preserve">Verification: Inspection, Demonstration, Test, or Analysis </v>
      </c>
      <c r="B634" s="82"/>
      <c r="C634" s="82"/>
      <c r="D634" s="82"/>
      <c r="E634" s="82"/>
      <c r="F634" s="82"/>
      <c r="G634" s="64"/>
      <c r="H634" s="51">
        <v>59</v>
      </c>
    </row>
    <row r="635" spans="1:8" s="51" customFormat="1" ht="142.5" customHeight="1" x14ac:dyDescent="0.25">
      <c r="A635" s="59" t="str" cm="1">
        <f t="array" aca="1" ref="A635" ca="1">OFFSET(Matrix!$F$1,$H635 - 1,0)</f>
        <v>·         Inspection of vendor documentation detailing:
System Development Lifecycle
Remediation process
Security, Risk, and Privacy controls along with sample reports</v>
      </c>
      <c r="B635" s="68"/>
      <c r="C635" s="68"/>
      <c r="D635" s="68"/>
      <c r="E635" s="68"/>
      <c r="F635" s="69"/>
      <c r="G635" s="64"/>
      <c r="H635" s="51">
        <v>59</v>
      </c>
    </row>
    <row r="636" spans="1:8" s="51" customFormat="1" x14ac:dyDescent="0.25">
      <c r="A636" s="79" t="str">
        <f>Matrix!$H$1</f>
        <v>Remarks</v>
      </c>
      <c r="B636" s="80"/>
      <c r="C636" s="80"/>
      <c r="D636" s="80"/>
      <c r="E636" s="80"/>
      <c r="F636" s="80"/>
      <c r="G636" s="64"/>
      <c r="H636" s="51">
        <v>59</v>
      </c>
    </row>
    <row r="637" spans="1:8" s="51" customFormat="1" ht="267.75" customHeight="1" thickBot="1" x14ac:dyDescent="0.3">
      <c r="A637" s="72" t="str" cm="1">
        <f t="array" aca="1" ref="A637" ca="1">OFFSET(Matrix!$H$1,$H637 - 1,0)</f>
        <v>-</v>
      </c>
      <c r="B637" s="73"/>
      <c r="C637" s="73"/>
      <c r="D637" s="73"/>
      <c r="E637" s="73"/>
      <c r="F637" s="74"/>
      <c r="G637" s="65"/>
      <c r="H637" s="51">
        <v>59</v>
      </c>
    </row>
    <row r="638" spans="1:8" s="84" customFormat="1" ht="46.5" customHeight="1" thickBot="1" x14ac:dyDescent="0.3">
      <c r="A638" s="83"/>
      <c r="B638" s="83"/>
      <c r="C638" s="83"/>
      <c r="D638" s="83"/>
      <c r="E638" s="83"/>
      <c r="F638" s="83"/>
      <c r="G638" s="83"/>
      <c r="H638" s="83"/>
    </row>
    <row r="639" spans="1:8" s="50" customFormat="1" x14ac:dyDescent="0.25">
      <c r="A639" s="55" t="str">
        <f>Matrix!$B$1</f>
        <v>Ref #</v>
      </c>
      <c r="B639" s="56"/>
      <c r="C639" s="57" t="str">
        <f>Matrix!$C$1</f>
        <v>Security Controls</v>
      </c>
      <c r="D639" s="58"/>
      <c r="E639" s="57" t="str">
        <f>Matrix!$G$1</f>
        <v>Criticality: High, Medium, or Low</v>
      </c>
      <c r="F639" s="58"/>
      <c r="G639" s="49" t="str">
        <f>Matrix!$E$1</f>
        <v xml:space="preserve">Public Requirements References/Descriptions </v>
      </c>
    </row>
    <row r="640" spans="1:8" s="51" customFormat="1" ht="15.75" customHeight="1" x14ac:dyDescent="0.25">
      <c r="A640" s="59" t="str" cm="1">
        <f t="array" aca="1" ref="A640" ca="1">OFFSET(Matrix!$B$1,$H640 - 1,0)</f>
        <v>SII-190</v>
      </c>
      <c r="B640" s="60"/>
      <c r="C640" s="61" t="str" cm="1">
        <f t="array" aca="1" ref="C640" ca="1">OFFSET(Matrix!$C$1,$H640 - 1,0)</f>
        <v>Software Resiliency / Code Protections</v>
      </c>
      <c r="D640" s="62"/>
      <c r="E640" s="61" t="str" cm="1">
        <f t="array" aca="1" ref="E640" ca="1">OFFSET(Matrix!$G$1, $H640 - 1,0)</f>
        <v>Low</v>
      </c>
      <c r="F640" s="62"/>
      <c r="G640" s="63" t="str" cm="1">
        <f t="array" aca="1" ref="G640" ca="1">OFFSET(Matrix!$E$1,$H640 - 1,0)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640" s="51">
        <v>60</v>
      </c>
    </row>
    <row r="641" spans="1:8" s="51" customFormat="1" x14ac:dyDescent="0.25">
      <c r="A641" s="66" t="str">
        <f>Matrix!$A$1</f>
        <v>Applicable Component Categories</v>
      </c>
      <c r="B641" s="67"/>
      <c r="C641" s="67"/>
      <c r="D641" s="67"/>
      <c r="E641" s="67"/>
      <c r="F641" s="67"/>
      <c r="G641" s="64"/>
      <c r="H641" s="51">
        <v>60</v>
      </c>
    </row>
    <row r="642" spans="1:8" s="51" customFormat="1" ht="76.5" customHeight="1" x14ac:dyDescent="0.25">
      <c r="A642" s="59" t="str" cm="1">
        <f t="array" aca="1" ref="A642" ca="1">OFFSET(Matrix!$A$1,$H642 - 1,0)</f>
        <v>Mobile App;</v>
      </c>
      <c r="B642" s="68"/>
      <c r="C642" s="68"/>
      <c r="D642" s="68"/>
      <c r="E642" s="68"/>
      <c r="F642" s="69"/>
      <c r="G642" s="64"/>
      <c r="H642" s="51">
        <v>60</v>
      </c>
    </row>
    <row r="643" spans="1:8" s="51" customFormat="1" x14ac:dyDescent="0.25">
      <c r="A643" s="66" t="str">
        <f>Matrix!$D$1</f>
        <v>Requirement</v>
      </c>
      <c r="B643" s="67"/>
      <c r="C643" s="67"/>
      <c r="D643" s="67"/>
      <c r="E643" s="67"/>
      <c r="F643" s="67"/>
      <c r="G643" s="64"/>
      <c r="H643" s="51">
        <v>60</v>
      </c>
    </row>
    <row r="644" spans="1:8" s="51" customFormat="1" ht="164.25" customHeight="1" x14ac:dyDescent="0.25">
      <c r="A644" s="59" t="str" cm="1">
        <f t="array" aca="1" ref="A644" ca="1">OFFSET(Matrix!$D$1,$H644 - 1,0)</f>
        <v>The vendor’s software will have software resiliency measures included that will slow the progress of tampering and reverse engineering efforts.</v>
      </c>
      <c r="B644" s="68"/>
      <c r="C644" s="68"/>
      <c r="D644" s="68"/>
      <c r="E644" s="68"/>
      <c r="F644" s="69"/>
      <c r="G644" s="64"/>
      <c r="H644" s="51">
        <v>60</v>
      </c>
    </row>
    <row r="645" spans="1:8" s="51" customFormat="1" x14ac:dyDescent="0.25">
      <c r="A645" s="70" t="str">
        <f>Matrix!$F$1</f>
        <v xml:space="preserve">Verification: Inspection, Demonstration, Test, or Analysis </v>
      </c>
      <c r="B645" s="71"/>
      <c r="C645" s="71"/>
      <c r="D645" s="71"/>
      <c r="E645" s="71"/>
      <c r="F645" s="71"/>
      <c r="G645" s="64"/>
      <c r="H645" s="51">
        <v>60</v>
      </c>
    </row>
    <row r="646" spans="1:8" s="51" customFormat="1" ht="379.5" customHeight="1" x14ac:dyDescent="0.25">
      <c r="A646" s="59" t="str" cm="1">
        <f t="array" aca="1" ref="A646" ca="1">OFFSET(Matrix!$F$1,$H646 - 1,0)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646" s="68"/>
      <c r="C646" s="68"/>
      <c r="D646" s="68"/>
      <c r="E646" s="68"/>
      <c r="F646" s="69"/>
      <c r="G646" s="64"/>
      <c r="H646" s="51">
        <v>60</v>
      </c>
    </row>
    <row r="647" spans="1:8" s="51" customFormat="1" ht="39" customHeight="1" x14ac:dyDescent="0.25">
      <c r="A647" s="66" t="str">
        <f>Matrix!$H$1</f>
        <v>Remarks</v>
      </c>
      <c r="B647" s="67"/>
      <c r="C647" s="67"/>
      <c r="D647" s="67"/>
      <c r="E647" s="67"/>
      <c r="F647" s="67"/>
      <c r="G647" s="64"/>
      <c r="H647" s="51">
        <v>60</v>
      </c>
    </row>
    <row r="648" spans="1:8" s="51" customFormat="1" ht="366.75" customHeight="1" thickBot="1" x14ac:dyDescent="0.3">
      <c r="A648" s="72" t="str" cm="1">
        <f t="array" aca="1" ref="A648" ca="1">OFFSET(Matrix!$H$1,$H648 - 1,0)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648" s="73"/>
      <c r="C648" s="73"/>
      <c r="D648" s="73"/>
      <c r="E648" s="73"/>
      <c r="F648" s="74"/>
      <c r="G648" s="65"/>
      <c r="H648" s="51">
        <v>60</v>
      </c>
    </row>
    <row r="649" spans="1:8" s="88" customFormat="1" ht="43.5" customHeight="1" x14ac:dyDescent="0.3"/>
  </sheetData>
  <mergeCells count="944">
    <mergeCell ref="A583:XFD583"/>
    <mergeCell ref="A594:XFD594"/>
    <mergeCell ref="A605:XFD605"/>
    <mergeCell ref="A616:XFD616"/>
    <mergeCell ref="A627:XFD627"/>
    <mergeCell ref="A638:XFD638"/>
    <mergeCell ref="A649:XFD649"/>
    <mergeCell ref="A484:XFD484"/>
    <mergeCell ref="A495:XFD495"/>
    <mergeCell ref="A506:XFD506"/>
    <mergeCell ref="A517:XFD517"/>
    <mergeCell ref="A528:XFD528"/>
    <mergeCell ref="A539:XFD539"/>
    <mergeCell ref="A550:XFD550"/>
    <mergeCell ref="A561:XFD561"/>
    <mergeCell ref="A572:XFD572"/>
    <mergeCell ref="G508:G516"/>
    <mergeCell ref="A511:F511"/>
    <mergeCell ref="A512:F512"/>
    <mergeCell ref="A513:F513"/>
    <mergeCell ref="A485:B485"/>
    <mergeCell ref="C485:D485"/>
    <mergeCell ref="E485:F485"/>
    <mergeCell ref="A486:B486"/>
    <mergeCell ref="A440:XFD440"/>
    <mergeCell ref="A375:B375"/>
    <mergeCell ref="C375:D375"/>
    <mergeCell ref="E375:F375"/>
    <mergeCell ref="A376:B376"/>
    <mergeCell ref="C376:D376"/>
    <mergeCell ref="E376:F376"/>
    <mergeCell ref="A353:B353"/>
    <mergeCell ref="C353:D353"/>
    <mergeCell ref="E353:F353"/>
    <mergeCell ref="A354:B354"/>
    <mergeCell ref="C354:D354"/>
    <mergeCell ref="E354:F354"/>
    <mergeCell ref="A355:F355"/>
    <mergeCell ref="A356:F356"/>
    <mergeCell ref="A357:F357"/>
    <mergeCell ref="A374:XFD374"/>
    <mergeCell ref="A386:B386"/>
    <mergeCell ref="C386:D386"/>
    <mergeCell ref="E386:F386"/>
    <mergeCell ref="A377:F377"/>
    <mergeCell ref="A378:F378"/>
    <mergeCell ref="A390:F390"/>
    <mergeCell ref="A391:F391"/>
    <mergeCell ref="A242:XFD242"/>
    <mergeCell ref="A253:XFD253"/>
    <mergeCell ref="A264:XFD264"/>
    <mergeCell ref="A275:XFD275"/>
    <mergeCell ref="A286:XFD286"/>
    <mergeCell ref="A297:XFD297"/>
    <mergeCell ref="A308:XFD308"/>
    <mergeCell ref="G266:G274"/>
    <mergeCell ref="A273:F273"/>
    <mergeCell ref="A274:F274"/>
    <mergeCell ref="A278:F278"/>
    <mergeCell ref="A279:F279"/>
    <mergeCell ref="A280:F280"/>
    <mergeCell ref="A281:F281"/>
    <mergeCell ref="A276:B276"/>
    <mergeCell ref="C276:D276"/>
    <mergeCell ref="E276:F276"/>
    <mergeCell ref="A277:B277"/>
    <mergeCell ref="C277:D277"/>
    <mergeCell ref="E277:F277"/>
    <mergeCell ref="A267:F267"/>
    <mergeCell ref="A268:F268"/>
    <mergeCell ref="A269:F269"/>
    <mergeCell ref="A121:XFD121"/>
    <mergeCell ref="A132:XFD132"/>
    <mergeCell ref="A143:XFD143"/>
    <mergeCell ref="A154:XFD154"/>
    <mergeCell ref="A165:XFD165"/>
    <mergeCell ref="A176:XFD176"/>
    <mergeCell ref="A187:XFD187"/>
    <mergeCell ref="A198:XFD198"/>
    <mergeCell ref="A209:XFD209"/>
    <mergeCell ref="A201:F201"/>
    <mergeCell ref="A202:F202"/>
    <mergeCell ref="A199:B199"/>
    <mergeCell ref="C199:D199"/>
    <mergeCell ref="E199:F199"/>
    <mergeCell ref="A200:B200"/>
    <mergeCell ref="C200:D200"/>
    <mergeCell ref="E200:F200"/>
    <mergeCell ref="G200:G208"/>
    <mergeCell ref="A203:F203"/>
    <mergeCell ref="A204:F204"/>
    <mergeCell ref="A205:F205"/>
    <mergeCell ref="A206:F206"/>
    <mergeCell ref="A207:F207"/>
    <mergeCell ref="A208:F208"/>
    <mergeCell ref="A33:XFD33"/>
    <mergeCell ref="A44:XFD44"/>
    <mergeCell ref="A55:XFD55"/>
    <mergeCell ref="A66:XFD66"/>
    <mergeCell ref="A77:XFD77"/>
    <mergeCell ref="A88:XFD88"/>
    <mergeCell ref="A99:XFD99"/>
    <mergeCell ref="A110:XFD110"/>
    <mergeCell ref="G90:G98"/>
    <mergeCell ref="A97:F97"/>
    <mergeCell ref="A98:F98"/>
    <mergeCell ref="A102:F102"/>
    <mergeCell ref="A103:F103"/>
    <mergeCell ref="A104:F104"/>
    <mergeCell ref="A105:F105"/>
    <mergeCell ref="A100:B100"/>
    <mergeCell ref="C100:D100"/>
    <mergeCell ref="E100:F100"/>
    <mergeCell ref="A101:B101"/>
    <mergeCell ref="C101:D101"/>
    <mergeCell ref="E101:F101"/>
    <mergeCell ref="G101:G109"/>
    <mergeCell ref="A106:F106"/>
    <mergeCell ref="A107:F107"/>
    <mergeCell ref="A270:F270"/>
    <mergeCell ref="A271:F271"/>
    <mergeCell ref="A272:F272"/>
    <mergeCell ref="A265:B265"/>
    <mergeCell ref="C265:D265"/>
    <mergeCell ref="E265:F265"/>
    <mergeCell ref="A266:B266"/>
    <mergeCell ref="C266:D266"/>
    <mergeCell ref="E266:F266"/>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245:F245"/>
    <mergeCell ref="A246:F246"/>
    <mergeCell ref="A243:B243"/>
    <mergeCell ref="C243:D243"/>
    <mergeCell ref="E243:F243"/>
    <mergeCell ref="A244:B244"/>
    <mergeCell ref="C244:D244"/>
    <mergeCell ref="E244:F244"/>
    <mergeCell ref="G244:G252"/>
    <mergeCell ref="A247:F247"/>
    <mergeCell ref="A248:F248"/>
    <mergeCell ref="A249:F249"/>
    <mergeCell ref="A250:F250"/>
    <mergeCell ref="A251:F251"/>
    <mergeCell ref="A252:F252"/>
    <mergeCell ref="G233:G241"/>
    <mergeCell ref="A238:F238"/>
    <mergeCell ref="A239:F239"/>
    <mergeCell ref="A240:F240"/>
    <mergeCell ref="A241:F241"/>
    <mergeCell ref="A223:F223"/>
    <mergeCell ref="A224:F224"/>
    <mergeCell ref="A225:F225"/>
    <mergeCell ref="A226:F226"/>
    <mergeCell ref="A227:F227"/>
    <mergeCell ref="A228:F228"/>
    <mergeCell ref="A231:XFD231"/>
    <mergeCell ref="A230:F230"/>
    <mergeCell ref="A234:F234"/>
    <mergeCell ref="A235:F235"/>
    <mergeCell ref="A236:F236"/>
    <mergeCell ref="A237:F237"/>
    <mergeCell ref="A232:B232"/>
    <mergeCell ref="C232:D232"/>
    <mergeCell ref="E232:F232"/>
    <mergeCell ref="A233:B233"/>
    <mergeCell ref="C233:D233"/>
    <mergeCell ref="E233:F233"/>
    <mergeCell ref="A221:B221"/>
    <mergeCell ref="C221:D221"/>
    <mergeCell ref="E221:F221"/>
    <mergeCell ref="A222:B222"/>
    <mergeCell ref="C222:D222"/>
    <mergeCell ref="E222:F222"/>
    <mergeCell ref="A210:B210"/>
    <mergeCell ref="C210:D210"/>
    <mergeCell ref="E210:F210"/>
    <mergeCell ref="A211:B211"/>
    <mergeCell ref="C211:D211"/>
    <mergeCell ref="E211:F211"/>
    <mergeCell ref="A220:XFD220"/>
    <mergeCell ref="G211:G219"/>
    <mergeCell ref="A212:F212"/>
    <mergeCell ref="A213:F213"/>
    <mergeCell ref="A214:F214"/>
    <mergeCell ref="A215:F215"/>
    <mergeCell ref="A216:F216"/>
    <mergeCell ref="A217:F217"/>
    <mergeCell ref="A218:F218"/>
    <mergeCell ref="A219:F219"/>
    <mergeCell ref="G222:G230"/>
    <mergeCell ref="A229:F229"/>
    <mergeCell ref="G178:G186"/>
    <mergeCell ref="A185:F185"/>
    <mergeCell ref="A186:F186"/>
    <mergeCell ref="A190:F190"/>
    <mergeCell ref="A191:F191"/>
    <mergeCell ref="A192:F192"/>
    <mergeCell ref="A193:F193"/>
    <mergeCell ref="A188:B188"/>
    <mergeCell ref="C188:D188"/>
    <mergeCell ref="E188:F188"/>
    <mergeCell ref="A189:B189"/>
    <mergeCell ref="C189:D189"/>
    <mergeCell ref="E189:F189"/>
    <mergeCell ref="G189:G197"/>
    <mergeCell ref="A194:F194"/>
    <mergeCell ref="A195:F195"/>
    <mergeCell ref="A196:F196"/>
    <mergeCell ref="A197:F197"/>
    <mergeCell ref="A179:F179"/>
    <mergeCell ref="A180:F180"/>
    <mergeCell ref="A181:F181"/>
    <mergeCell ref="A182:F182"/>
    <mergeCell ref="A183:F183"/>
    <mergeCell ref="A184:F184"/>
    <mergeCell ref="A177:B177"/>
    <mergeCell ref="C177:D177"/>
    <mergeCell ref="E177:F177"/>
    <mergeCell ref="A178:B178"/>
    <mergeCell ref="C178:D178"/>
    <mergeCell ref="E178:F178"/>
    <mergeCell ref="A166:B166"/>
    <mergeCell ref="C166:D166"/>
    <mergeCell ref="E166:F166"/>
    <mergeCell ref="A167:B167"/>
    <mergeCell ref="C167:D167"/>
    <mergeCell ref="E167:F167"/>
    <mergeCell ref="G167:G175"/>
    <mergeCell ref="A168:F168"/>
    <mergeCell ref="A169:F169"/>
    <mergeCell ref="A170:F170"/>
    <mergeCell ref="A171:F171"/>
    <mergeCell ref="A172:F172"/>
    <mergeCell ref="A173:F173"/>
    <mergeCell ref="A174:F174"/>
    <mergeCell ref="A175:F175"/>
    <mergeCell ref="A157:F157"/>
    <mergeCell ref="A158:F158"/>
    <mergeCell ref="A155:B155"/>
    <mergeCell ref="C155:D155"/>
    <mergeCell ref="E155:F155"/>
    <mergeCell ref="A156:B156"/>
    <mergeCell ref="C156:D156"/>
    <mergeCell ref="E156:F156"/>
    <mergeCell ref="G156:G164"/>
    <mergeCell ref="A159:F159"/>
    <mergeCell ref="A160:F160"/>
    <mergeCell ref="A161:F161"/>
    <mergeCell ref="A162:F162"/>
    <mergeCell ref="A163:F163"/>
    <mergeCell ref="A164:F164"/>
    <mergeCell ref="G134:G142"/>
    <mergeCell ref="A141:F141"/>
    <mergeCell ref="A142:F142"/>
    <mergeCell ref="A146:F146"/>
    <mergeCell ref="A147:F147"/>
    <mergeCell ref="A148:F148"/>
    <mergeCell ref="A149:F149"/>
    <mergeCell ref="A144:B144"/>
    <mergeCell ref="C144:D144"/>
    <mergeCell ref="E144:F144"/>
    <mergeCell ref="A145:B145"/>
    <mergeCell ref="C145:D145"/>
    <mergeCell ref="E145:F145"/>
    <mergeCell ref="G145:G153"/>
    <mergeCell ref="A150:F150"/>
    <mergeCell ref="A151:F151"/>
    <mergeCell ref="A152:F152"/>
    <mergeCell ref="A153:F153"/>
    <mergeCell ref="A135:F135"/>
    <mergeCell ref="A136:F136"/>
    <mergeCell ref="A137:F137"/>
    <mergeCell ref="A138:F138"/>
    <mergeCell ref="A139:F139"/>
    <mergeCell ref="A140:F140"/>
    <mergeCell ref="A133:B133"/>
    <mergeCell ref="C133:D133"/>
    <mergeCell ref="E133:F133"/>
    <mergeCell ref="A134:B134"/>
    <mergeCell ref="C134:D134"/>
    <mergeCell ref="E134:F134"/>
    <mergeCell ref="A122:B122"/>
    <mergeCell ref="C122:D122"/>
    <mergeCell ref="E122:F122"/>
    <mergeCell ref="A123:B123"/>
    <mergeCell ref="C123:D123"/>
    <mergeCell ref="E123:F123"/>
    <mergeCell ref="G123:G131"/>
    <mergeCell ref="A124:F124"/>
    <mergeCell ref="A125:F125"/>
    <mergeCell ref="A126:F126"/>
    <mergeCell ref="A127:F127"/>
    <mergeCell ref="A128:F128"/>
    <mergeCell ref="A129:F129"/>
    <mergeCell ref="A130:F130"/>
    <mergeCell ref="A131:F131"/>
    <mergeCell ref="A113:F113"/>
    <mergeCell ref="A114:F114"/>
    <mergeCell ref="A111:B111"/>
    <mergeCell ref="C111:D111"/>
    <mergeCell ref="E111:F111"/>
    <mergeCell ref="A112:B112"/>
    <mergeCell ref="C112:D112"/>
    <mergeCell ref="E112:F112"/>
    <mergeCell ref="G112:G120"/>
    <mergeCell ref="A115:F115"/>
    <mergeCell ref="A116:F116"/>
    <mergeCell ref="A117:F117"/>
    <mergeCell ref="A118:F118"/>
    <mergeCell ref="A119:F119"/>
    <mergeCell ref="A120:F120"/>
    <mergeCell ref="A108:F108"/>
    <mergeCell ref="A109:F109"/>
    <mergeCell ref="A91:F91"/>
    <mergeCell ref="A92:F92"/>
    <mergeCell ref="A93:F93"/>
    <mergeCell ref="A94:F94"/>
    <mergeCell ref="A95:F95"/>
    <mergeCell ref="A96:F96"/>
    <mergeCell ref="A89:B89"/>
    <mergeCell ref="C89:D89"/>
    <mergeCell ref="E89:F89"/>
    <mergeCell ref="A90:B90"/>
    <mergeCell ref="C90:D90"/>
    <mergeCell ref="E90:F90"/>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A87:F87"/>
    <mergeCell ref="G57:G65"/>
    <mergeCell ref="A62:F62"/>
    <mergeCell ref="A63:F63"/>
    <mergeCell ref="A64:F64"/>
    <mergeCell ref="A65:F65"/>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56:B56"/>
    <mergeCell ref="C56:D56"/>
    <mergeCell ref="E56:F56"/>
    <mergeCell ref="A57:B57"/>
    <mergeCell ref="C57:D57"/>
    <mergeCell ref="E57:F57"/>
    <mergeCell ref="A50:F50"/>
    <mergeCell ref="A51:F51"/>
    <mergeCell ref="A52:F52"/>
    <mergeCell ref="A45:B45"/>
    <mergeCell ref="C45:D45"/>
    <mergeCell ref="E45:F45"/>
    <mergeCell ref="A46:B46"/>
    <mergeCell ref="C46:D46"/>
    <mergeCell ref="E46:F46"/>
    <mergeCell ref="A38:F38"/>
    <mergeCell ref="A39:F39"/>
    <mergeCell ref="A40:F40"/>
    <mergeCell ref="A41:F41"/>
    <mergeCell ref="A42:F42"/>
    <mergeCell ref="A43:F43"/>
    <mergeCell ref="A47:F47"/>
    <mergeCell ref="A48:F48"/>
    <mergeCell ref="A49:F49"/>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84:F284"/>
    <mergeCell ref="A285:F285"/>
    <mergeCell ref="A289:F289"/>
    <mergeCell ref="A290:F290"/>
    <mergeCell ref="G277:G285"/>
    <mergeCell ref="A282:F282"/>
    <mergeCell ref="A283:F283"/>
    <mergeCell ref="A287:B287"/>
    <mergeCell ref="C287:D287"/>
    <mergeCell ref="E287:F287"/>
    <mergeCell ref="A288:B288"/>
    <mergeCell ref="C288:D288"/>
    <mergeCell ref="E288:F288"/>
    <mergeCell ref="A293:F293"/>
    <mergeCell ref="A294:F294"/>
    <mergeCell ref="A295:F295"/>
    <mergeCell ref="A296:F296"/>
    <mergeCell ref="G288:G296"/>
    <mergeCell ref="A291:F291"/>
    <mergeCell ref="A292:F292"/>
    <mergeCell ref="A298:B298"/>
    <mergeCell ref="C298:D298"/>
    <mergeCell ref="E298:F298"/>
    <mergeCell ref="A302:F302"/>
    <mergeCell ref="A303:F303"/>
    <mergeCell ref="A304:F304"/>
    <mergeCell ref="A305:F305"/>
    <mergeCell ref="A306:F306"/>
    <mergeCell ref="A307:F307"/>
    <mergeCell ref="G299:G307"/>
    <mergeCell ref="A300:F300"/>
    <mergeCell ref="A301:F301"/>
    <mergeCell ref="A299:B299"/>
    <mergeCell ref="C299:D299"/>
    <mergeCell ref="E299:F299"/>
    <mergeCell ref="A309:B309"/>
    <mergeCell ref="C309:D309"/>
    <mergeCell ref="E309:F309"/>
    <mergeCell ref="A310:B310"/>
    <mergeCell ref="C310:D310"/>
    <mergeCell ref="E310:F310"/>
    <mergeCell ref="A311:F311"/>
    <mergeCell ref="A312:F312"/>
    <mergeCell ref="A313:F313"/>
    <mergeCell ref="A322:F322"/>
    <mergeCell ref="A323:F323"/>
    <mergeCell ref="A324:F324"/>
    <mergeCell ref="A325:F325"/>
    <mergeCell ref="A330:XFD330"/>
    <mergeCell ref="G310:G318"/>
    <mergeCell ref="A317:F317"/>
    <mergeCell ref="A318:F318"/>
    <mergeCell ref="A320:B320"/>
    <mergeCell ref="C320:D320"/>
    <mergeCell ref="E320:F320"/>
    <mergeCell ref="A321:B321"/>
    <mergeCell ref="C321:D321"/>
    <mergeCell ref="E321:F321"/>
    <mergeCell ref="A314:F314"/>
    <mergeCell ref="A315:F315"/>
    <mergeCell ref="A316:F316"/>
    <mergeCell ref="A319:XFD319"/>
    <mergeCell ref="G321:G329"/>
    <mergeCell ref="A326:F326"/>
    <mergeCell ref="A327:F327"/>
    <mergeCell ref="A328:F328"/>
    <mergeCell ref="A329:F329"/>
    <mergeCell ref="A333:F333"/>
    <mergeCell ref="A334:F334"/>
    <mergeCell ref="A341:XFD341"/>
    <mergeCell ref="A343:B343"/>
    <mergeCell ref="C343:D343"/>
    <mergeCell ref="E343:F343"/>
    <mergeCell ref="G343:G351"/>
    <mergeCell ref="A344:F344"/>
    <mergeCell ref="G332:G340"/>
    <mergeCell ref="A335:F335"/>
    <mergeCell ref="A336:F336"/>
    <mergeCell ref="A331:B331"/>
    <mergeCell ref="C331:D331"/>
    <mergeCell ref="E331:F331"/>
    <mergeCell ref="A332:B332"/>
    <mergeCell ref="C332:D332"/>
    <mergeCell ref="E332:F332"/>
    <mergeCell ref="G376:G384"/>
    <mergeCell ref="A379:F379"/>
    <mergeCell ref="A380:F380"/>
    <mergeCell ref="A366:F366"/>
    <mergeCell ref="A367:F367"/>
    <mergeCell ref="A368:F368"/>
    <mergeCell ref="A369:F369"/>
    <mergeCell ref="G354:G362"/>
    <mergeCell ref="A361:F361"/>
    <mergeCell ref="A362:F362"/>
    <mergeCell ref="A364:B364"/>
    <mergeCell ref="C364:D364"/>
    <mergeCell ref="E364:F364"/>
    <mergeCell ref="A365:B365"/>
    <mergeCell ref="C365:D365"/>
    <mergeCell ref="E365:F365"/>
    <mergeCell ref="G365:G373"/>
    <mergeCell ref="A363:XFD363"/>
    <mergeCell ref="A392:F392"/>
    <mergeCell ref="A393:F393"/>
    <mergeCell ref="A381:F381"/>
    <mergeCell ref="A382:F382"/>
    <mergeCell ref="A383:F383"/>
    <mergeCell ref="A384:F384"/>
    <mergeCell ref="A385:XFD385"/>
    <mergeCell ref="A394:F394"/>
    <mergeCell ref="A395:F395"/>
    <mergeCell ref="G387:G395"/>
    <mergeCell ref="A388:F388"/>
    <mergeCell ref="A389:F389"/>
    <mergeCell ref="A387:B387"/>
    <mergeCell ref="C387:D387"/>
    <mergeCell ref="E387:F387"/>
    <mergeCell ref="A397:B397"/>
    <mergeCell ref="C397:D397"/>
    <mergeCell ref="E397:F397"/>
    <mergeCell ref="A396:XFD396"/>
    <mergeCell ref="A398:B398"/>
    <mergeCell ref="C398:D398"/>
    <mergeCell ref="E398:F398"/>
    <mergeCell ref="A399:F399"/>
    <mergeCell ref="A400:F400"/>
    <mergeCell ref="A401:F401"/>
    <mergeCell ref="G398:G406"/>
    <mergeCell ref="A405:F405"/>
    <mergeCell ref="A406:F406"/>
    <mergeCell ref="A408:B408"/>
    <mergeCell ref="C408:D408"/>
    <mergeCell ref="E408:F408"/>
    <mergeCell ref="A409:B409"/>
    <mergeCell ref="C409:D409"/>
    <mergeCell ref="E409:F409"/>
    <mergeCell ref="A402:F402"/>
    <mergeCell ref="A403:F403"/>
    <mergeCell ref="A404:F404"/>
    <mergeCell ref="A407:XFD407"/>
    <mergeCell ref="A416:F416"/>
    <mergeCell ref="A417:F417"/>
    <mergeCell ref="A421:F421"/>
    <mergeCell ref="A422:F422"/>
    <mergeCell ref="G409:G417"/>
    <mergeCell ref="A414:F414"/>
    <mergeCell ref="A415:F415"/>
    <mergeCell ref="A419:B419"/>
    <mergeCell ref="C419:D419"/>
    <mergeCell ref="E419:F419"/>
    <mergeCell ref="A420:B420"/>
    <mergeCell ref="C420:D420"/>
    <mergeCell ref="E420:F420"/>
    <mergeCell ref="A410:F410"/>
    <mergeCell ref="A411:F411"/>
    <mergeCell ref="A412:F412"/>
    <mergeCell ref="A413:F413"/>
    <mergeCell ref="A418:XFD418"/>
    <mergeCell ref="A425:F425"/>
    <mergeCell ref="A426:F426"/>
    <mergeCell ref="A427:F427"/>
    <mergeCell ref="A428:F428"/>
    <mergeCell ref="G420:G428"/>
    <mergeCell ref="A423:F423"/>
    <mergeCell ref="A424:F424"/>
    <mergeCell ref="A430:B430"/>
    <mergeCell ref="C430:D430"/>
    <mergeCell ref="E430:F430"/>
    <mergeCell ref="A429:XFD429"/>
    <mergeCell ref="A434:F434"/>
    <mergeCell ref="A435:F435"/>
    <mergeCell ref="A436:F436"/>
    <mergeCell ref="A437:F437"/>
    <mergeCell ref="A438:F438"/>
    <mergeCell ref="A439:F439"/>
    <mergeCell ref="G431:G439"/>
    <mergeCell ref="A432:F432"/>
    <mergeCell ref="A433:F433"/>
    <mergeCell ref="A431:B431"/>
    <mergeCell ref="C431:D431"/>
    <mergeCell ref="E431:F431"/>
    <mergeCell ref="A441:B441"/>
    <mergeCell ref="C441:D441"/>
    <mergeCell ref="E441:F441"/>
    <mergeCell ref="A442:B442"/>
    <mergeCell ref="C442:D442"/>
    <mergeCell ref="E442:F442"/>
    <mergeCell ref="A443:F443"/>
    <mergeCell ref="A444:F444"/>
    <mergeCell ref="A445:F445"/>
    <mergeCell ref="G442:G450"/>
    <mergeCell ref="A449:F449"/>
    <mergeCell ref="A450:F450"/>
    <mergeCell ref="A452:B452"/>
    <mergeCell ref="C452:D452"/>
    <mergeCell ref="E452:F452"/>
    <mergeCell ref="A453:B453"/>
    <mergeCell ref="C453:D453"/>
    <mergeCell ref="E453:F453"/>
    <mergeCell ref="A446:F446"/>
    <mergeCell ref="A447:F447"/>
    <mergeCell ref="A448:F448"/>
    <mergeCell ref="A451:XFD451"/>
    <mergeCell ref="A460:F460"/>
    <mergeCell ref="A461:F461"/>
    <mergeCell ref="A465:F465"/>
    <mergeCell ref="A466:F466"/>
    <mergeCell ref="G453:G461"/>
    <mergeCell ref="A458:F458"/>
    <mergeCell ref="A459:F459"/>
    <mergeCell ref="A463:B463"/>
    <mergeCell ref="C463:D463"/>
    <mergeCell ref="E463:F463"/>
    <mergeCell ref="A464:B464"/>
    <mergeCell ref="C464:D464"/>
    <mergeCell ref="E464:F464"/>
    <mergeCell ref="A454:F454"/>
    <mergeCell ref="A455:F455"/>
    <mergeCell ref="A456:F456"/>
    <mergeCell ref="A457:F457"/>
    <mergeCell ref="A462:XFD462"/>
    <mergeCell ref="A469:F469"/>
    <mergeCell ref="A470:F470"/>
    <mergeCell ref="A471:F471"/>
    <mergeCell ref="A472:F472"/>
    <mergeCell ref="G464:G472"/>
    <mergeCell ref="A467:F467"/>
    <mergeCell ref="A468:F468"/>
    <mergeCell ref="A474:B474"/>
    <mergeCell ref="C474:D474"/>
    <mergeCell ref="E474:F474"/>
    <mergeCell ref="A473:XFD473"/>
    <mergeCell ref="A478:F478"/>
    <mergeCell ref="A479:F479"/>
    <mergeCell ref="A480:F480"/>
    <mergeCell ref="A481:F481"/>
    <mergeCell ref="A482:F482"/>
    <mergeCell ref="A483:F483"/>
    <mergeCell ref="G475:G483"/>
    <mergeCell ref="A476:F476"/>
    <mergeCell ref="A477:F477"/>
    <mergeCell ref="A475:B475"/>
    <mergeCell ref="C475:D475"/>
    <mergeCell ref="E475:F475"/>
    <mergeCell ref="A510:F510"/>
    <mergeCell ref="A503:F503"/>
    <mergeCell ref="A507:B507"/>
    <mergeCell ref="C507:D507"/>
    <mergeCell ref="E507:F507"/>
    <mergeCell ref="A508:B508"/>
    <mergeCell ref="C508:D508"/>
    <mergeCell ref="E508:F508"/>
    <mergeCell ref="A498:F498"/>
    <mergeCell ref="A499:F499"/>
    <mergeCell ref="A500:F500"/>
    <mergeCell ref="A501:F501"/>
    <mergeCell ref="A509:F509"/>
    <mergeCell ref="G486:G494"/>
    <mergeCell ref="A493:F493"/>
    <mergeCell ref="A494:F494"/>
    <mergeCell ref="A496:B496"/>
    <mergeCell ref="C496:D496"/>
    <mergeCell ref="E496:F496"/>
    <mergeCell ref="A497:B497"/>
    <mergeCell ref="C497:D497"/>
    <mergeCell ref="E497:F497"/>
    <mergeCell ref="G497:G505"/>
    <mergeCell ref="A502:F502"/>
    <mergeCell ref="A504:F504"/>
    <mergeCell ref="A505:F505"/>
    <mergeCell ref="C486:D486"/>
    <mergeCell ref="E486:F486"/>
    <mergeCell ref="A487:F487"/>
    <mergeCell ref="A488:F488"/>
    <mergeCell ref="A489:F489"/>
    <mergeCell ref="A490:F490"/>
    <mergeCell ref="A491:F491"/>
    <mergeCell ref="A492:F492"/>
    <mergeCell ref="A18:F18"/>
    <mergeCell ref="A19:F19"/>
    <mergeCell ref="A370:F370"/>
    <mergeCell ref="A372:F372"/>
    <mergeCell ref="A373:F373"/>
    <mergeCell ref="A371:F371"/>
    <mergeCell ref="A346:F346"/>
    <mergeCell ref="A337:F337"/>
    <mergeCell ref="A338:F338"/>
    <mergeCell ref="A339:F339"/>
    <mergeCell ref="A340:F340"/>
    <mergeCell ref="A342:B342"/>
    <mergeCell ref="C342:D342"/>
    <mergeCell ref="E342:F342"/>
    <mergeCell ref="A358:F358"/>
    <mergeCell ref="A359:F359"/>
    <mergeCell ref="A360:F360"/>
    <mergeCell ref="A347:F347"/>
    <mergeCell ref="A348:F348"/>
    <mergeCell ref="A349:F349"/>
    <mergeCell ref="A350:F350"/>
    <mergeCell ref="A351:F351"/>
    <mergeCell ref="A345:F345"/>
    <mergeCell ref="A352:XFD352"/>
    <mergeCell ref="A12:B12"/>
    <mergeCell ref="C12:D12"/>
    <mergeCell ref="E12:F12"/>
    <mergeCell ref="A13:B13"/>
    <mergeCell ref="C13:D13"/>
    <mergeCell ref="E13:F13"/>
    <mergeCell ref="A5:F5"/>
    <mergeCell ref="A6:F6"/>
    <mergeCell ref="A7:F7"/>
    <mergeCell ref="A8:F8"/>
    <mergeCell ref="A9:F9"/>
    <mergeCell ref="A10:F10"/>
    <mergeCell ref="G46:G54"/>
    <mergeCell ref="A53:F53"/>
    <mergeCell ref="A54:F54"/>
    <mergeCell ref="A25:F25"/>
    <mergeCell ref="A26:F26"/>
    <mergeCell ref="A21:F21"/>
    <mergeCell ref="A29:F29"/>
    <mergeCell ref="A31:F31"/>
    <mergeCell ref="A34:B34"/>
    <mergeCell ref="C34:D34"/>
    <mergeCell ref="E34:F34"/>
    <mergeCell ref="A35:B35"/>
    <mergeCell ref="C35:D35"/>
    <mergeCell ref="E35:F35"/>
    <mergeCell ref="G35:G43"/>
    <mergeCell ref="A36:F36"/>
    <mergeCell ref="A37:F37"/>
    <mergeCell ref="A32:F32"/>
    <mergeCell ref="A22:XFD22"/>
    <mergeCell ref="G13:G21"/>
    <mergeCell ref="A14:F14"/>
    <mergeCell ref="A15:F15"/>
    <mergeCell ref="A16:F16"/>
    <mergeCell ref="A17:F17"/>
    <mergeCell ref="A514:F514"/>
    <mergeCell ref="A515:F515"/>
    <mergeCell ref="A516:F516"/>
    <mergeCell ref="A518:B518"/>
    <mergeCell ref="C518:D518"/>
    <mergeCell ref="E518:F518"/>
    <mergeCell ref="A519:B519"/>
    <mergeCell ref="C519:D519"/>
    <mergeCell ref="E519:F519"/>
    <mergeCell ref="G519:G527"/>
    <mergeCell ref="A520:F520"/>
    <mergeCell ref="A521:F521"/>
    <mergeCell ref="A522:F522"/>
    <mergeCell ref="A523:F523"/>
    <mergeCell ref="A524:F524"/>
    <mergeCell ref="A525:F525"/>
    <mergeCell ref="A526:F526"/>
    <mergeCell ref="A527:F527"/>
    <mergeCell ref="A529:B529"/>
    <mergeCell ref="C529:D529"/>
    <mergeCell ref="E529:F529"/>
    <mergeCell ref="A530:B530"/>
    <mergeCell ref="C530:D530"/>
    <mergeCell ref="E530:F530"/>
    <mergeCell ref="G530:G538"/>
    <mergeCell ref="A531:F531"/>
    <mergeCell ref="A532:F532"/>
    <mergeCell ref="A533:F533"/>
    <mergeCell ref="A534:F534"/>
    <mergeCell ref="A535:F535"/>
    <mergeCell ref="A536:F536"/>
    <mergeCell ref="A537:F537"/>
    <mergeCell ref="A538:F538"/>
    <mergeCell ref="A540:B540"/>
    <mergeCell ref="C540:D540"/>
    <mergeCell ref="E540:F540"/>
    <mergeCell ref="A541:B541"/>
    <mergeCell ref="C541:D541"/>
    <mergeCell ref="E541:F541"/>
    <mergeCell ref="G541:G549"/>
    <mergeCell ref="A542:F542"/>
    <mergeCell ref="A543:F543"/>
    <mergeCell ref="A544:F544"/>
    <mergeCell ref="A545:F545"/>
    <mergeCell ref="A546:F546"/>
    <mergeCell ref="A547:F547"/>
    <mergeCell ref="A548:F548"/>
    <mergeCell ref="A549:F549"/>
    <mergeCell ref="A551:B551"/>
    <mergeCell ref="C551:D551"/>
    <mergeCell ref="E551:F551"/>
    <mergeCell ref="A552:B552"/>
    <mergeCell ref="C552:D552"/>
    <mergeCell ref="E552:F552"/>
    <mergeCell ref="G552:G560"/>
    <mergeCell ref="A553:F553"/>
    <mergeCell ref="A554:F554"/>
    <mergeCell ref="A555:F555"/>
    <mergeCell ref="A556:F556"/>
    <mergeCell ref="A557:F557"/>
    <mergeCell ref="A558:F558"/>
    <mergeCell ref="A559:F559"/>
    <mergeCell ref="A560:F560"/>
    <mergeCell ref="A562:B562"/>
    <mergeCell ref="C562:D562"/>
    <mergeCell ref="E562:F562"/>
    <mergeCell ref="A563:B563"/>
    <mergeCell ref="C563:D563"/>
    <mergeCell ref="E563:F563"/>
    <mergeCell ref="G563:G571"/>
    <mergeCell ref="A564:F564"/>
    <mergeCell ref="A565:F565"/>
    <mergeCell ref="A566:F566"/>
    <mergeCell ref="A567:F567"/>
    <mergeCell ref="A568:F568"/>
    <mergeCell ref="A569:F569"/>
    <mergeCell ref="A570:F570"/>
    <mergeCell ref="A571:F571"/>
    <mergeCell ref="A573:B573"/>
    <mergeCell ref="C573:D573"/>
    <mergeCell ref="E573:F573"/>
    <mergeCell ref="A574:B574"/>
    <mergeCell ref="C574:D574"/>
    <mergeCell ref="E574:F574"/>
    <mergeCell ref="G574:G582"/>
    <mergeCell ref="A575:F575"/>
    <mergeCell ref="A576:F576"/>
    <mergeCell ref="A577:F577"/>
    <mergeCell ref="A578:F578"/>
    <mergeCell ref="A579:F579"/>
    <mergeCell ref="A580:F580"/>
    <mergeCell ref="A581:F581"/>
    <mergeCell ref="A582:F582"/>
    <mergeCell ref="A584:B584"/>
    <mergeCell ref="C584:D584"/>
    <mergeCell ref="E584:F584"/>
    <mergeCell ref="A585:B585"/>
    <mergeCell ref="C585:D585"/>
    <mergeCell ref="E585:F585"/>
    <mergeCell ref="G585:G593"/>
    <mergeCell ref="A586:F586"/>
    <mergeCell ref="A587:F587"/>
    <mergeCell ref="A588:F588"/>
    <mergeCell ref="A589:F589"/>
    <mergeCell ref="A590:F590"/>
    <mergeCell ref="A591:F591"/>
    <mergeCell ref="A592:F592"/>
    <mergeCell ref="A593:F593"/>
    <mergeCell ref="A595:B595"/>
    <mergeCell ref="C595:D595"/>
    <mergeCell ref="E595:F595"/>
    <mergeCell ref="A596:B596"/>
    <mergeCell ref="C596:D596"/>
    <mergeCell ref="E596:F596"/>
    <mergeCell ref="G596:G604"/>
    <mergeCell ref="A597:F597"/>
    <mergeCell ref="A598:F598"/>
    <mergeCell ref="A599:F599"/>
    <mergeCell ref="A600:F600"/>
    <mergeCell ref="A601:F601"/>
    <mergeCell ref="A602:F602"/>
    <mergeCell ref="A603:F603"/>
    <mergeCell ref="A604:F604"/>
    <mergeCell ref="A606:B606"/>
    <mergeCell ref="C606:D606"/>
    <mergeCell ref="E606:F606"/>
    <mergeCell ref="A607:B607"/>
    <mergeCell ref="C607:D607"/>
    <mergeCell ref="E607:F607"/>
    <mergeCell ref="G607:G615"/>
    <mergeCell ref="A608:F608"/>
    <mergeCell ref="A609:F609"/>
    <mergeCell ref="A610:F610"/>
    <mergeCell ref="A611:F611"/>
    <mergeCell ref="A612:F612"/>
    <mergeCell ref="A613:F613"/>
    <mergeCell ref="A614:F614"/>
    <mergeCell ref="A615:F615"/>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25:F625"/>
    <mergeCell ref="A626:F626"/>
    <mergeCell ref="A628:B628"/>
    <mergeCell ref="C628:D628"/>
    <mergeCell ref="E628:F628"/>
    <mergeCell ref="A629:B629"/>
    <mergeCell ref="C629:D629"/>
    <mergeCell ref="E629:F629"/>
    <mergeCell ref="G629:G637"/>
    <mergeCell ref="A630:F630"/>
    <mergeCell ref="A631:F631"/>
    <mergeCell ref="A632:F632"/>
    <mergeCell ref="A633:F633"/>
    <mergeCell ref="A634:F634"/>
    <mergeCell ref="A635:F635"/>
    <mergeCell ref="A636:F636"/>
    <mergeCell ref="A637:F637"/>
    <mergeCell ref="A639:B639"/>
    <mergeCell ref="C639:D639"/>
    <mergeCell ref="E639:F639"/>
    <mergeCell ref="A640:B640"/>
    <mergeCell ref="C640:D640"/>
    <mergeCell ref="E640:F640"/>
    <mergeCell ref="G640:G648"/>
    <mergeCell ref="A641:F641"/>
    <mergeCell ref="A642:F642"/>
    <mergeCell ref="A643:F643"/>
    <mergeCell ref="A644:F644"/>
    <mergeCell ref="A645:F645"/>
    <mergeCell ref="A646:F646"/>
    <mergeCell ref="A647:F647"/>
    <mergeCell ref="A648:F648"/>
  </mergeCells>
  <printOptions horizontalCentered="1" verticalCentered="1"/>
  <pageMargins left="0.25" right="0.25" top="0.75" bottom="0.75" header="0.3" footer="0.3"/>
  <pageSetup scale="61" fitToHeight="0" orientation="landscape" r:id="rId1"/>
  <rowBreaks count="58" manualBreakCount="58">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2"/>
  <sheetViews>
    <sheetView topLeftCell="B234" zoomScale="80" zoomScaleNormal="80" workbookViewId="0">
      <selection activeCell="A53" sqref="A1:A1048576"/>
    </sheetView>
  </sheetViews>
  <sheetFormatPr defaultRowHeight="15" x14ac:dyDescent="0.25"/>
  <cols>
    <col min="1" max="1" width="10.5703125" style="14" hidden="1" customWidth="1"/>
    <col min="2" max="2" width="11.28515625" style="14" bestFit="1" customWidth="1"/>
    <col min="3" max="3" width="70.28515625" style="14" customWidth="1"/>
    <col min="4" max="4" width="7" style="14" customWidth="1"/>
    <col min="5" max="7" width="7.7109375" style="18" customWidth="1"/>
    <col min="8" max="8" width="31.85546875" style="18" customWidth="1"/>
    <col min="9" max="9" width="9.140625" style="14"/>
    <col min="10" max="10" width="23.85546875" style="14" customWidth="1"/>
    <col min="11" max="11" width="11.28515625" style="14" bestFit="1" customWidth="1"/>
    <col min="12" max="12" width="70.28515625" style="14" customWidth="1"/>
    <col min="13" max="13" width="7" style="14" customWidth="1"/>
    <col min="14" max="16" width="7.7109375" style="18" customWidth="1"/>
    <col min="17" max="17" width="31.85546875" style="18" customWidth="1"/>
    <col min="18" max="16384" width="9.140625" style="14"/>
  </cols>
  <sheetData>
    <row r="1" spans="1:8" s="13" customFormat="1" ht="34.5" customHeight="1" x14ac:dyDescent="0.25">
      <c r="B1" s="92" t="s">
        <v>320</v>
      </c>
      <c r="C1" s="93"/>
      <c r="D1" s="93"/>
      <c r="E1" s="93"/>
      <c r="F1" s="93"/>
      <c r="G1" s="93"/>
      <c r="H1" s="93"/>
    </row>
    <row r="2" spans="1:8" s="13" customFormat="1" ht="21" x14ac:dyDescent="0.25">
      <c r="B2" s="89" t="s">
        <v>243</v>
      </c>
      <c r="C2" s="89"/>
      <c r="D2" s="89"/>
      <c r="E2" s="89"/>
      <c r="F2" s="89"/>
      <c r="G2" s="89"/>
      <c r="H2" s="89"/>
    </row>
    <row r="3" spans="1:8" ht="25.5" customHeight="1" x14ac:dyDescent="0.25">
      <c r="D3" s="94" t="s">
        <v>303</v>
      </c>
      <c r="E3" s="95"/>
      <c r="F3" s="95"/>
      <c r="G3" s="96"/>
      <c r="H3" s="97" t="s">
        <v>304</v>
      </c>
    </row>
    <row r="4" spans="1:8" x14ac:dyDescent="0.25">
      <c r="A4" s="44" t="s">
        <v>246</v>
      </c>
      <c r="B4" s="45" t="s">
        <v>217</v>
      </c>
      <c r="C4" s="46" t="s">
        <v>145</v>
      </c>
      <c r="D4" s="35" t="s">
        <v>301</v>
      </c>
      <c r="E4" s="35" t="s">
        <v>305</v>
      </c>
      <c r="F4" s="35" t="s">
        <v>302</v>
      </c>
      <c r="G4" s="35" t="s">
        <v>306</v>
      </c>
      <c r="H4" s="98"/>
    </row>
    <row r="5" spans="1:8" s="17" customFormat="1" ht="30" x14ac:dyDescent="0.25">
      <c r="A5" s="38" t="str">
        <f>IF(Matrix!$J5="Yes","Mobile App"," ")</f>
        <v>Mobile App</v>
      </c>
      <c r="B5" s="16" t="str">
        <f>IF(Matrix!$J5="Yes",Matrix!$G5," ")</f>
        <v>High</v>
      </c>
      <c r="C5" s="39" t="str">
        <f>IF(Matrix!$J5="Yes",Matrix!$I5," ")</f>
        <v>AC-030 (Access Control) - The vendor's system shall employ authentication to prevent unauthorized access to telematics systems and data.</v>
      </c>
      <c r="D5" s="16"/>
      <c r="E5" s="16"/>
      <c r="F5" s="16"/>
      <c r="G5" s="16"/>
      <c r="H5" s="16"/>
    </row>
    <row r="6" spans="1:8" s="17" customFormat="1" ht="45" x14ac:dyDescent="0.25">
      <c r="A6" s="38" t="str">
        <f>IF(Matrix!$J13="Yes","Mobile App"," ")</f>
        <v>Mobile App</v>
      </c>
      <c r="B6" s="16" t="str">
        <f>IF(Matrix!$J13="Yes",Matrix!$G13," ")</f>
        <v>High</v>
      </c>
      <c r="C6" s="39" t="str">
        <f>IF(Matrix!$J13="Yes",Matrix!$I13," ")</f>
        <v>CM-020 (Configuration Management) - The vendor’s devices shall have all services used for troubleshooting disabled or properly protected from unauthorized access and use.</v>
      </c>
      <c r="D6" s="16"/>
      <c r="E6" s="16"/>
      <c r="F6" s="16"/>
      <c r="G6" s="16"/>
      <c r="H6" s="16"/>
    </row>
    <row r="7" spans="1:8" s="17" customFormat="1" ht="45" x14ac:dyDescent="0.25">
      <c r="A7" s="38" t="str">
        <f>IF(Matrix!$J14="Yes","Mobile App"," ")</f>
        <v>Mobile App</v>
      </c>
      <c r="B7" s="16" t="str">
        <f>IF(Matrix!$J14="Yes",Matrix!$G14," ")</f>
        <v>High</v>
      </c>
      <c r="C7" s="39" t="str">
        <f>IF(Matrix!$J14="Yes",Matrix!$I14," ")</f>
        <v>CM-030 (Configuration Management) - Vendor ensures that any and all interfaces used for testing or debug are unavailalbe in production builds of the devices</v>
      </c>
      <c r="D7" s="16"/>
      <c r="E7" s="16"/>
      <c r="F7" s="16"/>
      <c r="G7" s="16"/>
      <c r="H7" s="16"/>
    </row>
    <row r="8" spans="1:8" s="17" customFormat="1" ht="45" x14ac:dyDescent="0.25">
      <c r="A8" s="38" t="str">
        <f>IF(Matrix!$J18="Yes","Mobile App"," ")</f>
        <v>Mobile App</v>
      </c>
      <c r="B8" s="16" t="str">
        <f>IF(Matrix!$J18="Yes",Matrix!$G18," ")</f>
        <v>High</v>
      </c>
      <c r="C8" s="39" t="str">
        <f>IF(Matrix!$J18="Yes",Matrix!$I18," ")</f>
        <v>IR-010 (Incidence Response) - The vendor shall have a documented incident response plan (IRP) in place which provides the carriers with a point of contact for components used within their telematics system</v>
      </c>
      <c r="D8" s="16"/>
      <c r="E8" s="16"/>
      <c r="F8" s="16"/>
      <c r="G8" s="16"/>
      <c r="H8" s="16"/>
    </row>
    <row r="9" spans="1:8" s="17" customFormat="1" ht="30" x14ac:dyDescent="0.25">
      <c r="A9" s="38" t="str">
        <f>IF(Matrix!$J27="Yes","Mobile App"," ")</f>
        <v>Mobile App</v>
      </c>
      <c r="B9" s="16" t="str">
        <f>IF(Matrix!$J27="Yes",Matrix!$G27," ")</f>
        <v>High</v>
      </c>
      <c r="C9" s="39" t="str">
        <f>IF(Matrix!$J27="Yes",Matrix!$I27," ")</f>
        <v>SAA-010 (Security Management) - The vendor shall have an Information Security Management Plan (ISMP)</v>
      </c>
      <c r="D9" s="16"/>
      <c r="E9" s="16"/>
      <c r="F9" s="16"/>
      <c r="G9" s="16"/>
      <c r="H9" s="16"/>
    </row>
    <row r="10" spans="1:8" s="17" customFormat="1" ht="90" x14ac:dyDescent="0.25">
      <c r="A10" s="38" t="str">
        <f>IF(Matrix!$J28="Yes","Mobile App"," ")</f>
        <v>Mobile App</v>
      </c>
      <c r="B10" s="16" t="str">
        <f>IF(Matrix!$J28="Yes",Matrix!$G28," ")</f>
        <v>High</v>
      </c>
      <c r="C10" s="39"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0" s="16"/>
      <c r="E10" s="16"/>
      <c r="F10" s="16"/>
      <c r="G10" s="16"/>
      <c r="H10" s="16"/>
    </row>
    <row r="11" spans="1:8" s="17" customFormat="1" ht="45" x14ac:dyDescent="0.25">
      <c r="A11" s="38" t="str">
        <f>IF(Matrix!$J30="Yes","Mobile App"," ")</f>
        <v>Mobile App</v>
      </c>
      <c r="B11" s="16" t="str">
        <f>IF(Matrix!$J30="Yes",Matrix!$G30," ")</f>
        <v>High</v>
      </c>
      <c r="C11" s="39" t="str">
        <f>IF(Matrix!$J30="Yes",Matrix!$I30," ")</f>
        <v>SCP-010 (Protecting Communications paths for systems) - Communication paths that traverse outside controlled boundaries must protect confidentiality and integrity of data</v>
      </c>
      <c r="D11" s="16"/>
      <c r="E11" s="16"/>
      <c r="F11" s="16"/>
      <c r="G11" s="16"/>
      <c r="H11" s="16"/>
    </row>
    <row r="12" spans="1:8" s="17" customFormat="1" ht="105" x14ac:dyDescent="0.25">
      <c r="A12" s="38" t="str">
        <f>IF(Matrix!$J32="Yes","Mobile App"," ")</f>
        <v>Mobile App</v>
      </c>
      <c r="B12" s="16" t="str">
        <f>IF(Matrix!$J32="Yes",Matrix!$G32," ")</f>
        <v>High</v>
      </c>
      <c r="C12" s="39"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2" s="16"/>
      <c r="E12" s="16"/>
      <c r="F12" s="16"/>
      <c r="G12" s="16"/>
      <c r="H12" s="16"/>
    </row>
    <row r="13" spans="1:8" s="17" customFormat="1" ht="270" x14ac:dyDescent="0.25">
      <c r="A13" s="38" t="str">
        <f>IF(Matrix!$J37="Yes","Mobile App"," ")</f>
        <v>Mobile App</v>
      </c>
      <c r="B13" s="16" t="str">
        <f>IF(Matrix!$J37="Yes",Matrix!$G37," ")</f>
        <v>High</v>
      </c>
      <c r="C13" s="39"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3" s="16"/>
      <c r="E13" s="16"/>
      <c r="F13" s="16"/>
      <c r="G13" s="16"/>
      <c r="H13" s="16"/>
    </row>
    <row r="14" spans="1:8" s="17" customFormat="1" ht="90" x14ac:dyDescent="0.25">
      <c r="A14" s="38" t="str">
        <f>IF(Matrix!$J41="Yes","Mobile App"," ")</f>
        <v>Mobile App</v>
      </c>
      <c r="B14" s="16" t="str">
        <f>IF(Matrix!$J41="Yes",Matrix!$G41," ")</f>
        <v>High</v>
      </c>
      <c r="C14" s="39"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 s="16"/>
      <c r="E14" s="16"/>
      <c r="F14" s="16"/>
      <c r="G14" s="16"/>
      <c r="H14" s="16"/>
    </row>
    <row r="15" spans="1:8" s="17" customFormat="1" ht="75" x14ac:dyDescent="0.25">
      <c r="A15" s="38" t="str">
        <f>IF(Matrix!$J47="Yes","Mobile App"," ")</f>
        <v>Mobile App</v>
      </c>
      <c r="B15" s="16" t="str">
        <f>IF(Matrix!$J47="Yes",Matrix!$G47," ")</f>
        <v>High</v>
      </c>
      <c r="C15" s="39"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5" s="16"/>
      <c r="E15" s="16"/>
      <c r="F15" s="16"/>
      <c r="G15" s="16"/>
      <c r="H15" s="16"/>
    </row>
    <row r="16" spans="1:8" s="17" customFormat="1" ht="90" x14ac:dyDescent="0.25">
      <c r="A16" s="38" t="str">
        <f>IF(Matrix!$J3="Yes","Mobile App"," ")</f>
        <v>Mobile App</v>
      </c>
      <c r="B16" s="16" t="str">
        <f>IF(Matrix!$J3="Yes",Matrix!$G3," ")</f>
        <v>Medium</v>
      </c>
      <c r="C16" s="39"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6" s="16"/>
      <c r="E16" s="16"/>
      <c r="F16" s="16"/>
      <c r="G16" s="16"/>
      <c r="H16" s="16"/>
    </row>
    <row r="17" spans="1:8" s="17" customFormat="1" ht="45" x14ac:dyDescent="0.25">
      <c r="A17" s="38" t="str">
        <f>IF(Matrix!$J6="Yes","Mobile App"," ")</f>
        <v>Mobile App</v>
      </c>
      <c r="B17" s="16" t="str">
        <f>IF(Matrix!$J6="Yes",Matrix!$G6," ")</f>
        <v>Medium</v>
      </c>
      <c r="C17" s="39" t="str">
        <f>IF(Matrix!$J6="Yes",Matrix!$I6," ")</f>
        <v>AC-040 (Access Control) - The vendor shall identify all instances where the telematics system includes actions that cannot support access authentication and/or execute with elevated privileges</v>
      </c>
      <c r="D17" s="16"/>
      <c r="E17" s="16"/>
      <c r="F17" s="16"/>
      <c r="G17" s="16"/>
      <c r="H17" s="16"/>
    </row>
    <row r="18" spans="1:8" s="17" customFormat="1" ht="30" x14ac:dyDescent="0.25">
      <c r="A18" s="38" t="str">
        <f>IF(Matrix!$J7="Yes","Mobile App"," ")</f>
        <v>Mobile App</v>
      </c>
      <c r="B18" s="16" t="str">
        <f>IF(Matrix!$J7="Yes",Matrix!$G7," ")</f>
        <v>Medium</v>
      </c>
      <c r="C18" s="39" t="str">
        <f>IF(Matrix!$J7="Yes",Matrix!$I7," ")</f>
        <v>AC-041 (Access Control) - Identifying information about the connected devices will not be made available without authentication first.</v>
      </c>
      <c r="D18" s="16"/>
      <c r="E18" s="16"/>
      <c r="F18" s="16"/>
      <c r="G18" s="16"/>
      <c r="H18" s="16"/>
    </row>
    <row r="19" spans="1:8" s="17" customFormat="1" ht="30" x14ac:dyDescent="0.25">
      <c r="A19" s="38" t="str">
        <f>IF(Matrix!$J8="Yes","Mobile App"," ")</f>
        <v>Mobile App</v>
      </c>
      <c r="B19" s="16" t="str">
        <f>IF(Matrix!$J8="Yes",Matrix!$G8," ")</f>
        <v>Medium</v>
      </c>
      <c r="C19" s="39" t="str">
        <f>IF(Matrix!$J8="Yes",Matrix!$I8," ")</f>
        <v>AC-050 (Access Control) - All remote access methods and possible remote actions to/on telematics system shall be documented.</v>
      </c>
      <c r="D19" s="16"/>
      <c r="E19" s="16"/>
      <c r="F19" s="16"/>
      <c r="G19" s="16"/>
      <c r="H19" s="16"/>
    </row>
    <row r="20" spans="1:8" s="17" customFormat="1" ht="60" x14ac:dyDescent="0.25">
      <c r="A20" s="38" t="str">
        <f>IF(Matrix!$J11="Yes","Mobile App"," ")</f>
        <v>Mobile App</v>
      </c>
      <c r="B20" s="16" t="str">
        <f>IF(Matrix!$J11="Yes",Matrix!$G11," ")</f>
        <v>Medium</v>
      </c>
      <c r="C20" s="39" t="str">
        <f>IF(Matrix!$J11="Yes",Matrix!$I11," ")</f>
        <v>AC-080 (Device-Local Authentication) - All authentication offered on device-local interfaces shall expect credentials which are unique to each device instance and uncorrelated to any and all public information about the device.</v>
      </c>
      <c r="D20" s="16"/>
      <c r="E20" s="16"/>
      <c r="F20" s="16"/>
      <c r="G20" s="16"/>
      <c r="H20" s="16"/>
    </row>
    <row r="21" spans="1:8" s="17" customFormat="1" ht="45" x14ac:dyDescent="0.25">
      <c r="A21" s="38" t="str">
        <f>IF(Matrix!$J15="Yes","Mobile App"," ")</f>
        <v>Mobile App</v>
      </c>
      <c r="B21" s="16" t="str">
        <f>IF(Matrix!$J15="Yes",Matrix!$G15," ")</f>
        <v>Medium</v>
      </c>
      <c r="C21" s="39" t="str">
        <f>IF(Matrix!$J15="Yes",Matrix!$I15," ")</f>
        <v>IA-010 (Identification and Authentication) - All remote hosts of the vendor's system shall be configured to uniquely identify and authenticate all other remote hosts of the system and/or any other interfacing systems.</v>
      </c>
      <c r="D21" s="16"/>
      <c r="E21" s="16"/>
      <c r="F21" s="16"/>
      <c r="G21" s="16"/>
      <c r="H21" s="16"/>
    </row>
    <row r="22" spans="1:8" s="17" customFormat="1" ht="45" x14ac:dyDescent="0.25">
      <c r="A22" s="38" t="str">
        <f>IF(Matrix!$J17="Yes","Mobile App"," ")</f>
        <v>Mobile App</v>
      </c>
      <c r="B22" s="16" t="str">
        <f>IF(Matrix!$J17="Yes",Matrix!$G17," ")</f>
        <v>Medium</v>
      </c>
      <c r="C22" s="39" t="str">
        <f>IF(Matrix!$J17="Yes",Matrix!$I17," ")</f>
        <v>IA-030 (Identification and Authentication) - Cryptographic modules used in the vendors system shall be compliant with Federal Information Processing Standards (FIPS) 140-2: Level 1.</v>
      </c>
      <c r="D22" s="16"/>
      <c r="E22" s="16"/>
      <c r="F22" s="16"/>
      <c r="G22" s="16"/>
      <c r="H22" s="16"/>
    </row>
    <row r="23" spans="1:8" s="17" customFormat="1" ht="60" x14ac:dyDescent="0.25">
      <c r="A23" s="38" t="str">
        <f>IF(Matrix!$J19="Yes","Mobile App"," ")</f>
        <v>Mobile App</v>
      </c>
      <c r="B23" s="16" t="str">
        <f>IF(Matrix!$J19="Yes",Matrix!$G19," ")</f>
        <v>Medium</v>
      </c>
      <c r="C23" s="39" t="str">
        <f>IF(Matrix!$J19="Yes",Matrix!$I19," ")</f>
        <v>M-010 (Maintenance) - The vendor shall have procedures in place to ensure that components outside of the carrier’s direct control are not updated or modified without prior coordination and approval by an organization-defined individual or role</v>
      </c>
      <c r="D23" s="16"/>
      <c r="E23" s="16"/>
      <c r="F23" s="16"/>
      <c r="G23" s="16"/>
      <c r="H23" s="16"/>
    </row>
    <row r="24" spans="1:8" s="17" customFormat="1" ht="60" x14ac:dyDescent="0.25">
      <c r="A24" s="38" t="str">
        <f>IF(Matrix!$J24="Yes","Mobile App"," ")</f>
        <v>Mobile App</v>
      </c>
      <c r="B24" s="16" t="str">
        <f>IF(Matrix!$J24="Yes",Matrix!$G24," ")</f>
        <v>Medium</v>
      </c>
      <c r="C24" s="39" t="str">
        <f>IF(Matrix!$J24="Yes",Matrix!$I24," ")</f>
        <v>PS-010 (Personnel Security) - The vendor shall have personnel security policies &amp; procedures, position risk categorization, personnel screening, personnel termination, personnel transfer, access agreements &amp; third party personnel security.</v>
      </c>
      <c r="D24" s="16"/>
      <c r="E24" s="16"/>
      <c r="F24" s="16"/>
      <c r="G24" s="16"/>
      <c r="H24" s="16"/>
    </row>
    <row r="25" spans="1:8" s="17" customFormat="1" ht="75" x14ac:dyDescent="0.25">
      <c r="A25" s="38" t="str">
        <f>IF(Matrix!$J25="Yes","Mobile App"," ")</f>
        <v>Mobile App</v>
      </c>
      <c r="B25" s="16" t="str">
        <f>IF(Matrix!$J25="Yes",Matrix!$G25," ")</f>
        <v>Medium</v>
      </c>
      <c r="C25" s="39"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5" s="16"/>
      <c r="E25" s="16"/>
      <c r="F25" s="16"/>
      <c r="G25" s="16"/>
      <c r="H25" s="16"/>
    </row>
    <row r="26" spans="1:8" s="17" customFormat="1" ht="30" x14ac:dyDescent="0.25">
      <c r="A26" s="38" t="str">
        <f>IF(Matrix!$J26="Yes","Mobile App"," ")</f>
        <v>Mobile App</v>
      </c>
      <c r="B26" s="16" t="str">
        <f>IF(Matrix!$J26="Yes",Matrix!$G26," ")</f>
        <v>Medium</v>
      </c>
      <c r="C26" s="39" t="str">
        <f>IF(Matrix!$J26="Yes",Matrix!$I26," ")</f>
        <v>RA-020 (Risk Assessment) - The vendor shall use the results of risk assessments to influence systems development and processes.</v>
      </c>
      <c r="D26" s="16"/>
      <c r="E26" s="16"/>
      <c r="F26" s="16"/>
      <c r="G26" s="16"/>
      <c r="H26" s="16"/>
    </row>
    <row r="27" spans="1:8" s="17" customFormat="1" ht="75" x14ac:dyDescent="0.25">
      <c r="A27" s="38" t="str">
        <f>IF(Matrix!$J29="Yes","Mobile App"," ")</f>
        <v>Mobile App</v>
      </c>
      <c r="B27" s="16" t="str">
        <f>IF(Matrix!$J29="Yes",Matrix!$G29," ")</f>
        <v>Medium</v>
      </c>
      <c r="C27" s="39"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7" s="16"/>
      <c r="E27" s="16"/>
      <c r="F27" s="16"/>
      <c r="G27" s="16"/>
      <c r="H27" s="16"/>
    </row>
    <row r="28" spans="1:8" s="17" customFormat="1" ht="45" x14ac:dyDescent="0.25">
      <c r="A28" s="38" t="str">
        <f>IF(Matrix!$J31="Yes","Mobile App"," ")</f>
        <v>Mobile App</v>
      </c>
      <c r="B28" s="16" t="str">
        <f>IF(Matrix!$J31="Yes",Matrix!$G31," ")</f>
        <v>Medium</v>
      </c>
      <c r="C28" s="39" t="str">
        <f>IF(Matrix!$J31="Yes",Matrix!$I31," ")</f>
        <v>SCP-011 (Protecting Communication paths for systems) - Communication path cryptographic protections must not use identities, keys or shared secrets which are common across multiple deployed devices</v>
      </c>
      <c r="D28" s="16"/>
      <c r="E28" s="16"/>
      <c r="F28" s="16"/>
      <c r="G28" s="16"/>
      <c r="H28" s="16"/>
    </row>
    <row r="29" spans="1:8" s="17" customFormat="1" ht="90" x14ac:dyDescent="0.25">
      <c r="A29" s="38" t="str">
        <f>IF(Matrix!$J33="Yes","Mobile App"," ")</f>
        <v>Mobile App</v>
      </c>
      <c r="B29" s="16" t="str">
        <f>IF(Matrix!$J33="Yes",Matrix!$G33," ")</f>
        <v>Medium</v>
      </c>
      <c r="C29" s="39"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9" s="16"/>
      <c r="E29" s="16"/>
      <c r="F29" s="16"/>
      <c r="G29" s="16"/>
      <c r="H29" s="16"/>
    </row>
    <row r="30" spans="1:8" s="17" customFormat="1" ht="195" x14ac:dyDescent="0.25">
      <c r="A30" s="38" t="str">
        <f>IF(Matrix!$J34="Yes","Mobile App"," ")</f>
        <v>Mobile App</v>
      </c>
      <c r="B30" s="16" t="str">
        <f>IF(Matrix!$J34="Yes",Matrix!$G34," ")</f>
        <v>Medium</v>
      </c>
      <c r="C30" s="39"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30" s="16"/>
      <c r="E30" s="16"/>
      <c r="F30" s="16"/>
      <c r="G30" s="16"/>
      <c r="H30" s="16"/>
    </row>
    <row r="31" spans="1:8" s="17" customFormat="1" ht="45" x14ac:dyDescent="0.25">
      <c r="A31" s="38" t="str">
        <f>IF(Matrix!$J40="Yes","Mobile App"," ")</f>
        <v>Mobile App</v>
      </c>
      <c r="B31" s="16" t="str">
        <f>IF(Matrix!$J40="Yes",Matrix!$G40," ")</f>
        <v>Medium</v>
      </c>
      <c r="C31" s="39" t="str">
        <f>IF(Matrix!$J40="Yes",Matrix!$I40," ")</f>
        <v>SCP-120 (Unique API Keys and API Passwords) - The vendor’s software shall not contain any credentials that are shared among other copies of software; e.g. the software cannot contain hardcoded API keys or API passwords</v>
      </c>
      <c r="D31" s="16"/>
      <c r="E31" s="16"/>
      <c r="F31" s="16"/>
      <c r="G31" s="16"/>
      <c r="H31" s="16"/>
    </row>
    <row r="32" spans="1:8" s="17" customFormat="1" ht="75" x14ac:dyDescent="0.25">
      <c r="A32" s="38" t="str">
        <f>IF(Matrix!$J42="Yes","Mobile App"," ")</f>
        <v>Mobile App</v>
      </c>
      <c r="B32" s="16" t="str">
        <f>IF(Matrix!$J42="Yes",Matrix!$G42," ")</f>
        <v>Medium</v>
      </c>
      <c r="C32" s="39"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32" s="16"/>
      <c r="E32" s="16"/>
      <c r="F32" s="16"/>
      <c r="G32" s="16"/>
      <c r="H32" s="16"/>
    </row>
    <row r="33" spans="1:8" s="17" customFormat="1" ht="180" x14ac:dyDescent="0.25">
      <c r="A33" s="38" t="str">
        <f>IF(Matrix!$J43="Yes","Mobile App"," ")</f>
        <v>Mobile App</v>
      </c>
      <c r="B33" s="16" t="str">
        <f>IF(Matrix!$J43="Yes",Matrix!$G43," ")</f>
        <v>Medium</v>
      </c>
      <c r="C33" s="39"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33" s="16"/>
      <c r="E33" s="16"/>
      <c r="F33" s="16"/>
      <c r="G33" s="16"/>
      <c r="H33" s="16"/>
    </row>
    <row r="34" spans="1:8" s="17" customFormat="1" ht="45" x14ac:dyDescent="0.25">
      <c r="A34" s="38" t="str">
        <f>IF(Matrix!$J44="Yes","Mobile App"," ")</f>
        <v>Mobile App</v>
      </c>
      <c r="B34" s="16" t="str">
        <f>IF(Matrix!$J44="Yes",Matrix!$G44," ")</f>
        <v>Medium</v>
      </c>
      <c r="C34" s="39" t="str">
        <f>IF(Matrix!$J44="Yes",Matrix!$I44," ")</f>
        <v>SII-030 (Protecting Firmware on Devices) - The vendor shall use digitally signed software on telematics devices and prohibit execution of unsigned or invalidly signed software.</v>
      </c>
      <c r="D34" s="16"/>
      <c r="E34" s="16"/>
      <c r="F34" s="16"/>
      <c r="G34" s="16"/>
      <c r="H34" s="16"/>
    </row>
    <row r="35" spans="1:8" s="17" customFormat="1" ht="30" x14ac:dyDescent="0.25">
      <c r="A35" s="38" t="str">
        <f>IF(Matrix!$J48="Yes","Mobile App"," ")</f>
        <v>Mobile App</v>
      </c>
      <c r="B35" s="16" t="str">
        <f>IF(Matrix!$J48="Yes",Matrix!$G48," ")</f>
        <v>Medium</v>
      </c>
      <c r="C35" s="39" t="str">
        <f>IF(Matrix!$J48="Yes",Matrix!$I48," ")</f>
        <v>SII-080 (Protecting Firmware on Devices) - The vendor shall design security components that fail-secure to protect integrity of systems and data.</v>
      </c>
      <c r="D35" s="16"/>
      <c r="E35" s="16"/>
      <c r="F35" s="16"/>
      <c r="G35" s="16"/>
      <c r="H35" s="16"/>
    </row>
    <row r="36" spans="1:8" s="17" customFormat="1" ht="105" x14ac:dyDescent="0.25">
      <c r="A36" s="38" t="str">
        <f>IF(Matrix!$J50="Yes","Mobile App"," ")</f>
        <v>Mobile App</v>
      </c>
      <c r="B36" s="16" t="str">
        <f>IF(Matrix!$J50="Yes",Matrix!$G50," ")</f>
        <v>Medium</v>
      </c>
      <c r="C36" s="39"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36" s="16"/>
      <c r="E36" s="16"/>
      <c r="F36" s="16"/>
      <c r="G36" s="16"/>
      <c r="H36" s="16"/>
    </row>
    <row r="37" spans="1:8" s="17" customFormat="1" ht="135" x14ac:dyDescent="0.25">
      <c r="A37" s="38" t="str">
        <f>IF(Matrix!$J54="Yes","Mobile App"," ")</f>
        <v>Mobile App</v>
      </c>
      <c r="B37" s="16" t="str">
        <f>IF(Matrix!$J54="Yes",Matrix!$G54," ")</f>
        <v>Medium</v>
      </c>
      <c r="C37" s="39"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37" s="16"/>
      <c r="E37" s="16"/>
      <c r="F37" s="16"/>
      <c r="G37" s="16"/>
      <c r="H37" s="16"/>
    </row>
    <row r="38" spans="1:8" s="17" customFormat="1" ht="45" x14ac:dyDescent="0.25">
      <c r="A38" s="38" t="str">
        <f>IF(Matrix!$J55="Yes","Mobile App"," ")</f>
        <v>Mobile App</v>
      </c>
      <c r="B38" s="16" t="str">
        <f>IF(Matrix!$J55="Yes",Matrix!$G55," ")</f>
        <v>Medium</v>
      </c>
      <c r="C38" s="39" t="str">
        <f>IF(Matrix!$J55="Yes",Matrix!$I55," ")</f>
        <v>SII-140 (Vulnerability Management) - The vendor shall implement ongoing monitoring and protection against malicious code in production using a well governed process that addresses all entry and exit points in the system.</v>
      </c>
      <c r="D38" s="16"/>
      <c r="E38" s="16"/>
      <c r="F38" s="16"/>
      <c r="G38" s="16"/>
      <c r="H38" s="16"/>
    </row>
    <row r="39" spans="1:8" s="17" customFormat="1" ht="30" x14ac:dyDescent="0.25">
      <c r="A39" s="38" t="str">
        <f>IF(Matrix!$J56="Yes","Mobile App"," ")</f>
        <v>Mobile App</v>
      </c>
      <c r="B39" s="16" t="str">
        <f>IF(Matrix!$J56="Yes",Matrix!$G56," ")</f>
        <v>Medium</v>
      </c>
      <c r="C39" s="39" t="str">
        <f>IF(Matrix!$J56="Yes",Matrix!$I56," ")</f>
        <v>SII-150 (Vulnerability Management) - The vendor shall verify code according to best-practice coding standards</v>
      </c>
      <c r="D39" s="16"/>
      <c r="E39" s="16"/>
      <c r="F39" s="16"/>
      <c r="G39" s="16"/>
      <c r="H39" s="16"/>
    </row>
    <row r="40" spans="1:8" s="17" customFormat="1" ht="60" x14ac:dyDescent="0.25">
      <c r="A40" s="38" t="str">
        <f>IF(Matrix!$J57="Yes","Mobile App"," ")</f>
        <v>Mobile App</v>
      </c>
      <c r="B40" s="16" t="str">
        <f>IF(Matrix!$J57="Yes",Matrix!$G57," ")</f>
        <v>Medium</v>
      </c>
      <c r="C40" s="39" t="str">
        <f>IF(Matrix!$J57="Yes",Matrix!$I57," ")</f>
        <v>SII-170 (System and Information Integrity) - The vendor shall actively monitor resources such as NIST Common Vulnerabilities and Exposures (CVE), Bugtraq, for security alerts and advisories related to the telematics system’s components</v>
      </c>
      <c r="D40" s="16"/>
      <c r="E40" s="16"/>
      <c r="F40" s="16"/>
      <c r="G40" s="16"/>
      <c r="H40" s="16"/>
    </row>
    <row r="41" spans="1:8" s="17" customFormat="1" ht="60" x14ac:dyDescent="0.25">
      <c r="A41" s="38" t="str">
        <f>IF(Matrix!$J58="Yes","Mobile App"," ")</f>
        <v>Mobile App</v>
      </c>
      <c r="B41" s="16" t="str">
        <f>IF(Matrix!$J58="Yes",Matrix!$G58," ")</f>
        <v>Medium</v>
      </c>
      <c r="C41" s="39"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41" s="16"/>
      <c r="E41" s="16"/>
      <c r="F41" s="16"/>
      <c r="G41" s="16"/>
      <c r="H41" s="16"/>
    </row>
    <row r="42" spans="1:8" s="17" customFormat="1" ht="105" x14ac:dyDescent="0.25">
      <c r="A42" s="38" t="str">
        <f>IF(Matrix!$J59="Yes","Mobile App"," ")</f>
        <v>Mobile App</v>
      </c>
      <c r="B42" s="16" t="str">
        <f>IF(Matrix!$J59="Yes",Matrix!$G59," ")</f>
        <v>Medium</v>
      </c>
      <c r="C42" s="39" t="str">
        <f>IF(Matrix!$J59="Yes",Matrix!$I59,"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42" s="16"/>
      <c r="E42" s="16"/>
      <c r="F42" s="16"/>
      <c r="G42" s="16"/>
      <c r="H42" s="16"/>
    </row>
    <row r="43" spans="1:8" s="17" customFormat="1" ht="45" x14ac:dyDescent="0.25">
      <c r="A43" s="38" t="str">
        <f>IF(Matrix!$J49="Yes","Mobile App"," ")</f>
        <v>Mobile App</v>
      </c>
      <c r="B43" s="16" t="str">
        <f>IF(Matrix!$J49="Yes",Matrix!$G49," ")</f>
        <v>Low</v>
      </c>
      <c r="C43" s="39" t="str">
        <f>IF(Matrix!$J49="Yes",Matrix!$I49," ")</f>
        <v>SII-081 (Protecting Firmware on Devices) - The vendor shall utilize protective mechanisms to protect components from unauthorized runtime/volatile modification of code.</v>
      </c>
      <c r="D43" s="16"/>
      <c r="E43" s="16"/>
      <c r="F43" s="16"/>
      <c r="G43" s="16"/>
      <c r="H43" s="16"/>
    </row>
    <row r="44" spans="1:8" s="17" customFormat="1" ht="45" x14ac:dyDescent="0.25">
      <c r="A44" s="38" t="str">
        <f>IF(Matrix!$J53="Yes","Mobile App"," ")</f>
        <v>Mobile App</v>
      </c>
      <c r="B44" s="16" t="str">
        <f>IF(Matrix!$J53="Yes",Matrix!$G53," ")</f>
        <v>Low</v>
      </c>
      <c r="C44" s="39" t="str">
        <f>IF(Matrix!$J53="Yes",Matrix!$I53," ")</f>
        <v>SII-120 (Vulnerability Management) - The vendor shall have a vulnerability management process that includes steps to triage any found vulnerabilities and plan remediation.</v>
      </c>
      <c r="D44" s="16"/>
      <c r="E44" s="16"/>
      <c r="F44" s="16"/>
      <c r="G44" s="16"/>
      <c r="H44" s="16"/>
    </row>
    <row r="45" spans="1:8" s="17" customFormat="1" ht="45" x14ac:dyDescent="0.25">
      <c r="A45" s="38" t="str">
        <f>IF(Matrix!$J60="Yes","Mobile App"," ")</f>
        <v>Mobile App</v>
      </c>
      <c r="B45" s="16" t="str">
        <f>IF(Matrix!$J60="Yes",Matrix!$G60," ")</f>
        <v>Low</v>
      </c>
      <c r="C45" s="39" t="str">
        <f>IF(Matrix!$J60="Yes",Matrix!$I60," ")</f>
        <v>SII-190 (Software Resiliency / Code Protections) - The vendor’s software will have software resiliency measures included that will slow the progress of tampering and reverse engineering efforts.</v>
      </c>
      <c r="D45" s="16"/>
      <c r="E45" s="16"/>
      <c r="F45" s="16"/>
      <c r="G45" s="16"/>
      <c r="H45" s="16"/>
    </row>
    <row r="46" spans="1:8" s="17" customFormat="1" x14ac:dyDescent="0.25">
      <c r="A46" s="38" t="str">
        <f>IF(Matrix!$J2="Yes","Mobile App"," ")</f>
        <v xml:space="preserve"> </v>
      </c>
      <c r="B46" s="16" t="str">
        <f>IF(Matrix!$J2="Yes",Matrix!$G2," ")</f>
        <v xml:space="preserve"> </v>
      </c>
      <c r="C46" s="39" t="str">
        <f>IF(Matrix!$J2="Yes",Matrix!$I2," ")</f>
        <v xml:space="preserve"> </v>
      </c>
      <c r="D46" s="16"/>
      <c r="E46" s="16"/>
      <c r="F46" s="16"/>
      <c r="G46" s="16"/>
      <c r="H46" s="16"/>
    </row>
    <row r="47" spans="1:8" s="17" customFormat="1" x14ac:dyDescent="0.25">
      <c r="A47" s="38" t="str">
        <f>IF(Matrix!$J4="Yes","Mobile App"," ")</f>
        <v xml:space="preserve"> </v>
      </c>
      <c r="B47" s="16" t="str">
        <f>IF(Matrix!$J4="Yes",Matrix!$G4," ")</f>
        <v xml:space="preserve"> </v>
      </c>
      <c r="C47" s="39" t="str">
        <f>IF(Matrix!$J4="Yes",Matrix!$I4," ")</f>
        <v xml:space="preserve"> </v>
      </c>
      <c r="D47" s="16"/>
      <c r="E47" s="16"/>
      <c r="F47" s="16"/>
      <c r="G47" s="16"/>
      <c r="H47" s="16"/>
    </row>
    <row r="48" spans="1:8" s="17" customFormat="1" x14ac:dyDescent="0.25">
      <c r="A48" s="38" t="str">
        <f>IF(Matrix!$J9="Yes","Mobile App"," ")</f>
        <v xml:space="preserve"> </v>
      </c>
      <c r="B48" s="16" t="str">
        <f>IF(Matrix!$J9="Yes",Matrix!$G9," ")</f>
        <v xml:space="preserve"> </v>
      </c>
      <c r="C48" s="39" t="str">
        <f>IF(Matrix!$J9="Yes",Matrix!$I9," ")</f>
        <v xml:space="preserve"> </v>
      </c>
      <c r="D48" s="16"/>
      <c r="E48" s="16"/>
      <c r="F48" s="16"/>
      <c r="G48" s="16"/>
      <c r="H48" s="16"/>
    </row>
    <row r="49" spans="1:8" s="17" customFormat="1" x14ac:dyDescent="0.25">
      <c r="A49" s="38" t="str">
        <f>IF(Matrix!$J10="Yes","Mobile App"," ")</f>
        <v xml:space="preserve"> </v>
      </c>
      <c r="B49" s="16" t="str">
        <f>IF(Matrix!$J10="Yes",Matrix!$G10," ")</f>
        <v xml:space="preserve"> </v>
      </c>
      <c r="C49" s="39" t="str">
        <f>IF(Matrix!$J10="Yes",Matrix!$I10," ")</f>
        <v xml:space="preserve"> </v>
      </c>
      <c r="D49" s="16"/>
      <c r="E49" s="16"/>
      <c r="F49" s="16"/>
      <c r="G49" s="16"/>
      <c r="H49" s="16"/>
    </row>
    <row r="50" spans="1:8" s="17" customFormat="1" x14ac:dyDescent="0.25">
      <c r="A50" s="38" t="str">
        <f>IF(Matrix!$J12="Yes","Mobile App"," ")</f>
        <v xml:space="preserve"> </v>
      </c>
      <c r="B50" s="16" t="str">
        <f>IF(Matrix!$J12="Yes",Matrix!$G12," ")</f>
        <v xml:space="preserve"> </v>
      </c>
      <c r="C50" s="39" t="str">
        <f>IF(Matrix!$J12="Yes",Matrix!$I12," ")</f>
        <v xml:space="preserve"> </v>
      </c>
      <c r="D50" s="16"/>
      <c r="E50" s="16"/>
      <c r="F50" s="16"/>
      <c r="G50" s="16"/>
      <c r="H50" s="16"/>
    </row>
    <row r="51" spans="1:8" s="17" customFormat="1" x14ac:dyDescent="0.25">
      <c r="A51" s="38" t="str">
        <f>IF(Matrix!$J16="Yes","Mobile App"," ")</f>
        <v xml:space="preserve"> </v>
      </c>
      <c r="B51" s="16" t="str">
        <f>IF(Matrix!$J16="Yes",Matrix!$G16," ")</f>
        <v xml:space="preserve"> </v>
      </c>
      <c r="C51" s="39" t="str">
        <f>IF(Matrix!$J16="Yes",Matrix!$I16," ")</f>
        <v xml:space="preserve"> </v>
      </c>
      <c r="D51" s="16"/>
      <c r="E51" s="16"/>
      <c r="F51" s="16"/>
      <c r="G51" s="16"/>
      <c r="H51" s="16"/>
    </row>
    <row r="52" spans="1:8" s="17" customFormat="1" x14ac:dyDescent="0.25">
      <c r="A52" s="38" t="str">
        <f>IF(Matrix!$J20="Yes","Mobile App"," ")</f>
        <v xml:space="preserve"> </v>
      </c>
      <c r="B52" s="16" t="str">
        <f>IF(Matrix!$J20="Yes",Matrix!$G20," ")</f>
        <v xml:space="preserve"> </v>
      </c>
      <c r="C52" s="39" t="str">
        <f>IF(Matrix!$J20="Yes",Matrix!$I20," ")</f>
        <v xml:space="preserve"> </v>
      </c>
      <c r="D52" s="16"/>
      <c r="E52" s="16"/>
      <c r="F52" s="16"/>
      <c r="G52" s="16"/>
      <c r="H52" s="16"/>
    </row>
    <row r="53" spans="1:8" s="17" customFormat="1" x14ac:dyDescent="0.25">
      <c r="A53" s="38" t="str">
        <f>IF(Matrix!$J21="Yes","Mobile App"," ")</f>
        <v xml:space="preserve"> </v>
      </c>
      <c r="B53" s="16" t="str">
        <f>IF(Matrix!$J21="Yes",Matrix!$G21," ")</f>
        <v xml:space="preserve"> </v>
      </c>
      <c r="C53" s="39" t="str">
        <f>IF(Matrix!$J21="Yes",Matrix!$I21," ")</f>
        <v xml:space="preserve"> </v>
      </c>
      <c r="D53" s="16"/>
      <c r="E53" s="16"/>
      <c r="F53" s="16"/>
      <c r="G53" s="16"/>
      <c r="H53" s="16"/>
    </row>
    <row r="54" spans="1:8" s="17" customFormat="1" x14ac:dyDescent="0.25">
      <c r="A54" s="38" t="str">
        <f>IF(Matrix!$J22="Yes","Mobile App"," ")</f>
        <v xml:space="preserve"> </v>
      </c>
      <c r="B54" s="16" t="str">
        <f>IF(Matrix!$J22="Yes",Matrix!$G22," ")</f>
        <v xml:space="preserve"> </v>
      </c>
      <c r="C54" s="39" t="str">
        <f>IF(Matrix!$J22="Yes",Matrix!$I22," ")</f>
        <v xml:space="preserve"> </v>
      </c>
      <c r="D54" s="16"/>
      <c r="E54" s="16"/>
      <c r="F54" s="16"/>
      <c r="G54" s="16"/>
      <c r="H54" s="16"/>
    </row>
    <row r="55" spans="1:8" s="17" customFormat="1" x14ac:dyDescent="0.25">
      <c r="A55" s="38" t="str">
        <f>IF(Matrix!$J23="Yes","Mobile App"," ")</f>
        <v xml:space="preserve"> </v>
      </c>
      <c r="B55" s="16" t="str">
        <f>IF(Matrix!$J23="Yes",Matrix!$G23," ")</f>
        <v xml:space="preserve"> </v>
      </c>
      <c r="C55" s="39" t="str">
        <f>IF(Matrix!$J23="Yes",Matrix!$I23," ")</f>
        <v xml:space="preserve"> </v>
      </c>
      <c r="D55" s="16"/>
      <c r="E55" s="16"/>
      <c r="F55" s="16"/>
      <c r="G55" s="16"/>
      <c r="H55" s="16"/>
    </row>
    <row r="56" spans="1:8" s="17" customFormat="1" x14ac:dyDescent="0.25">
      <c r="A56" s="38" t="str">
        <f>IF(Matrix!$J35="Yes","Mobile App"," ")</f>
        <v xml:space="preserve"> </v>
      </c>
      <c r="B56" s="16" t="str">
        <f>IF(Matrix!$J35="Yes",Matrix!$G35," ")</f>
        <v xml:space="preserve"> </v>
      </c>
      <c r="C56" s="39" t="str">
        <f>IF(Matrix!$J35="Yes",Matrix!$I35," ")</f>
        <v xml:space="preserve"> </v>
      </c>
      <c r="D56" s="16"/>
      <c r="E56" s="16"/>
      <c r="F56" s="16"/>
      <c r="G56" s="16"/>
      <c r="H56" s="16"/>
    </row>
    <row r="57" spans="1:8" s="17" customFormat="1" x14ac:dyDescent="0.25">
      <c r="A57" s="38" t="str">
        <f>IF(Matrix!$J36="Yes","Mobile App"," ")</f>
        <v xml:space="preserve"> </v>
      </c>
      <c r="B57" s="16" t="str">
        <f>IF(Matrix!$J36="Yes",Matrix!$G36," ")</f>
        <v xml:space="preserve"> </v>
      </c>
      <c r="C57" s="39" t="str">
        <f>IF(Matrix!$J36="Yes",Matrix!$I36," ")</f>
        <v xml:space="preserve"> </v>
      </c>
      <c r="D57" s="16"/>
      <c r="E57" s="16"/>
      <c r="F57" s="16"/>
      <c r="G57" s="16"/>
      <c r="H57" s="16"/>
    </row>
    <row r="58" spans="1:8" s="17" customFormat="1" x14ac:dyDescent="0.25">
      <c r="A58" s="38" t="str">
        <f>IF(Matrix!$J38="Yes","Mobile App"," ")</f>
        <v xml:space="preserve"> </v>
      </c>
      <c r="B58" s="16" t="str">
        <f>IF(Matrix!$J38="Yes",Matrix!$G38," ")</f>
        <v xml:space="preserve"> </v>
      </c>
      <c r="C58" s="39" t="str">
        <f>IF(Matrix!$J38="Yes",Matrix!$I38," ")</f>
        <v xml:space="preserve"> </v>
      </c>
      <c r="D58" s="16"/>
      <c r="E58" s="16"/>
      <c r="F58" s="16"/>
      <c r="G58" s="16"/>
      <c r="H58" s="16"/>
    </row>
    <row r="59" spans="1:8" s="17" customFormat="1" x14ac:dyDescent="0.25">
      <c r="A59" s="38" t="str">
        <f>IF(Matrix!$J39="Yes","Mobile App"," ")</f>
        <v xml:space="preserve"> </v>
      </c>
      <c r="B59" s="16" t="str">
        <f>IF(Matrix!$J39="Yes",Matrix!$G39," ")</f>
        <v xml:space="preserve"> </v>
      </c>
      <c r="C59" s="39" t="str">
        <f>IF(Matrix!$J39="Yes",Matrix!$I39," ")</f>
        <v xml:space="preserve"> </v>
      </c>
      <c r="D59" s="16"/>
      <c r="E59" s="16"/>
      <c r="F59" s="16"/>
      <c r="G59" s="16"/>
      <c r="H59" s="16"/>
    </row>
    <row r="60" spans="1:8" s="17" customFormat="1" x14ac:dyDescent="0.25">
      <c r="A60" s="38" t="str">
        <f>IF(Matrix!$J45="Yes","Mobile App"," ")</f>
        <v xml:space="preserve"> </v>
      </c>
      <c r="B60" s="16" t="str">
        <f>IF(Matrix!$J45="Yes",Matrix!$G45," ")</f>
        <v xml:space="preserve"> </v>
      </c>
      <c r="C60" s="39" t="str">
        <f>IF(Matrix!$J45="Yes",Matrix!$I45," ")</f>
        <v xml:space="preserve"> </v>
      </c>
      <c r="D60" s="16"/>
      <c r="E60" s="16"/>
      <c r="F60" s="16"/>
      <c r="G60" s="16"/>
      <c r="H60" s="16"/>
    </row>
    <row r="61" spans="1:8" s="17" customFormat="1" x14ac:dyDescent="0.25">
      <c r="A61" s="38" t="str">
        <f>IF(Matrix!$J46="Yes","Mobile App"," ")</f>
        <v xml:space="preserve"> </v>
      </c>
      <c r="B61" s="16" t="str">
        <f>IF(Matrix!$J46="Yes",Matrix!$G46," ")</f>
        <v xml:space="preserve"> </v>
      </c>
      <c r="C61" s="39" t="str">
        <f>IF(Matrix!$J46="Yes",Matrix!$I46," ")</f>
        <v xml:space="preserve"> </v>
      </c>
      <c r="D61" s="16"/>
      <c r="E61" s="16"/>
      <c r="F61" s="16"/>
      <c r="G61" s="16"/>
      <c r="H61" s="16"/>
    </row>
    <row r="62" spans="1:8" x14ac:dyDescent="0.25">
      <c r="A62" s="38" t="str">
        <f>IF(Matrix!$J51="Yes","Mobile App"," ")</f>
        <v xml:space="preserve"> </v>
      </c>
      <c r="B62" s="16" t="str">
        <f>IF(Matrix!$J51="Yes",Matrix!$G51," ")</f>
        <v xml:space="preserve"> </v>
      </c>
      <c r="C62" s="39" t="str">
        <f>IF(Matrix!$J51="Yes",Matrix!$I51," ")</f>
        <v xml:space="preserve"> </v>
      </c>
      <c r="D62" s="16"/>
      <c r="E62" s="16"/>
      <c r="F62" s="16"/>
      <c r="G62" s="16"/>
      <c r="H62" s="16"/>
    </row>
    <row r="63" spans="1:8" x14ac:dyDescent="0.25">
      <c r="A63" s="40" t="str">
        <f>IF(Matrix!$J52="Yes","Mobile App"," ")</f>
        <v xml:space="preserve"> </v>
      </c>
      <c r="B63" s="41" t="str">
        <f>IF(Matrix!$J52="Yes",Matrix!$G52," ")</f>
        <v xml:space="preserve"> </v>
      </c>
      <c r="C63" s="42" t="str">
        <f>IF(Matrix!$J52="Yes",Matrix!$I52," ")</f>
        <v xml:space="preserve"> </v>
      </c>
      <c r="D63" s="16"/>
      <c r="E63" s="16"/>
      <c r="F63" s="16"/>
      <c r="G63" s="16"/>
      <c r="H63" s="16"/>
    </row>
    <row r="64" spans="1:8" x14ac:dyDescent="0.25">
      <c r="A64" s="36"/>
      <c r="B64" s="36"/>
      <c r="C64" s="36"/>
    </row>
    <row r="65" spans="1:17" ht="21" x14ac:dyDescent="0.25">
      <c r="B65" s="20"/>
      <c r="C65" s="89" t="s">
        <v>244</v>
      </c>
      <c r="D65" s="89"/>
      <c r="E65" s="89"/>
      <c r="F65" s="89"/>
      <c r="G65" s="89"/>
      <c r="H65" s="89"/>
    </row>
    <row r="66" spans="1:17" x14ac:dyDescent="0.25">
      <c r="D66" s="91" t="s">
        <v>303</v>
      </c>
      <c r="E66" s="91"/>
      <c r="F66" s="91"/>
      <c r="G66" s="91"/>
      <c r="H66" s="91" t="s">
        <v>304</v>
      </c>
      <c r="M66" s="18"/>
      <c r="Q66" s="14"/>
    </row>
    <row r="67" spans="1:17" x14ac:dyDescent="0.25">
      <c r="A67" s="47" t="s">
        <v>246</v>
      </c>
      <c r="B67" s="43" t="s">
        <v>217</v>
      </c>
      <c r="C67" s="48" t="s">
        <v>145</v>
      </c>
      <c r="D67" s="15" t="s">
        <v>301</v>
      </c>
      <c r="E67" s="15" t="s">
        <v>305</v>
      </c>
      <c r="F67" s="15" t="s">
        <v>302</v>
      </c>
      <c r="G67" s="15" t="s">
        <v>306</v>
      </c>
      <c r="H67" s="91"/>
      <c r="M67" s="18"/>
      <c r="Q67" s="14"/>
    </row>
    <row r="68" spans="1:17" ht="75" x14ac:dyDescent="0.25">
      <c r="A68" s="38" t="str">
        <f>IF(Matrix!$K4="Yes","Physical In-Cab Device"," ")</f>
        <v>Physical In-Cab Device</v>
      </c>
      <c r="B68" s="16" t="str">
        <f>IF(Matrix!$K4="Yes",Matrix!$G4," ")</f>
        <v>High</v>
      </c>
      <c r="C68" s="39"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68" s="16"/>
      <c r="E68" s="16"/>
      <c r="F68" s="16"/>
      <c r="G68" s="16"/>
      <c r="H68" s="16"/>
      <c r="M68" s="18"/>
      <c r="Q68" s="14"/>
    </row>
    <row r="69" spans="1:17" ht="45" x14ac:dyDescent="0.25">
      <c r="A69" s="38" t="str">
        <f>IF(Matrix!$K5="Yes","Physical In-Cab Device"," ")</f>
        <v>Physical In-Cab Device</v>
      </c>
      <c r="B69" s="16" t="str">
        <f>IF(Matrix!$K5="Yes",Matrix!$G5," ")</f>
        <v>High</v>
      </c>
      <c r="C69" s="39" t="str">
        <f>IF(Matrix!$K5="Yes",Matrix!$I5," ")</f>
        <v>AC-030 (Access Control) - The vendor's system shall employ authentication to prevent unauthorized access to telematics systems and data.</v>
      </c>
      <c r="D69" s="16"/>
      <c r="E69" s="16"/>
      <c r="F69" s="16"/>
      <c r="G69" s="16"/>
      <c r="H69" s="16"/>
      <c r="M69" s="18"/>
      <c r="Q69" s="14"/>
    </row>
    <row r="70" spans="1:17" ht="45" x14ac:dyDescent="0.25">
      <c r="A70" s="38" t="str">
        <f>IF(Matrix!$K13="Yes","Physical In-Cab Device"," ")</f>
        <v>Physical In-Cab Device</v>
      </c>
      <c r="B70" s="16" t="str">
        <f>IF(Matrix!$K13="Yes",Matrix!$G13," ")</f>
        <v>High</v>
      </c>
      <c r="C70" s="39" t="str">
        <f>IF(Matrix!$K13="Yes",Matrix!$I13," ")</f>
        <v>CM-020 (Configuration Management) - The vendor’s devices shall have all services used for troubleshooting disabled or properly protected from unauthorized access and use.</v>
      </c>
      <c r="D70" s="16"/>
      <c r="E70" s="16"/>
      <c r="F70" s="16"/>
      <c r="G70" s="16"/>
      <c r="H70" s="16"/>
      <c r="M70" s="18"/>
      <c r="Q70" s="14"/>
    </row>
    <row r="71" spans="1:17" ht="45" x14ac:dyDescent="0.25">
      <c r="A71" s="38" t="str">
        <f>IF(Matrix!$K14="Yes","Physical In-Cab Device"," ")</f>
        <v>Physical In-Cab Device</v>
      </c>
      <c r="B71" s="16" t="str">
        <f>IF(Matrix!$K14="Yes",Matrix!$G14," ")</f>
        <v>High</v>
      </c>
      <c r="C71" s="39" t="str">
        <f>IF(Matrix!$K14="Yes",Matrix!$I14," ")</f>
        <v>CM-030 (Configuration Management) - Vendor ensures that any and all interfaces used for testing or debug are unavailalbe in production builds of the devices</v>
      </c>
      <c r="D71" s="16"/>
      <c r="E71" s="16"/>
      <c r="F71" s="16"/>
      <c r="G71" s="16"/>
      <c r="H71" s="16"/>
      <c r="M71" s="18"/>
      <c r="Q71" s="14"/>
    </row>
    <row r="72" spans="1:17" ht="45" x14ac:dyDescent="0.25">
      <c r="A72" s="38" t="str">
        <f>IF(Matrix!$K18="Yes","Physical In-Cab Device"," ")</f>
        <v>Physical In-Cab Device</v>
      </c>
      <c r="B72" s="16" t="str">
        <f>IF(Matrix!$K18="Yes",Matrix!$G18," ")</f>
        <v>High</v>
      </c>
      <c r="C72" s="39" t="str">
        <f>IF(Matrix!$K18="Yes",Matrix!$I18," ")</f>
        <v>IR-010 (Incidence Response) - The vendor shall have a documented incident response plan (IRP) in place which provides the carriers with a point of contact for components used within their telematics system</v>
      </c>
      <c r="D72" s="16"/>
      <c r="E72" s="16"/>
      <c r="F72" s="16"/>
      <c r="G72" s="16"/>
      <c r="H72" s="16"/>
      <c r="M72" s="18"/>
      <c r="Q72" s="14"/>
    </row>
    <row r="73" spans="1:17" ht="45" x14ac:dyDescent="0.25">
      <c r="A73" s="38" t="str">
        <f>IF(Matrix!$K27="Yes","Physical In-Cab Device"," ")</f>
        <v>Physical In-Cab Device</v>
      </c>
      <c r="B73" s="16" t="str">
        <f>IF(Matrix!$K27="Yes",Matrix!$G27," ")</f>
        <v>High</v>
      </c>
      <c r="C73" s="39" t="str">
        <f>IF(Matrix!$K27="Yes",Matrix!$I27," ")</f>
        <v>SAA-010 (Security Management) - The vendor shall have an Information Security Management Plan (ISMP)</v>
      </c>
      <c r="D73" s="16"/>
      <c r="E73" s="16"/>
      <c r="F73" s="16"/>
      <c r="G73" s="16"/>
      <c r="H73" s="16"/>
      <c r="M73" s="18"/>
      <c r="Q73" s="14"/>
    </row>
    <row r="74" spans="1:17" ht="90" x14ac:dyDescent="0.25">
      <c r="A74" s="38" t="str">
        <f>IF(Matrix!$K28="Yes","Physical In-Cab Device"," ")</f>
        <v>Physical In-Cab Device</v>
      </c>
      <c r="B74" s="16" t="str">
        <f>IF(Matrix!$K28="Yes",Matrix!$G28," ")</f>
        <v>High</v>
      </c>
      <c r="C74" s="39"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74" s="16"/>
      <c r="E74" s="16"/>
      <c r="F74" s="16"/>
      <c r="G74" s="16"/>
      <c r="H74" s="16"/>
      <c r="M74" s="18"/>
      <c r="Q74" s="14"/>
    </row>
    <row r="75" spans="1:17" ht="45" x14ac:dyDescent="0.25">
      <c r="A75" s="38" t="str">
        <f>IF(Matrix!$K30="Yes","Physical In-Cab Device"," ")</f>
        <v>Physical In-Cab Device</v>
      </c>
      <c r="B75" s="16" t="str">
        <f>IF(Matrix!$K30="Yes",Matrix!$G30," ")</f>
        <v>High</v>
      </c>
      <c r="C75" s="39" t="str">
        <f>IF(Matrix!$K30="Yes",Matrix!$I30," ")</f>
        <v>SCP-010 (Protecting Communications paths for systems) - Communication paths that traverse outside controlled boundaries must protect confidentiality and integrity of data</v>
      </c>
      <c r="D75" s="16"/>
      <c r="E75" s="16"/>
      <c r="F75" s="16"/>
      <c r="G75" s="16"/>
      <c r="H75" s="16"/>
      <c r="M75" s="18"/>
      <c r="Q75" s="14"/>
    </row>
    <row r="76" spans="1:17" ht="105" x14ac:dyDescent="0.25">
      <c r="A76" s="38" t="str">
        <f>IF(Matrix!$K32="Yes","Physical In-Cab Device"," ")</f>
        <v>Physical In-Cab Device</v>
      </c>
      <c r="B76" s="16" t="str">
        <f>IF(Matrix!$K32="Yes",Matrix!$G32," ")</f>
        <v>High</v>
      </c>
      <c r="C76" s="39"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76" s="16"/>
      <c r="E76" s="16"/>
      <c r="F76" s="16"/>
      <c r="G76" s="16"/>
      <c r="H76" s="16"/>
      <c r="M76" s="18"/>
      <c r="Q76" s="14"/>
    </row>
    <row r="77" spans="1:17" ht="45" x14ac:dyDescent="0.25">
      <c r="A77" s="38" t="str">
        <f>IF(Matrix!$K36="Yes","Physical In-Cab Device"," ")</f>
        <v>Physical In-Cab Device</v>
      </c>
      <c r="B77" s="16" t="str">
        <f>IF(Matrix!$K36="Yes",Matrix!$G36," ")</f>
        <v>High</v>
      </c>
      <c r="C77" s="39" t="str">
        <f>IF(Matrix!$K36="Yes",Matrix!$I36," ")</f>
        <v>SCP-060 (Protecting Vehicle Network Escalation from Devices) - The vendor shall enforce controls integrated into the telematics device to limit the possible commands and data transmitted to the vehicle network.</v>
      </c>
      <c r="D77" s="16"/>
      <c r="E77" s="16"/>
      <c r="F77" s="16"/>
      <c r="G77" s="16"/>
      <c r="H77" s="16"/>
      <c r="M77" s="18"/>
      <c r="Q77" s="14"/>
    </row>
    <row r="78" spans="1:17" ht="90" x14ac:dyDescent="0.25">
      <c r="A78" s="38" t="str">
        <f>IF(Matrix!$K41="Yes","Physical In-Cab Device"," ")</f>
        <v>Physical In-Cab Device</v>
      </c>
      <c r="B78" s="16" t="str">
        <f>IF(Matrix!$K41="Yes",Matrix!$G41," ")</f>
        <v>High</v>
      </c>
      <c r="C78" s="39"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78" s="16"/>
      <c r="E78" s="16"/>
      <c r="F78" s="16"/>
      <c r="G78" s="16"/>
      <c r="H78" s="16"/>
      <c r="M78" s="18"/>
      <c r="Q78" s="14"/>
    </row>
    <row r="79" spans="1:17" ht="75" x14ac:dyDescent="0.25">
      <c r="A79" s="38" t="str">
        <f>IF(Matrix!$K45="Yes","Physical In-Cab Device"," ")</f>
        <v>Physical In-Cab Device</v>
      </c>
      <c r="B79" s="16" t="str">
        <f>IF(Matrix!$K45="Yes",Matrix!$G45," ")</f>
        <v>High</v>
      </c>
      <c r="C79" s="39"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79" s="16"/>
      <c r="E79" s="16"/>
      <c r="F79" s="16"/>
      <c r="G79" s="16"/>
      <c r="H79" s="16"/>
      <c r="M79" s="18"/>
      <c r="Q79" s="14"/>
    </row>
    <row r="80" spans="1:17" ht="75" x14ac:dyDescent="0.25">
      <c r="A80" s="38" t="str">
        <f>IF(Matrix!$K47="Yes","Physical In-Cab Device"," ")</f>
        <v>Physical In-Cab Device</v>
      </c>
      <c r="B80" s="16" t="str">
        <f>IF(Matrix!$K47="Yes",Matrix!$G47," ")</f>
        <v>High</v>
      </c>
      <c r="C80" s="39"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80" s="16"/>
      <c r="E80" s="16"/>
      <c r="F80" s="16"/>
      <c r="G80" s="16"/>
      <c r="H80" s="16"/>
      <c r="M80" s="18"/>
      <c r="Q80" s="14"/>
    </row>
    <row r="81" spans="1:17" ht="90" x14ac:dyDescent="0.25">
      <c r="A81" s="38" t="str">
        <f>IF(Matrix!$K3="Yes","Physical In-Cab Device"," ")</f>
        <v>Physical In-Cab Device</v>
      </c>
      <c r="B81" s="16" t="str">
        <f>IF(Matrix!$K3="Yes",Matrix!$G3," ")</f>
        <v>Medium</v>
      </c>
      <c r="C81" s="39"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81" s="16"/>
      <c r="E81" s="16"/>
      <c r="F81" s="16"/>
      <c r="G81" s="16"/>
      <c r="H81" s="16"/>
      <c r="M81" s="18"/>
      <c r="Q81" s="14"/>
    </row>
    <row r="82" spans="1:17" ht="45" x14ac:dyDescent="0.25">
      <c r="A82" s="38" t="str">
        <f>IF(Matrix!$K6="Yes","Physical In-Cab Device"," ")</f>
        <v>Physical In-Cab Device</v>
      </c>
      <c r="B82" s="16" t="str">
        <f>IF(Matrix!$K6="Yes",Matrix!$G6," ")</f>
        <v>Medium</v>
      </c>
      <c r="C82" s="39" t="str">
        <f>IF(Matrix!$K6="Yes",Matrix!$I6," ")</f>
        <v>AC-040 (Access Control) - The vendor shall identify all instances where the telematics system includes actions that cannot support access authentication and/or execute with elevated privileges</v>
      </c>
      <c r="D82" s="16"/>
      <c r="E82" s="16"/>
      <c r="F82" s="16"/>
      <c r="G82" s="16"/>
      <c r="H82" s="16"/>
      <c r="M82" s="18"/>
      <c r="Q82" s="14"/>
    </row>
    <row r="83" spans="1:17" ht="45" x14ac:dyDescent="0.25">
      <c r="A83" s="38" t="str">
        <f>IF(Matrix!$K7="Yes","Physical In-Cab Device"," ")</f>
        <v>Physical In-Cab Device</v>
      </c>
      <c r="B83" s="16" t="str">
        <f>IF(Matrix!$K7="Yes",Matrix!$G7," ")</f>
        <v>Medium</v>
      </c>
      <c r="C83" s="39" t="str">
        <f>IF(Matrix!$K7="Yes",Matrix!$I7," ")</f>
        <v>AC-041 (Access Control) - Identifying information about the connected devices will not be made available without authentication first.</v>
      </c>
      <c r="D83" s="16"/>
      <c r="E83" s="16"/>
      <c r="F83" s="16"/>
      <c r="G83" s="16"/>
      <c r="H83" s="16"/>
      <c r="M83" s="18"/>
      <c r="Q83" s="14"/>
    </row>
    <row r="84" spans="1:17" ht="45" x14ac:dyDescent="0.25">
      <c r="A84" s="38" t="str">
        <f>IF(Matrix!$K8="Yes","Physical In-Cab Device"," ")</f>
        <v>Physical In-Cab Device</v>
      </c>
      <c r="B84" s="16" t="str">
        <f>IF(Matrix!$K8="Yes",Matrix!$G8," ")</f>
        <v>Medium</v>
      </c>
      <c r="C84" s="39" t="str">
        <f>IF(Matrix!$K8="Yes",Matrix!$I8," ")</f>
        <v>AC-050 (Access Control) - All remote access methods and possible remote actions to/on telematics system shall be documented.</v>
      </c>
      <c r="D84" s="16"/>
      <c r="E84" s="16"/>
      <c r="F84" s="16"/>
      <c r="G84" s="16"/>
      <c r="H84" s="16"/>
      <c r="M84" s="18"/>
      <c r="Q84" s="14"/>
    </row>
    <row r="85" spans="1:17" ht="45" x14ac:dyDescent="0.25">
      <c r="A85" s="38" t="str">
        <f>IF(Matrix!$K9="Yes","Physical In-Cab Device"," ")</f>
        <v>Physical In-Cab Device</v>
      </c>
      <c r="B85" s="16" t="str">
        <f>IF(Matrix!$K9="Yes",Matrix!$G9," ")</f>
        <v>Medium</v>
      </c>
      <c r="C85" s="39" t="str">
        <f>IF(Matrix!$K9="Yes",Matrix!$I9," ")</f>
        <v>AC-060 (Access Control) - For all components of the system, the vendor shall provide a listing of all wireless communications interfaces of the system and specify how the interfaces can be configured and/or disabled.</v>
      </c>
      <c r="D85" s="16"/>
      <c r="E85" s="16"/>
      <c r="F85" s="16"/>
      <c r="G85" s="16"/>
      <c r="H85" s="16"/>
      <c r="M85" s="18"/>
      <c r="Q85" s="14"/>
    </row>
    <row r="86" spans="1:17" ht="60" x14ac:dyDescent="0.25">
      <c r="A86" s="38" t="str">
        <f>IF(Matrix!$K11="Yes","Physical In-Cab Device"," ")</f>
        <v>Physical In-Cab Device</v>
      </c>
      <c r="B86" s="16" t="str">
        <f>IF(Matrix!$K11="Yes",Matrix!$G11," ")</f>
        <v>Medium</v>
      </c>
      <c r="C86" s="39" t="str">
        <f>IF(Matrix!$K11="Yes",Matrix!$I11," ")</f>
        <v>AC-080 (Device-Local Authentication) - All authentication offered on device-local interfaces shall expect credentials which are unique to each device instance and uncorrelated to any and all public information about the device.</v>
      </c>
      <c r="D86" s="16"/>
      <c r="E86" s="16"/>
      <c r="F86" s="16"/>
      <c r="G86" s="16"/>
      <c r="H86" s="16"/>
      <c r="M86" s="18"/>
      <c r="Q86" s="14"/>
    </row>
    <row r="87" spans="1:17" ht="75" x14ac:dyDescent="0.25">
      <c r="A87" s="38" t="str">
        <f>IF(Matrix!$K12="Yes","Physical In-Cab Device"," ")</f>
        <v>Physical In-Cab Device</v>
      </c>
      <c r="B87" s="16" t="str">
        <f>IF(Matrix!$K12="Yes",Matrix!$G12," ")</f>
        <v>Medium</v>
      </c>
      <c r="C87" s="39"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87" s="16"/>
      <c r="E87" s="16"/>
      <c r="F87" s="16"/>
      <c r="G87" s="16"/>
      <c r="H87" s="16"/>
      <c r="M87" s="18"/>
      <c r="Q87" s="14"/>
    </row>
    <row r="88" spans="1:17" ht="45" x14ac:dyDescent="0.25">
      <c r="A88" s="38" t="str">
        <f>IF(Matrix!$K15="Yes","Physical In-Cab Device"," ")</f>
        <v>Physical In-Cab Device</v>
      </c>
      <c r="B88" s="16" t="str">
        <f>IF(Matrix!$K15="Yes",Matrix!$G15," ")</f>
        <v>Medium</v>
      </c>
      <c r="C88" s="39" t="str">
        <f>IF(Matrix!$K15="Yes",Matrix!$I15," ")</f>
        <v>IA-010 (Identification and Authentication) - All remote hosts of the vendor's system shall be configured to uniquely identify and authenticate all other remote hosts of the system and/or any other interfacing systems.</v>
      </c>
      <c r="D88" s="16"/>
      <c r="E88" s="16"/>
      <c r="F88" s="16"/>
      <c r="G88" s="16"/>
      <c r="H88" s="16"/>
      <c r="M88" s="18"/>
      <c r="Q88" s="14"/>
    </row>
    <row r="89" spans="1:17" ht="135" x14ac:dyDescent="0.25">
      <c r="A89" s="38" t="str">
        <f>IF(Matrix!$K16="Yes","Physical In-Cab Device"," ")</f>
        <v>Physical In-Cab Device</v>
      </c>
      <c r="B89" s="16" t="str">
        <f>IF(Matrix!$K16="Yes",Matrix!$G16," ")</f>
        <v>Medium</v>
      </c>
      <c r="C89" s="39"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89" s="16"/>
      <c r="E89" s="16"/>
      <c r="F89" s="16"/>
      <c r="G89" s="16"/>
      <c r="H89" s="16"/>
      <c r="M89" s="18"/>
      <c r="Q89" s="14"/>
    </row>
    <row r="90" spans="1:17" ht="45" x14ac:dyDescent="0.25">
      <c r="A90" s="38" t="str">
        <f>IF(Matrix!$K17="Yes","Physical In-Cab Device"," ")</f>
        <v>Physical In-Cab Device</v>
      </c>
      <c r="B90" s="16" t="str">
        <f>IF(Matrix!$K17="Yes",Matrix!$G17," ")</f>
        <v>Medium</v>
      </c>
      <c r="C90" s="39" t="str">
        <f>IF(Matrix!$K17="Yes",Matrix!$I17," ")</f>
        <v>IA-030 (Identification and Authentication) - Cryptographic modules used in the vendors system shall be compliant with Federal Information Processing Standards (FIPS) 140-2: Level 1.</v>
      </c>
      <c r="D90" s="16"/>
      <c r="E90" s="16"/>
      <c r="F90" s="16"/>
      <c r="G90" s="16"/>
      <c r="H90" s="16"/>
      <c r="M90" s="18"/>
      <c r="Q90" s="14"/>
    </row>
    <row r="91" spans="1:17" ht="60" x14ac:dyDescent="0.25">
      <c r="A91" s="38" t="str">
        <f>IF(Matrix!$K19="Yes","Physical In-Cab Device"," ")</f>
        <v>Physical In-Cab Device</v>
      </c>
      <c r="B91" s="16" t="str">
        <f>IF(Matrix!$K19="Yes",Matrix!$G19," ")</f>
        <v>Medium</v>
      </c>
      <c r="C91" s="39" t="str">
        <f>IF(Matrix!$K19="Yes",Matrix!$I19," ")</f>
        <v>M-010 (Maintenance) - The vendor shall have procedures in place to ensure that components outside of the carrier’s direct control are not updated or modified without prior coordination and approval by an organization-defined individual or role</v>
      </c>
      <c r="D91" s="16"/>
      <c r="E91" s="16"/>
      <c r="F91" s="16"/>
      <c r="G91" s="16"/>
      <c r="H91" s="16"/>
      <c r="M91" s="18"/>
      <c r="Q91" s="14"/>
    </row>
    <row r="92" spans="1:17" ht="60" x14ac:dyDescent="0.25">
      <c r="A92" s="38" t="str">
        <f>IF(Matrix!$K24="Yes","Physical In-Cab Device"," ")</f>
        <v>Physical In-Cab Device</v>
      </c>
      <c r="B92" s="16" t="str">
        <f>IF(Matrix!$K24="Yes",Matrix!$G24," ")</f>
        <v>Medium</v>
      </c>
      <c r="C92" s="39" t="str">
        <f>IF(Matrix!$K24="Yes",Matrix!$I24," ")</f>
        <v>PS-010 (Personnel Security) - The vendor shall have personnel security policies &amp; procedures, position risk categorization, personnel screening, personnel termination, personnel transfer, access agreements &amp; third party personnel security.</v>
      </c>
      <c r="D92" s="16"/>
      <c r="E92" s="16"/>
      <c r="F92" s="16"/>
      <c r="G92" s="16"/>
      <c r="H92" s="16"/>
      <c r="M92" s="18"/>
      <c r="Q92" s="14"/>
    </row>
    <row r="93" spans="1:17" ht="75" x14ac:dyDescent="0.25">
      <c r="A93" s="38" t="str">
        <f>IF(Matrix!$K25="Yes","Physical In-Cab Device"," ")</f>
        <v>Physical In-Cab Device</v>
      </c>
      <c r="B93" s="16" t="str">
        <f>IF(Matrix!$K25="Yes",Matrix!$G25," ")</f>
        <v>Medium</v>
      </c>
      <c r="C93" s="39"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93" s="16"/>
      <c r="E93" s="16"/>
      <c r="F93" s="16"/>
      <c r="G93" s="16"/>
      <c r="H93" s="16"/>
      <c r="M93" s="18"/>
      <c r="Q93" s="14"/>
    </row>
    <row r="94" spans="1:17" ht="45" x14ac:dyDescent="0.25">
      <c r="A94" s="38" t="str">
        <f>IF(Matrix!$K26="Yes","Physical In-Cab Device"," ")</f>
        <v>Physical In-Cab Device</v>
      </c>
      <c r="B94" s="16" t="str">
        <f>IF(Matrix!$K26="Yes",Matrix!$G26," ")</f>
        <v>Medium</v>
      </c>
      <c r="C94" s="39" t="str">
        <f>IF(Matrix!$K26="Yes",Matrix!$I26," ")</f>
        <v>RA-020 (Risk Assessment) - The vendor shall use the results of risk assessments to influence systems development and processes.</v>
      </c>
      <c r="D94" s="16"/>
      <c r="E94" s="16"/>
      <c r="F94" s="16"/>
      <c r="G94" s="16"/>
      <c r="H94" s="16"/>
      <c r="M94" s="18"/>
      <c r="Q94" s="14"/>
    </row>
    <row r="95" spans="1:17" ht="75" x14ac:dyDescent="0.25">
      <c r="A95" s="38" t="str">
        <f>IF(Matrix!$K29="Yes","Physical In-Cab Device"," ")</f>
        <v>Physical In-Cab Device</v>
      </c>
      <c r="B95" s="16" t="str">
        <f>IF(Matrix!$K29="Yes",Matrix!$G29," ")</f>
        <v>Medium</v>
      </c>
      <c r="C95" s="39"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95" s="16"/>
      <c r="E95" s="16"/>
      <c r="F95" s="16"/>
      <c r="G95" s="16"/>
      <c r="H95" s="16"/>
      <c r="M95" s="18"/>
      <c r="Q95" s="14"/>
    </row>
    <row r="96" spans="1:17" ht="45" x14ac:dyDescent="0.25">
      <c r="A96" s="38" t="str">
        <f>IF(Matrix!$K31="Yes","Physical In-Cab Device"," ")</f>
        <v>Physical In-Cab Device</v>
      </c>
      <c r="B96" s="16" t="str">
        <f>IF(Matrix!$K31="Yes",Matrix!$G31," ")</f>
        <v>Medium</v>
      </c>
      <c r="C96" s="39" t="str">
        <f>IF(Matrix!$K31="Yes",Matrix!$I31," ")</f>
        <v>SCP-011 (Protecting Communication paths for systems) - Communication path cryptographic protections must not use identities, keys or shared secrets which are common across multiple deployed devices</v>
      </c>
      <c r="D96" s="16"/>
      <c r="E96" s="16"/>
      <c r="F96" s="16"/>
      <c r="G96" s="16"/>
      <c r="H96" s="16"/>
      <c r="M96" s="18"/>
      <c r="Q96" s="14"/>
    </row>
    <row r="97" spans="1:17" ht="90" x14ac:dyDescent="0.25">
      <c r="A97" s="38" t="str">
        <f>IF(Matrix!$K33="Yes","Physical In-Cab Device"," ")</f>
        <v>Physical In-Cab Device</v>
      </c>
      <c r="B97" s="16" t="str">
        <f>IF(Matrix!$K33="Yes",Matrix!$G33," ")</f>
        <v>Medium</v>
      </c>
      <c r="C97" s="39"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97" s="16"/>
      <c r="E97" s="16"/>
      <c r="F97" s="16"/>
      <c r="G97" s="16"/>
      <c r="H97" s="16"/>
      <c r="M97" s="18"/>
      <c r="Q97" s="14"/>
    </row>
    <row r="98" spans="1:17" ht="195" x14ac:dyDescent="0.25">
      <c r="A98" s="38" t="str">
        <f>IF(Matrix!$K34="Yes","Physical In-Cab Device"," ")</f>
        <v>Physical In-Cab Device</v>
      </c>
      <c r="B98" s="16" t="str">
        <f>IF(Matrix!$K34="Yes",Matrix!$G34," ")</f>
        <v>Medium</v>
      </c>
      <c r="C98" s="39"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98" s="16"/>
      <c r="E98" s="16"/>
      <c r="F98" s="16"/>
      <c r="G98" s="16"/>
      <c r="H98" s="16"/>
      <c r="M98" s="18"/>
      <c r="Q98" s="14"/>
    </row>
    <row r="99" spans="1:17" ht="75" x14ac:dyDescent="0.25">
      <c r="A99" s="38" t="str">
        <f>IF(Matrix!$K38="Yes","Physical In-Cab Device"," ")</f>
        <v>Physical In-Cab Device</v>
      </c>
      <c r="B99" s="16" t="str">
        <f>IF(Matrix!$K38="Yes",Matrix!$G38," ")</f>
        <v>Medium</v>
      </c>
      <c r="C99" s="39"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D99" s="16"/>
      <c r="E99" s="16"/>
      <c r="F99" s="16"/>
      <c r="G99" s="16"/>
      <c r="H99" s="16"/>
      <c r="M99" s="18"/>
      <c r="Q99" s="14"/>
    </row>
    <row r="100" spans="1:17" ht="75" x14ac:dyDescent="0.25">
      <c r="A100" s="38" t="str">
        <f>IF(Matrix!$K42="Yes","Physical In-Cab Device"," ")</f>
        <v>Physical In-Cab Device</v>
      </c>
      <c r="B100" s="16" t="str">
        <f>IF(Matrix!$K42="Yes",Matrix!$G42," ")</f>
        <v>Medium</v>
      </c>
      <c r="C100" s="39"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00" s="16"/>
      <c r="E100" s="16"/>
      <c r="F100" s="16"/>
      <c r="G100" s="16"/>
      <c r="H100" s="16"/>
      <c r="M100" s="18"/>
      <c r="Q100" s="14"/>
    </row>
    <row r="101" spans="1:17" ht="180" x14ac:dyDescent="0.25">
      <c r="A101" s="38" t="str">
        <f>IF(Matrix!$K43="Yes","Physical In-Cab Device"," ")</f>
        <v>Physical In-Cab Device</v>
      </c>
      <c r="B101" s="16" t="str">
        <f>IF(Matrix!$K43="Yes",Matrix!$G43," ")</f>
        <v>Medium</v>
      </c>
      <c r="C101" s="39"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01" s="16"/>
      <c r="E101" s="16"/>
      <c r="F101" s="16"/>
      <c r="G101" s="16"/>
      <c r="H101" s="16"/>
      <c r="M101" s="18"/>
      <c r="Q101" s="14"/>
    </row>
    <row r="102" spans="1:17" ht="45" x14ac:dyDescent="0.25">
      <c r="A102" s="38" t="str">
        <f>IF(Matrix!$K44="Yes","Physical In-Cab Device"," ")</f>
        <v>Physical In-Cab Device</v>
      </c>
      <c r="B102" s="16" t="str">
        <f>IF(Matrix!$K44="Yes",Matrix!$G44," ")</f>
        <v>Medium</v>
      </c>
      <c r="C102" s="39" t="str">
        <f>IF(Matrix!$K44="Yes",Matrix!$I44," ")</f>
        <v>SII-030 (Protecting Firmware on Devices) - The vendor shall use digitally signed software on telematics devices and prohibit execution of unsigned or invalidly signed software.</v>
      </c>
      <c r="D102" s="16"/>
      <c r="E102" s="16"/>
      <c r="F102" s="16"/>
      <c r="G102" s="16"/>
      <c r="H102" s="16"/>
      <c r="M102" s="18"/>
      <c r="Q102" s="14"/>
    </row>
    <row r="103" spans="1:17" ht="45" x14ac:dyDescent="0.25">
      <c r="A103" s="38" t="str">
        <f>IF(Matrix!$K48="Yes","Physical In-Cab Device"," ")</f>
        <v>Physical In-Cab Device</v>
      </c>
      <c r="B103" s="16" t="str">
        <f>IF(Matrix!$K48="Yes",Matrix!$G48," ")</f>
        <v>Medium</v>
      </c>
      <c r="C103" s="39" t="str">
        <f>IF(Matrix!$K48="Yes",Matrix!$I48," ")</f>
        <v>SII-080 (Protecting Firmware on Devices) - The vendor shall design security components that fail-secure to protect integrity of systems and data.</v>
      </c>
      <c r="D103" s="16"/>
      <c r="E103" s="16"/>
      <c r="F103" s="16"/>
      <c r="G103" s="16"/>
      <c r="H103" s="16"/>
      <c r="M103" s="18"/>
      <c r="Q103" s="14"/>
    </row>
    <row r="104" spans="1:17" ht="105" x14ac:dyDescent="0.25">
      <c r="A104" s="38" t="str">
        <f>IF(Matrix!$K50="Yes","Physical In-Cab Device"," ")</f>
        <v>Physical In-Cab Device</v>
      </c>
      <c r="B104" s="16" t="str">
        <f>IF(Matrix!$K50="Yes",Matrix!$G50," ")</f>
        <v>Medium</v>
      </c>
      <c r="C104" s="39"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04" s="16"/>
      <c r="E104" s="16"/>
      <c r="F104" s="16"/>
      <c r="G104" s="16"/>
      <c r="H104" s="16"/>
      <c r="M104" s="18"/>
      <c r="Q104" s="14"/>
    </row>
    <row r="105" spans="1:17" ht="135" x14ac:dyDescent="0.25">
      <c r="A105" s="38" t="str">
        <f>IF(Matrix!$K54="Yes","Physical In-Cab Device"," ")</f>
        <v>Physical In-Cab Device</v>
      </c>
      <c r="B105" s="16" t="str">
        <f>IF(Matrix!$K54="Yes",Matrix!$G54," ")</f>
        <v>Medium</v>
      </c>
      <c r="C105" s="39"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05" s="16"/>
      <c r="E105" s="16"/>
      <c r="F105" s="16"/>
      <c r="G105" s="16"/>
      <c r="H105" s="16"/>
      <c r="M105" s="18"/>
      <c r="Q105" s="14"/>
    </row>
    <row r="106" spans="1:17" ht="45" x14ac:dyDescent="0.25">
      <c r="A106" s="38" t="str">
        <f>IF(Matrix!$K55="Yes","Physical In-Cab Device"," ")</f>
        <v>Physical In-Cab Device</v>
      </c>
      <c r="B106" s="16" t="str">
        <f>IF(Matrix!$K55="Yes",Matrix!$G55," ")</f>
        <v>Medium</v>
      </c>
      <c r="C106" s="39" t="str">
        <f>IF(Matrix!$K55="Yes",Matrix!$I55," ")</f>
        <v>SII-140 (Vulnerability Management) - The vendor shall implement ongoing monitoring and protection against malicious code in production using a well governed process that addresses all entry and exit points in the system.</v>
      </c>
      <c r="D106" s="16"/>
      <c r="E106" s="16"/>
      <c r="F106" s="16"/>
      <c r="G106" s="16"/>
      <c r="H106" s="16"/>
      <c r="M106" s="18"/>
      <c r="Q106" s="14"/>
    </row>
    <row r="107" spans="1:17" ht="45" x14ac:dyDescent="0.25">
      <c r="A107" s="38" t="str">
        <f>IF(Matrix!$K56="Yes","Physical In-Cab Device"," ")</f>
        <v>Physical In-Cab Device</v>
      </c>
      <c r="B107" s="16" t="str">
        <f>IF(Matrix!$K56="Yes",Matrix!$G56," ")</f>
        <v>Medium</v>
      </c>
      <c r="C107" s="39" t="str">
        <f>IF(Matrix!$K56="Yes",Matrix!$I56," ")</f>
        <v>SII-150 (Vulnerability Management) - The vendor shall verify code according to best-practice coding standards</v>
      </c>
      <c r="D107" s="16"/>
      <c r="E107" s="16"/>
      <c r="F107" s="16"/>
      <c r="G107" s="16"/>
      <c r="H107" s="16"/>
      <c r="M107" s="18"/>
      <c r="Q107" s="14"/>
    </row>
    <row r="108" spans="1:17" ht="60" x14ac:dyDescent="0.25">
      <c r="A108" s="38" t="str">
        <f>IF(Matrix!$K57="Yes","Physical In-Cab Device"," ")</f>
        <v>Physical In-Cab Device</v>
      </c>
      <c r="B108" s="16" t="str">
        <f>IF(Matrix!$K57="Yes",Matrix!$G57," ")</f>
        <v>Medium</v>
      </c>
      <c r="C108" s="39" t="str">
        <f>IF(Matrix!$K57="Yes",Matrix!$I57," ")</f>
        <v>SII-170 (System and Information Integrity) - The vendor shall actively monitor resources such as NIST Common Vulnerabilities and Exposures (CVE), Bugtraq, for security alerts and advisories related to the telematics system’s components</v>
      </c>
      <c r="D108" s="16"/>
      <c r="E108" s="16"/>
      <c r="F108" s="16"/>
      <c r="G108" s="16"/>
      <c r="H108" s="16"/>
      <c r="M108" s="18"/>
      <c r="Q108" s="14"/>
    </row>
    <row r="109" spans="1:17" ht="60" x14ac:dyDescent="0.25">
      <c r="A109" s="38" t="str">
        <f>IF(Matrix!$K58="Yes","Physical In-Cab Device"," ")</f>
        <v>Physical In-Cab Device</v>
      </c>
      <c r="B109" s="16" t="str">
        <f>IF(Matrix!$K58="Yes",Matrix!$G58," ")</f>
        <v>Medium</v>
      </c>
      <c r="C109" s="39"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09" s="16"/>
      <c r="E109" s="16"/>
      <c r="F109" s="16"/>
      <c r="G109" s="16"/>
      <c r="H109" s="16"/>
      <c r="M109" s="18"/>
      <c r="Q109" s="14"/>
    </row>
    <row r="110" spans="1:17" ht="105" x14ac:dyDescent="0.25">
      <c r="A110" s="38" t="str">
        <f>IF(Matrix!$K59="Yes","Physical In-Cab Device"," ")</f>
        <v>Physical In-Cab Device</v>
      </c>
      <c r="B110" s="16" t="str">
        <f>IF(Matrix!$K59="Yes",Matrix!$G59," ")</f>
        <v>Medium</v>
      </c>
      <c r="C110" s="39" t="str">
        <f>IF(Matrix!$K59="Yes",Matrix!$I59,"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10" s="16"/>
      <c r="E110" s="16"/>
      <c r="F110" s="16"/>
      <c r="G110" s="16"/>
      <c r="H110" s="16"/>
      <c r="M110" s="18"/>
      <c r="Q110" s="14"/>
    </row>
    <row r="111" spans="1:17" ht="45" x14ac:dyDescent="0.25">
      <c r="A111" s="38" t="str">
        <f>IF(Matrix!$K46="Yes","Physical In-Cab Device"," ")</f>
        <v>Physical In-Cab Device</v>
      </c>
      <c r="B111" s="16" t="str">
        <f>IF(Matrix!$K46="Yes",Matrix!$G46," ")</f>
        <v>Low</v>
      </c>
      <c r="C111" s="39" t="str">
        <f>IF(Matrix!$K46="Yes",Matrix!$I46," ")</f>
        <v>SII-060 (Protecting Firmware on Devices) - The vendor shall provide a means (and document the process) for customers to verify the firmware in their devices.</v>
      </c>
      <c r="D111" s="16"/>
      <c r="E111" s="16"/>
      <c r="F111" s="16"/>
      <c r="G111" s="16"/>
      <c r="H111" s="16"/>
      <c r="M111" s="18"/>
      <c r="Q111" s="14"/>
    </row>
    <row r="112" spans="1:17" ht="45" x14ac:dyDescent="0.25">
      <c r="A112" s="38" t="str">
        <f>IF(Matrix!$K49="Yes","Physical In-Cab Device"," ")</f>
        <v>Physical In-Cab Device</v>
      </c>
      <c r="B112" s="16" t="str">
        <f>IF(Matrix!$K49="Yes",Matrix!$G49," ")</f>
        <v>Low</v>
      </c>
      <c r="C112" s="39" t="str">
        <f>IF(Matrix!$K49="Yes",Matrix!$I49," ")</f>
        <v>SII-081 (Protecting Firmware on Devices) - The vendor shall utilize protective mechanisms to protect components from unauthorized runtime/volatile modification of code.</v>
      </c>
      <c r="D112" s="16"/>
      <c r="E112" s="16"/>
      <c r="F112" s="16"/>
      <c r="G112" s="16"/>
      <c r="H112" s="16"/>
      <c r="M112" s="18"/>
      <c r="Q112" s="14"/>
    </row>
    <row r="113" spans="1:17" ht="45" x14ac:dyDescent="0.25">
      <c r="A113" s="38" t="str">
        <f>IF(Matrix!$K53="Yes","Physical In-Cab Device"," ")</f>
        <v>Physical In-Cab Device</v>
      </c>
      <c r="B113" s="16" t="str">
        <f>IF(Matrix!$K53="Yes",Matrix!$G53," ")</f>
        <v>Low</v>
      </c>
      <c r="C113" s="39" t="str">
        <f>IF(Matrix!$K53="Yes",Matrix!$I53," ")</f>
        <v>SII-120 (Vulnerability Management) - The vendor shall have a vulnerability management process that includes steps to triage any found vulnerabilities and plan remediation.</v>
      </c>
      <c r="D113" s="16"/>
      <c r="E113" s="16"/>
      <c r="F113" s="16"/>
      <c r="G113" s="16"/>
      <c r="H113" s="16"/>
      <c r="M113" s="18"/>
      <c r="Q113" s="14"/>
    </row>
    <row r="114" spans="1:17" x14ac:dyDescent="0.25">
      <c r="A114" s="38" t="str">
        <f>IF(Matrix!$K2="Yes","Physical In-Cab Device"," ")</f>
        <v xml:space="preserve"> </v>
      </c>
      <c r="B114" s="16" t="str">
        <f>IF(Matrix!$K2="Yes",Matrix!$G2," ")</f>
        <v xml:space="preserve"> </v>
      </c>
      <c r="C114" s="39" t="str">
        <f>IF(Matrix!$K2="Yes",Matrix!$I2," ")</f>
        <v xml:space="preserve"> </v>
      </c>
      <c r="D114" s="16"/>
      <c r="E114" s="16"/>
      <c r="F114" s="16"/>
      <c r="G114" s="16"/>
      <c r="H114" s="16"/>
      <c r="M114" s="18"/>
      <c r="Q114" s="14"/>
    </row>
    <row r="115" spans="1:17" x14ac:dyDescent="0.25">
      <c r="A115" s="38" t="str">
        <f>IF(Matrix!$K10="Yes","Physical In-Cab Device"," ")</f>
        <v xml:space="preserve"> </v>
      </c>
      <c r="B115" s="16" t="str">
        <f>IF(Matrix!$K10="Yes",Matrix!$G10," ")</f>
        <v xml:space="preserve"> </v>
      </c>
      <c r="C115" s="39" t="str">
        <f>IF(Matrix!$K10="Yes",Matrix!$I10," ")</f>
        <v xml:space="preserve"> </v>
      </c>
      <c r="D115" s="16"/>
      <c r="E115" s="16"/>
      <c r="F115" s="16"/>
      <c r="G115" s="16"/>
      <c r="H115" s="16"/>
      <c r="M115" s="18"/>
      <c r="Q115" s="14"/>
    </row>
    <row r="116" spans="1:17" x14ac:dyDescent="0.25">
      <c r="A116" s="38" t="str">
        <f>IF(Matrix!$K20="Yes","Physical In-Cab Device"," ")</f>
        <v xml:space="preserve"> </v>
      </c>
      <c r="B116" s="16" t="str">
        <f>IF(Matrix!$K20="Yes",Matrix!$G20," ")</f>
        <v xml:space="preserve"> </v>
      </c>
      <c r="C116" s="39" t="str">
        <f>IF(Matrix!$K20="Yes",Matrix!$I20," ")</f>
        <v xml:space="preserve"> </v>
      </c>
      <c r="D116" s="16"/>
      <c r="E116" s="16"/>
      <c r="F116" s="16"/>
      <c r="G116" s="16"/>
      <c r="H116" s="16"/>
      <c r="M116" s="18"/>
      <c r="Q116" s="14"/>
    </row>
    <row r="117" spans="1:17" x14ac:dyDescent="0.25">
      <c r="A117" s="38" t="str">
        <f>IF(Matrix!$K21="Yes","Physical In-Cab Device"," ")</f>
        <v xml:space="preserve"> </v>
      </c>
      <c r="B117" s="16" t="str">
        <f>IF(Matrix!$K21="Yes",Matrix!$G21," ")</f>
        <v xml:space="preserve"> </v>
      </c>
      <c r="C117" s="39" t="str">
        <f>IF(Matrix!$K21="Yes",Matrix!$I21," ")</f>
        <v xml:space="preserve"> </v>
      </c>
      <c r="D117" s="16"/>
      <c r="E117" s="16"/>
      <c r="F117" s="16"/>
      <c r="G117" s="16"/>
      <c r="H117" s="16"/>
      <c r="M117" s="18"/>
      <c r="Q117" s="14"/>
    </row>
    <row r="118" spans="1:17" x14ac:dyDescent="0.25">
      <c r="A118" s="38" t="str">
        <f>IF(Matrix!$K22="Yes","Physical In-Cab Device"," ")</f>
        <v xml:space="preserve"> </v>
      </c>
      <c r="B118" s="16" t="str">
        <f>IF(Matrix!$K22="Yes",Matrix!$G22," ")</f>
        <v xml:space="preserve"> </v>
      </c>
      <c r="C118" s="39" t="str">
        <f>IF(Matrix!$K22="Yes",Matrix!$I22," ")</f>
        <v xml:space="preserve"> </v>
      </c>
      <c r="D118" s="16"/>
      <c r="E118" s="16"/>
      <c r="F118" s="16"/>
      <c r="G118" s="16"/>
      <c r="H118" s="16"/>
      <c r="M118" s="18"/>
      <c r="Q118" s="14"/>
    </row>
    <row r="119" spans="1:17" x14ac:dyDescent="0.25">
      <c r="A119" s="38" t="str">
        <f>IF(Matrix!$K23="Yes","Physical In-Cab Device"," ")</f>
        <v xml:space="preserve"> </v>
      </c>
      <c r="B119" s="16" t="str">
        <f>IF(Matrix!$K23="Yes",Matrix!$G23," ")</f>
        <v xml:space="preserve"> </v>
      </c>
      <c r="C119" s="39" t="str">
        <f>IF(Matrix!$K23="Yes",Matrix!$I23," ")</f>
        <v xml:space="preserve"> </v>
      </c>
      <c r="D119" s="16"/>
      <c r="E119" s="16"/>
      <c r="F119" s="16"/>
      <c r="G119" s="16"/>
      <c r="H119" s="16"/>
      <c r="M119" s="18"/>
      <c r="Q119" s="14"/>
    </row>
    <row r="120" spans="1:17" x14ac:dyDescent="0.25">
      <c r="A120" s="38" t="str">
        <f>IF(Matrix!$K35="Yes","Physical In-Cab Device"," ")</f>
        <v xml:space="preserve"> </v>
      </c>
      <c r="B120" s="16" t="str">
        <f>IF(Matrix!$K35="Yes",Matrix!$G35," ")</f>
        <v xml:space="preserve"> </v>
      </c>
      <c r="C120" s="39" t="str">
        <f>IF(Matrix!$K35="Yes",Matrix!$I35," ")</f>
        <v xml:space="preserve"> </v>
      </c>
      <c r="D120" s="16"/>
      <c r="E120" s="16"/>
      <c r="F120" s="16"/>
      <c r="G120" s="16"/>
      <c r="H120" s="16"/>
      <c r="M120" s="18"/>
      <c r="Q120" s="14"/>
    </row>
    <row r="121" spans="1:17" x14ac:dyDescent="0.25">
      <c r="A121" s="38" t="str">
        <f>IF(Matrix!$K37="Yes","Physical In-Cab Device"," ")</f>
        <v xml:space="preserve"> </v>
      </c>
      <c r="B121" s="16" t="str">
        <f>IF(Matrix!$K37="Yes",Matrix!$G37," ")</f>
        <v xml:space="preserve"> </v>
      </c>
      <c r="C121" s="39" t="str">
        <f>IF(Matrix!$K37="Yes",Matrix!$I37," ")</f>
        <v xml:space="preserve"> </v>
      </c>
      <c r="D121" s="16"/>
      <c r="E121" s="16"/>
      <c r="F121" s="16"/>
      <c r="G121" s="16"/>
      <c r="H121" s="16"/>
      <c r="M121" s="18"/>
      <c r="Q121" s="14"/>
    </row>
    <row r="122" spans="1:17" x14ac:dyDescent="0.25">
      <c r="A122" s="38" t="str">
        <f>IF(Matrix!$K39="Yes","Physical In-Cab Device"," ")</f>
        <v xml:space="preserve"> </v>
      </c>
      <c r="B122" s="16" t="str">
        <f>IF(Matrix!$K39="Yes",Matrix!$G39," ")</f>
        <v xml:space="preserve"> </v>
      </c>
      <c r="C122" s="39" t="str">
        <f>IF(Matrix!$K39="Yes",Matrix!$I39," ")</f>
        <v xml:space="preserve"> </v>
      </c>
      <c r="D122" s="16"/>
      <c r="E122" s="16"/>
      <c r="F122" s="16"/>
      <c r="G122" s="16"/>
      <c r="H122" s="16"/>
      <c r="M122" s="18"/>
      <c r="Q122" s="14"/>
    </row>
    <row r="123" spans="1:17" x14ac:dyDescent="0.25">
      <c r="A123" s="38" t="str">
        <f>IF(Matrix!$K40="Yes","Physical In-Cab Device"," ")</f>
        <v xml:space="preserve"> </v>
      </c>
      <c r="B123" s="16" t="str">
        <f>IF(Matrix!$K40="Yes",Matrix!$G40," ")</f>
        <v xml:space="preserve"> </v>
      </c>
      <c r="C123" s="39" t="str">
        <f>IF(Matrix!$K40="Yes",Matrix!$I40," ")</f>
        <v xml:space="preserve"> </v>
      </c>
      <c r="D123" s="16"/>
      <c r="E123" s="16"/>
      <c r="F123" s="16"/>
      <c r="G123" s="16"/>
      <c r="H123" s="16"/>
      <c r="M123" s="18"/>
      <c r="Q123" s="14"/>
    </row>
    <row r="124" spans="1:17" x14ac:dyDescent="0.25">
      <c r="A124" s="38" t="str">
        <f>IF(Matrix!$K51="Yes","Physical In-Cab Device"," ")</f>
        <v xml:space="preserve"> </v>
      </c>
      <c r="B124" s="16" t="str">
        <f>IF(Matrix!$K51="Yes",Matrix!$G51," ")</f>
        <v xml:space="preserve"> </v>
      </c>
      <c r="C124" s="39" t="str">
        <f>IF(Matrix!$K51="Yes",Matrix!$I51," ")</f>
        <v xml:space="preserve"> </v>
      </c>
      <c r="D124" s="16"/>
      <c r="E124" s="16"/>
      <c r="F124" s="16"/>
      <c r="G124" s="16"/>
      <c r="H124" s="16"/>
      <c r="M124" s="18"/>
      <c r="Q124" s="14"/>
    </row>
    <row r="125" spans="1:17" x14ac:dyDescent="0.25">
      <c r="A125" s="38" t="str">
        <f>IF(Matrix!$K52="Yes","Physical In-Cab Device"," ")</f>
        <v xml:space="preserve"> </v>
      </c>
      <c r="B125" s="16" t="str">
        <f>IF(Matrix!$K52="Yes",Matrix!$G52," ")</f>
        <v xml:space="preserve"> </v>
      </c>
      <c r="C125" s="39" t="str">
        <f>IF(Matrix!$K52="Yes",Matrix!$I52," ")</f>
        <v xml:space="preserve"> </v>
      </c>
      <c r="D125" s="16"/>
      <c r="E125" s="16"/>
      <c r="F125" s="16"/>
      <c r="G125" s="16"/>
      <c r="H125" s="16"/>
    </row>
    <row r="126" spans="1:17" x14ac:dyDescent="0.25">
      <c r="A126" s="40" t="str">
        <f>IF(Matrix!$K60="Yes","Physical In-Cab Device"," ")</f>
        <v xml:space="preserve"> </v>
      </c>
      <c r="B126" s="41" t="str">
        <f>IF(Matrix!$K60="Yes",Matrix!$G60," ")</f>
        <v xml:space="preserve"> </v>
      </c>
      <c r="C126" s="42" t="str">
        <f>IF(Matrix!$K60="Yes",Matrix!$I60," ")</f>
        <v xml:space="preserve"> </v>
      </c>
      <c r="D126" s="16"/>
      <c r="E126" s="16"/>
      <c r="F126" s="16"/>
      <c r="G126" s="16"/>
      <c r="H126" s="16"/>
    </row>
    <row r="127" spans="1:17" x14ac:dyDescent="0.25">
      <c r="A127" s="36"/>
      <c r="B127" s="36"/>
      <c r="C127" s="36"/>
      <c r="D127" s="36"/>
      <c r="E127" s="36"/>
      <c r="F127" s="36"/>
      <c r="G127" s="36"/>
      <c r="H127" s="36"/>
    </row>
    <row r="128" spans="1:17" ht="21" x14ac:dyDescent="0.25">
      <c r="B128" s="20"/>
      <c r="C128" s="89" t="s">
        <v>245</v>
      </c>
      <c r="D128" s="90"/>
      <c r="E128" s="90"/>
      <c r="F128" s="90"/>
      <c r="G128" s="90"/>
      <c r="H128" s="90"/>
    </row>
    <row r="129" spans="1:17" x14ac:dyDescent="0.25">
      <c r="D129" s="91" t="s">
        <v>303</v>
      </c>
      <c r="E129" s="91"/>
      <c r="F129" s="91"/>
      <c r="G129" s="91"/>
      <c r="H129" s="91" t="s">
        <v>304</v>
      </c>
      <c r="M129" s="18"/>
      <c r="Q129" s="14"/>
    </row>
    <row r="130" spans="1:17" x14ac:dyDescent="0.25">
      <c r="A130" s="47" t="s">
        <v>246</v>
      </c>
      <c r="B130" s="43" t="s">
        <v>217</v>
      </c>
      <c r="C130" s="48" t="s">
        <v>145</v>
      </c>
      <c r="D130" s="15" t="s">
        <v>301</v>
      </c>
      <c r="E130" s="15" t="s">
        <v>305</v>
      </c>
      <c r="F130" s="15" t="s">
        <v>302</v>
      </c>
      <c r="G130" s="15" t="s">
        <v>306</v>
      </c>
      <c r="H130" s="91"/>
      <c r="M130" s="18"/>
      <c r="Q130" s="14"/>
    </row>
    <row r="131" spans="1:17" ht="75" x14ac:dyDescent="0.25">
      <c r="A131" s="38" t="str">
        <f>IF(Matrix!$L4="Yes","Connectivity/Communications"," ")</f>
        <v>Connectivity/Communications</v>
      </c>
      <c r="B131" s="16" t="str">
        <f>IF(Matrix!$L4="Yes",Matrix!$G4," ")</f>
        <v>High</v>
      </c>
      <c r="C131" s="39"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D131" s="16"/>
      <c r="E131" s="16"/>
      <c r="F131" s="16"/>
      <c r="G131" s="16"/>
      <c r="H131" s="16"/>
      <c r="M131" s="18"/>
      <c r="Q131" s="14"/>
    </row>
    <row r="132" spans="1:17" ht="45" x14ac:dyDescent="0.25">
      <c r="A132" s="38" t="str">
        <f>IF(Matrix!$L5="Yes","Connectivity/Communications"," ")</f>
        <v>Connectivity/Communications</v>
      </c>
      <c r="B132" s="16" t="str">
        <f>IF(Matrix!$L5="Yes",Matrix!$G5," ")</f>
        <v>High</v>
      </c>
      <c r="C132" s="39" t="str">
        <f>IF(Matrix!$L5="Yes",Matrix!$I5," ")</f>
        <v>AC-030 (Access Control) - The vendor's system shall employ authentication to prevent unauthorized access to telematics systems and data.</v>
      </c>
      <c r="D132" s="16"/>
      <c r="E132" s="16"/>
      <c r="F132" s="16"/>
      <c r="G132" s="16"/>
      <c r="H132" s="16"/>
      <c r="M132" s="18"/>
      <c r="Q132" s="14"/>
    </row>
    <row r="133" spans="1:17" ht="45" x14ac:dyDescent="0.25">
      <c r="A133" s="38" t="str">
        <f>IF(Matrix!$L13="Yes","Connectivity/Communications"," ")</f>
        <v>Connectivity/Communications</v>
      </c>
      <c r="B133" s="16" t="str">
        <f>IF(Matrix!$L13="Yes",Matrix!$G13," ")</f>
        <v>High</v>
      </c>
      <c r="C133" s="39" t="str">
        <f>IF(Matrix!$L13="Yes",Matrix!$I13," ")</f>
        <v>CM-020 (Configuration Management) - The vendor’s devices shall have all services used for troubleshooting disabled or properly protected from unauthorized access and use.</v>
      </c>
      <c r="D133" s="16"/>
      <c r="E133" s="16"/>
      <c r="F133" s="16"/>
      <c r="G133" s="16"/>
      <c r="H133" s="16"/>
      <c r="M133" s="18"/>
      <c r="Q133" s="14"/>
    </row>
    <row r="134" spans="1:17" ht="45" x14ac:dyDescent="0.25">
      <c r="A134" s="38" t="str">
        <f>IF(Matrix!$L14="Yes","Connectivity/Communications"," ")</f>
        <v>Connectivity/Communications</v>
      </c>
      <c r="B134" s="16" t="str">
        <f>IF(Matrix!$L14="Yes",Matrix!$G14," ")</f>
        <v>High</v>
      </c>
      <c r="C134" s="39" t="str">
        <f>IF(Matrix!$L14="Yes",Matrix!$I14," ")</f>
        <v>CM-030 (Configuration Management) - Vendor ensures that any and all interfaces used for testing or debug are unavailalbe in production builds of the devices</v>
      </c>
      <c r="D134" s="16"/>
      <c r="E134" s="16"/>
      <c r="F134" s="16"/>
      <c r="G134" s="16"/>
      <c r="H134" s="16"/>
      <c r="M134" s="18"/>
      <c r="Q134" s="14"/>
    </row>
    <row r="135" spans="1:17" ht="45" x14ac:dyDescent="0.25">
      <c r="A135" s="38" t="str">
        <f>IF(Matrix!$L18="Yes","Connectivity/Communications"," ")</f>
        <v>Connectivity/Communications</v>
      </c>
      <c r="B135" s="16" t="str">
        <f>IF(Matrix!$L18="Yes",Matrix!$G18," ")</f>
        <v>High</v>
      </c>
      <c r="C135" s="39" t="str">
        <f>IF(Matrix!$L18="Yes",Matrix!$I18," ")</f>
        <v>IR-010 (Incidence Response) - The vendor shall have a documented incident response plan (IRP) in place which provides the carriers with a point of contact for components used within their telematics system</v>
      </c>
      <c r="D135" s="16"/>
      <c r="E135" s="16"/>
      <c r="F135" s="16"/>
      <c r="G135" s="16"/>
      <c r="H135" s="16"/>
      <c r="M135" s="18"/>
      <c r="Q135" s="14"/>
    </row>
    <row r="136" spans="1:17" ht="45" x14ac:dyDescent="0.25">
      <c r="A136" s="38" t="str">
        <f>IF(Matrix!$L27="Yes","Connectivity/Communications"," ")</f>
        <v>Connectivity/Communications</v>
      </c>
      <c r="B136" s="16" t="str">
        <f>IF(Matrix!$L27="Yes",Matrix!$G27," ")</f>
        <v>High</v>
      </c>
      <c r="C136" s="39" t="str">
        <f>IF(Matrix!$L27="Yes",Matrix!$I27," ")</f>
        <v>SAA-010 (Security Management) - The vendor shall have an Information Security Management Plan (ISMP)</v>
      </c>
      <c r="D136" s="16"/>
      <c r="E136" s="16"/>
      <c r="F136" s="16"/>
      <c r="G136" s="16"/>
      <c r="H136" s="16"/>
      <c r="M136" s="18"/>
      <c r="Q136" s="14"/>
    </row>
    <row r="137" spans="1:17" ht="90" x14ac:dyDescent="0.25">
      <c r="A137" s="38" t="str">
        <f>IF(Matrix!$L28="Yes","Connectivity/Communications"," ")</f>
        <v>Connectivity/Communications</v>
      </c>
      <c r="B137" s="16" t="str">
        <f>IF(Matrix!$L28="Yes",Matrix!$G28," ")</f>
        <v>High</v>
      </c>
      <c r="C137" s="39"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137" s="16"/>
      <c r="E137" s="16"/>
      <c r="F137" s="16"/>
      <c r="G137" s="16"/>
      <c r="H137" s="16"/>
      <c r="M137" s="18"/>
      <c r="Q137" s="14"/>
    </row>
    <row r="138" spans="1:17" ht="45" x14ac:dyDescent="0.25">
      <c r="A138" s="38" t="str">
        <f>IF(Matrix!$L30="Yes","Connectivity/Communications"," ")</f>
        <v>Connectivity/Communications</v>
      </c>
      <c r="B138" s="16" t="str">
        <f>IF(Matrix!$L30="Yes",Matrix!$G30," ")</f>
        <v>High</v>
      </c>
      <c r="C138" s="39" t="str">
        <f>IF(Matrix!$L30="Yes",Matrix!$I30," ")</f>
        <v>SCP-010 (Protecting Communications paths for systems) - Communication paths that traverse outside controlled boundaries must protect confidentiality and integrity of data</v>
      </c>
      <c r="D138" s="16"/>
      <c r="E138" s="16"/>
      <c r="F138" s="16"/>
      <c r="G138" s="16"/>
      <c r="H138" s="16"/>
      <c r="M138" s="18"/>
      <c r="Q138" s="14"/>
    </row>
    <row r="139" spans="1:17" ht="105" x14ac:dyDescent="0.25">
      <c r="A139" s="38" t="str">
        <f>IF(Matrix!$L32="Yes","Connectivity/Communications"," ")</f>
        <v>Connectivity/Communications</v>
      </c>
      <c r="B139" s="16" t="str">
        <f>IF(Matrix!$L32="Yes",Matrix!$G32," ")</f>
        <v>High</v>
      </c>
      <c r="C139" s="39"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139" s="16"/>
      <c r="E139" s="16"/>
      <c r="F139" s="16"/>
      <c r="G139" s="16"/>
      <c r="H139" s="16"/>
      <c r="M139" s="18"/>
      <c r="Q139" s="14"/>
    </row>
    <row r="140" spans="1:17" ht="45" x14ac:dyDescent="0.25">
      <c r="A140" s="38" t="str">
        <f>IF(Matrix!$L36="Yes","Connectivity/Communications"," ")</f>
        <v>Connectivity/Communications</v>
      </c>
      <c r="B140" s="16" t="str">
        <f>IF(Matrix!$L36="Yes",Matrix!$G36," ")</f>
        <v>High</v>
      </c>
      <c r="C140" s="39" t="str">
        <f>IF(Matrix!$L36="Yes",Matrix!$I36," ")</f>
        <v>SCP-060 (Protecting Vehicle Network Escalation from Devices) - The vendor shall enforce controls integrated into the telematics device to limit the possible commands and data transmitted to the vehicle network.</v>
      </c>
      <c r="D140" s="16"/>
      <c r="E140" s="16"/>
      <c r="F140" s="16"/>
      <c r="G140" s="16"/>
      <c r="H140" s="16"/>
      <c r="M140" s="18"/>
      <c r="Q140" s="14"/>
    </row>
    <row r="141" spans="1:17" ht="270" x14ac:dyDescent="0.25">
      <c r="A141" s="38" t="str">
        <f>IF(Matrix!$L37="Yes","Connectivity/Communications"," ")</f>
        <v>Connectivity/Communications</v>
      </c>
      <c r="B141" s="16" t="str">
        <f>IF(Matrix!$L37="Yes",Matrix!$G37," ")</f>
        <v>High</v>
      </c>
      <c r="C141" s="39"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141" s="16"/>
      <c r="E141" s="16"/>
      <c r="F141" s="16"/>
      <c r="G141" s="16"/>
      <c r="H141" s="16"/>
      <c r="M141" s="18"/>
      <c r="Q141" s="14"/>
    </row>
    <row r="142" spans="1:17" ht="90" x14ac:dyDescent="0.25">
      <c r="A142" s="38" t="str">
        <f>IF(Matrix!$L41="Yes","Connectivity/Communications"," ")</f>
        <v>Connectivity/Communications</v>
      </c>
      <c r="B142" s="16" t="str">
        <f>IF(Matrix!$L41="Yes",Matrix!$G41," ")</f>
        <v>High</v>
      </c>
      <c r="C142" s="39"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142" s="16"/>
      <c r="E142" s="16"/>
      <c r="F142" s="16"/>
      <c r="G142" s="16"/>
      <c r="H142" s="16"/>
      <c r="M142" s="18"/>
      <c r="Q142" s="14"/>
    </row>
    <row r="143" spans="1:17" ht="75" x14ac:dyDescent="0.25">
      <c r="A143" s="38" t="str">
        <f>IF(Matrix!$L45="Yes","Connectivity/Communications"," ")</f>
        <v>Connectivity/Communications</v>
      </c>
      <c r="B143" s="16" t="str">
        <f>IF(Matrix!$L45="Yes",Matrix!$G45," ")</f>
        <v>High</v>
      </c>
      <c r="C143" s="39"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D143" s="16"/>
      <c r="E143" s="16"/>
      <c r="F143" s="16"/>
      <c r="G143" s="16"/>
      <c r="H143" s="16"/>
      <c r="M143" s="18"/>
      <c r="Q143" s="14"/>
    </row>
    <row r="144" spans="1:17" ht="75" x14ac:dyDescent="0.25">
      <c r="A144" s="38" t="str">
        <f>IF(Matrix!$L47="Yes","Connectivity/Communications"," ")</f>
        <v>Connectivity/Communications</v>
      </c>
      <c r="B144" s="16" t="str">
        <f>IF(Matrix!$L47="Yes",Matrix!$G47," ")</f>
        <v>High</v>
      </c>
      <c r="C144" s="39"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144" s="16"/>
      <c r="E144" s="16"/>
      <c r="F144" s="16"/>
      <c r="G144" s="16"/>
      <c r="H144" s="16"/>
      <c r="M144" s="18"/>
      <c r="Q144" s="14"/>
    </row>
    <row r="145" spans="1:17" ht="90" x14ac:dyDescent="0.25">
      <c r="A145" s="38" t="str">
        <f>IF(Matrix!$L3="Yes","Connectivity/Communications"," ")</f>
        <v>Connectivity/Communications</v>
      </c>
      <c r="B145" s="16" t="str">
        <f>IF(Matrix!$L3="Yes",Matrix!$G3," ")</f>
        <v>Medium</v>
      </c>
      <c r="C145" s="39"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145" s="16"/>
      <c r="E145" s="16"/>
      <c r="F145" s="16"/>
      <c r="G145" s="16"/>
      <c r="H145" s="16"/>
      <c r="M145" s="18"/>
      <c r="Q145" s="14"/>
    </row>
    <row r="146" spans="1:17" ht="45" x14ac:dyDescent="0.25">
      <c r="A146" s="38" t="str">
        <f>IF(Matrix!$L6="Yes","Connectivity/Communications"," ")</f>
        <v>Connectivity/Communications</v>
      </c>
      <c r="B146" s="16" t="str">
        <f>IF(Matrix!$L6="Yes",Matrix!$G6," ")</f>
        <v>Medium</v>
      </c>
      <c r="C146" s="39" t="str">
        <f>IF(Matrix!$L6="Yes",Matrix!$I6," ")</f>
        <v>AC-040 (Access Control) - The vendor shall identify all instances where the telematics system includes actions that cannot support access authentication and/or execute with elevated privileges</v>
      </c>
      <c r="D146" s="16"/>
      <c r="E146" s="16"/>
      <c r="F146" s="16"/>
      <c r="G146" s="16"/>
      <c r="H146" s="16"/>
      <c r="M146" s="18"/>
      <c r="Q146" s="14"/>
    </row>
    <row r="147" spans="1:17" ht="45" x14ac:dyDescent="0.25">
      <c r="A147" s="38" t="str">
        <f>IF(Matrix!$L7="Yes","Connectivity/Communications"," ")</f>
        <v>Connectivity/Communications</v>
      </c>
      <c r="B147" s="16" t="str">
        <f>IF(Matrix!$L7="Yes",Matrix!$G7," ")</f>
        <v>Medium</v>
      </c>
      <c r="C147" s="39" t="str">
        <f>IF(Matrix!$L7="Yes",Matrix!$I7," ")</f>
        <v>AC-041 (Access Control) - Identifying information about the connected devices will not be made available without authentication first.</v>
      </c>
      <c r="D147" s="16"/>
      <c r="E147" s="16"/>
      <c r="F147" s="16"/>
      <c r="G147" s="16"/>
      <c r="H147" s="16"/>
      <c r="M147" s="18"/>
      <c r="Q147" s="14"/>
    </row>
    <row r="148" spans="1:17" ht="45" x14ac:dyDescent="0.25">
      <c r="A148" s="38" t="str">
        <f>IF(Matrix!$L8="Yes","Connectivity/Communications"," ")</f>
        <v>Connectivity/Communications</v>
      </c>
      <c r="B148" s="16" t="str">
        <f>IF(Matrix!$L8="Yes",Matrix!$G8," ")</f>
        <v>Medium</v>
      </c>
      <c r="C148" s="39" t="str">
        <f>IF(Matrix!$L8="Yes",Matrix!$I8," ")</f>
        <v>AC-050 (Access Control) - All remote access methods and possible remote actions to/on telematics system shall be documented.</v>
      </c>
      <c r="D148" s="16"/>
      <c r="E148" s="16"/>
      <c r="F148" s="16"/>
      <c r="G148" s="16"/>
      <c r="H148" s="16"/>
      <c r="M148" s="18"/>
      <c r="Q148" s="14"/>
    </row>
    <row r="149" spans="1:17" ht="45" x14ac:dyDescent="0.25">
      <c r="A149" s="38" t="str">
        <f>IF(Matrix!$L9="Yes","Connectivity/Communications"," ")</f>
        <v>Connectivity/Communications</v>
      </c>
      <c r="B149" s="16" t="str">
        <f>IF(Matrix!$L9="Yes",Matrix!$G9," ")</f>
        <v>Medium</v>
      </c>
      <c r="C149" s="39" t="str">
        <f>IF(Matrix!$L9="Yes",Matrix!$I9," ")</f>
        <v>AC-060 (Access Control) - For all components of the system, the vendor shall provide a listing of all wireless communications interfaces of the system and specify how the interfaces can be configured and/or disabled.</v>
      </c>
      <c r="D149" s="16"/>
      <c r="E149" s="16"/>
      <c r="F149" s="16"/>
      <c r="G149" s="16"/>
      <c r="H149" s="16"/>
      <c r="M149" s="18"/>
      <c r="Q149" s="14"/>
    </row>
    <row r="150" spans="1:17" ht="60" x14ac:dyDescent="0.25">
      <c r="A150" s="38" t="str">
        <f>IF(Matrix!$L11="Yes","Connectivity/Communications"," ")</f>
        <v>Connectivity/Communications</v>
      </c>
      <c r="B150" s="16" t="str">
        <f>IF(Matrix!$L11="Yes",Matrix!$G11," ")</f>
        <v>Medium</v>
      </c>
      <c r="C150" s="39" t="str">
        <f>IF(Matrix!$L11="Yes",Matrix!$I11," ")</f>
        <v>AC-080 (Device-Local Authentication) - All authentication offered on device-local interfaces shall expect credentials which are unique to each device instance and uncorrelated to any and all public information about the device.</v>
      </c>
      <c r="D150" s="16"/>
      <c r="E150" s="16"/>
      <c r="F150" s="16"/>
      <c r="G150" s="16"/>
      <c r="H150" s="16"/>
      <c r="M150" s="18"/>
      <c r="Q150" s="14"/>
    </row>
    <row r="151" spans="1:17" ht="75" x14ac:dyDescent="0.25">
      <c r="A151" s="38" t="str">
        <f>IF(Matrix!$L12="Yes","Connectivity/Communications"," ")</f>
        <v>Connectivity/Communications</v>
      </c>
      <c r="B151" s="16" t="str">
        <f>IF(Matrix!$L12="Yes",Matrix!$G12," ")</f>
        <v>Medium</v>
      </c>
      <c r="C151" s="39"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D151" s="16"/>
      <c r="E151" s="16"/>
      <c r="F151" s="16"/>
      <c r="G151" s="16"/>
      <c r="H151" s="16"/>
      <c r="M151" s="18"/>
      <c r="Q151" s="14"/>
    </row>
    <row r="152" spans="1:17" ht="45" x14ac:dyDescent="0.25">
      <c r="A152" s="38" t="str">
        <f>IF(Matrix!$L15="Yes","Connectivity/Communications"," ")</f>
        <v>Connectivity/Communications</v>
      </c>
      <c r="B152" s="16" t="str">
        <f>IF(Matrix!$L15="Yes",Matrix!$G15," ")</f>
        <v>Medium</v>
      </c>
      <c r="C152" s="39" t="str">
        <f>IF(Matrix!$L15="Yes",Matrix!$I15," ")</f>
        <v>IA-010 (Identification and Authentication) - All remote hosts of the vendor's system shall be configured to uniquely identify and authenticate all other remote hosts of the system and/or any other interfacing systems.</v>
      </c>
      <c r="D152" s="16"/>
      <c r="E152" s="16"/>
      <c r="F152" s="16"/>
      <c r="G152" s="16"/>
      <c r="H152" s="16"/>
      <c r="M152" s="18"/>
      <c r="Q152" s="14"/>
    </row>
    <row r="153" spans="1:17" ht="135" x14ac:dyDescent="0.25">
      <c r="A153" s="38" t="str">
        <f>IF(Matrix!$L16="Yes","Connectivity/Communications"," ")</f>
        <v>Connectivity/Communications</v>
      </c>
      <c r="B153" s="16" t="str">
        <f>IF(Matrix!$L16="Yes",Matrix!$G16," ")</f>
        <v>Medium</v>
      </c>
      <c r="C153" s="39"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D153" s="16"/>
      <c r="E153" s="16"/>
      <c r="F153" s="16"/>
      <c r="G153" s="16"/>
      <c r="H153" s="16"/>
      <c r="M153" s="18"/>
      <c r="Q153" s="14"/>
    </row>
    <row r="154" spans="1:17" ht="45" x14ac:dyDescent="0.25">
      <c r="A154" s="38" t="str">
        <f>IF(Matrix!$L17="Yes","Connectivity/Communications"," ")</f>
        <v>Connectivity/Communications</v>
      </c>
      <c r="B154" s="16" t="str">
        <f>IF(Matrix!$L17="Yes",Matrix!$G17," ")</f>
        <v>Medium</v>
      </c>
      <c r="C154" s="39" t="str">
        <f>IF(Matrix!$L17="Yes",Matrix!$I17," ")</f>
        <v>IA-030 (Identification and Authentication) - Cryptographic modules used in the vendors system shall be compliant with Federal Information Processing Standards (FIPS) 140-2: Level 1.</v>
      </c>
      <c r="D154" s="16"/>
      <c r="E154" s="16"/>
      <c r="F154" s="16"/>
      <c r="G154" s="16"/>
      <c r="H154" s="16"/>
      <c r="M154" s="18"/>
      <c r="Q154" s="14"/>
    </row>
    <row r="155" spans="1:17" ht="60" x14ac:dyDescent="0.25">
      <c r="A155" s="38" t="str">
        <f>IF(Matrix!$L19="Yes","Connectivity/Communications"," ")</f>
        <v>Connectivity/Communications</v>
      </c>
      <c r="B155" s="16" t="str">
        <f>IF(Matrix!$L19="Yes",Matrix!$G19," ")</f>
        <v>Medium</v>
      </c>
      <c r="C155" s="39" t="str">
        <f>IF(Matrix!$L19="Yes",Matrix!$I19," ")</f>
        <v>M-010 (Maintenance) - The vendor shall have procedures in place to ensure that components outside of the carrier’s direct control are not updated or modified without prior coordination and approval by an organization-defined individual or role</v>
      </c>
      <c r="D155" s="16"/>
      <c r="E155" s="16"/>
      <c r="F155" s="16"/>
      <c r="G155" s="16"/>
      <c r="H155" s="16"/>
      <c r="M155" s="18"/>
      <c r="Q155" s="14"/>
    </row>
    <row r="156" spans="1:17" ht="60" x14ac:dyDescent="0.25">
      <c r="A156" s="38" t="str">
        <f>IF(Matrix!$L24="Yes","Connectivity/Communications"," ")</f>
        <v>Connectivity/Communications</v>
      </c>
      <c r="B156" s="16" t="str">
        <f>IF(Matrix!$L24="Yes",Matrix!$G24," ")</f>
        <v>Medium</v>
      </c>
      <c r="C156" s="39" t="str">
        <f>IF(Matrix!$L24="Yes",Matrix!$I24," ")</f>
        <v>PS-010 (Personnel Security) - The vendor shall have personnel security policies &amp; procedures, position risk categorization, personnel screening, personnel termination, personnel transfer, access agreements &amp; third party personnel security.</v>
      </c>
      <c r="D156" s="16"/>
      <c r="E156" s="16"/>
      <c r="F156" s="16"/>
      <c r="G156" s="16"/>
      <c r="H156" s="16"/>
      <c r="M156" s="18"/>
      <c r="Q156" s="14"/>
    </row>
    <row r="157" spans="1:17" ht="75" x14ac:dyDescent="0.25">
      <c r="A157" s="38" t="str">
        <f>IF(Matrix!$L25="Yes","Connectivity/Communications"," ")</f>
        <v>Connectivity/Communications</v>
      </c>
      <c r="B157" s="16" t="str">
        <f>IF(Matrix!$L25="Yes",Matrix!$G25," ")</f>
        <v>Medium</v>
      </c>
      <c r="C157" s="39"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157" s="16"/>
      <c r="E157" s="16"/>
      <c r="F157" s="16"/>
      <c r="G157" s="16"/>
      <c r="H157" s="16"/>
      <c r="M157" s="18"/>
      <c r="Q157" s="14"/>
    </row>
    <row r="158" spans="1:17" ht="45" x14ac:dyDescent="0.25">
      <c r="A158" s="38" t="str">
        <f>IF(Matrix!$L26="Yes","Connectivity/Communications"," ")</f>
        <v>Connectivity/Communications</v>
      </c>
      <c r="B158" s="16" t="str">
        <f>IF(Matrix!$L26="Yes",Matrix!$G26," ")</f>
        <v>Medium</v>
      </c>
      <c r="C158" s="39" t="str">
        <f>IF(Matrix!$L26="Yes",Matrix!$I26," ")</f>
        <v>RA-020 (Risk Assessment) - The vendor shall use the results of risk assessments to influence systems development and processes.</v>
      </c>
      <c r="D158" s="16"/>
      <c r="E158" s="16"/>
      <c r="F158" s="16"/>
      <c r="G158" s="16"/>
      <c r="H158" s="16"/>
      <c r="M158" s="18"/>
      <c r="Q158" s="14"/>
    </row>
    <row r="159" spans="1:17" ht="75" x14ac:dyDescent="0.25">
      <c r="A159" s="38" t="str">
        <f>IF(Matrix!$L29="Yes","Connectivity/Communications"," ")</f>
        <v>Connectivity/Communications</v>
      </c>
      <c r="B159" s="16" t="str">
        <f>IF(Matrix!$L29="Yes",Matrix!$G29," ")</f>
        <v>Medium</v>
      </c>
      <c r="C159" s="39"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159" s="16"/>
      <c r="E159" s="16"/>
      <c r="F159" s="16"/>
      <c r="G159" s="16"/>
      <c r="H159" s="16"/>
      <c r="M159" s="18"/>
      <c r="Q159" s="14"/>
    </row>
    <row r="160" spans="1:17" ht="45" x14ac:dyDescent="0.25">
      <c r="A160" s="38" t="str">
        <f>IF(Matrix!$L31="Yes","Connectivity/Communications"," ")</f>
        <v>Connectivity/Communications</v>
      </c>
      <c r="B160" s="16" t="str">
        <f>IF(Matrix!$L31="Yes",Matrix!$G31," ")</f>
        <v>Medium</v>
      </c>
      <c r="C160" s="39" t="str">
        <f>IF(Matrix!$L31="Yes",Matrix!$I31," ")</f>
        <v>SCP-011 (Protecting Communication paths for systems) - Communication path cryptographic protections must not use identities, keys or shared secrets which are common across multiple deployed devices</v>
      </c>
      <c r="D160" s="16"/>
      <c r="E160" s="16"/>
      <c r="F160" s="16"/>
      <c r="G160" s="16"/>
      <c r="H160" s="16"/>
      <c r="M160" s="18"/>
      <c r="Q160" s="14"/>
    </row>
    <row r="161" spans="1:17" ht="90" x14ac:dyDescent="0.25">
      <c r="A161" s="38" t="str">
        <f>IF(Matrix!$L33="Yes","Connectivity/Communications"," ")</f>
        <v>Connectivity/Communications</v>
      </c>
      <c r="B161" s="16" t="str">
        <f>IF(Matrix!$L33="Yes",Matrix!$G33," ")</f>
        <v>Medium</v>
      </c>
      <c r="C161" s="39"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161" s="16"/>
      <c r="E161" s="16"/>
      <c r="F161" s="16"/>
      <c r="G161" s="16"/>
      <c r="H161" s="16"/>
      <c r="M161" s="18"/>
      <c r="Q161" s="14"/>
    </row>
    <row r="162" spans="1:17" ht="195" x14ac:dyDescent="0.25">
      <c r="A162" s="38" t="str">
        <f>IF(Matrix!$L34="Yes","Connectivity/Communications"," ")</f>
        <v>Connectivity/Communications</v>
      </c>
      <c r="B162" s="16" t="str">
        <f>IF(Matrix!$L34="Yes",Matrix!$G34," ")</f>
        <v>Medium</v>
      </c>
      <c r="C162" s="39"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162" s="16"/>
      <c r="E162" s="16"/>
      <c r="F162" s="16"/>
      <c r="G162" s="16"/>
      <c r="H162" s="16"/>
      <c r="M162" s="18"/>
      <c r="Q162" s="14"/>
    </row>
    <row r="163" spans="1:17" ht="45" x14ac:dyDescent="0.25">
      <c r="A163" s="38" t="str">
        <f>IF(Matrix!$L40="Yes","Connectivity/Communications"," ")</f>
        <v>Connectivity/Communications</v>
      </c>
      <c r="B163" s="16" t="str">
        <f>IF(Matrix!$L40="Yes",Matrix!$G40," ")</f>
        <v>Medium</v>
      </c>
      <c r="C163" s="39" t="str">
        <f>IF(Matrix!$L40="Yes",Matrix!$I40," ")</f>
        <v>SCP-120 (Unique API Keys and API Passwords) - The vendor’s software shall not contain any credentials that are shared among other copies of software; e.g. the software cannot contain hardcoded API keys or API passwords</v>
      </c>
      <c r="D163" s="16"/>
      <c r="E163" s="16"/>
      <c r="F163" s="16"/>
      <c r="G163" s="16"/>
      <c r="H163" s="16"/>
      <c r="M163" s="18"/>
      <c r="Q163" s="14"/>
    </row>
    <row r="164" spans="1:17" ht="75" x14ac:dyDescent="0.25">
      <c r="A164" s="38" t="str">
        <f>IF(Matrix!$L42="Yes","Connectivity/Communications"," ")</f>
        <v>Connectivity/Communications</v>
      </c>
      <c r="B164" s="16" t="str">
        <f>IF(Matrix!$L42="Yes",Matrix!$G42," ")</f>
        <v>Medium</v>
      </c>
      <c r="C164" s="39"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164" s="16"/>
      <c r="E164" s="16"/>
      <c r="F164" s="16"/>
      <c r="G164" s="16"/>
      <c r="H164" s="16"/>
      <c r="M164" s="18"/>
      <c r="Q164" s="14"/>
    </row>
    <row r="165" spans="1:17" ht="180" x14ac:dyDescent="0.25">
      <c r="A165" s="38" t="str">
        <f>IF(Matrix!$L43="Yes","Connectivity/Communications"," ")</f>
        <v>Connectivity/Communications</v>
      </c>
      <c r="B165" s="16" t="str">
        <f>IF(Matrix!$L43="Yes",Matrix!$G43," ")</f>
        <v>Medium</v>
      </c>
      <c r="C165" s="39"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165" s="16"/>
      <c r="E165" s="16"/>
      <c r="F165" s="16"/>
      <c r="G165" s="16"/>
      <c r="H165" s="16"/>
      <c r="M165" s="18"/>
      <c r="Q165" s="14"/>
    </row>
    <row r="166" spans="1:17" ht="45" x14ac:dyDescent="0.25">
      <c r="A166" s="38" t="str">
        <f>IF(Matrix!$L44="Yes","Connectivity/Communications"," ")</f>
        <v>Connectivity/Communications</v>
      </c>
      <c r="B166" s="16" t="str">
        <f>IF(Matrix!$L44="Yes",Matrix!$G44," ")</f>
        <v>Medium</v>
      </c>
      <c r="C166" s="39" t="str">
        <f>IF(Matrix!$L44="Yes",Matrix!$I44," ")</f>
        <v>SII-030 (Protecting Firmware on Devices) - The vendor shall use digitally signed software on telematics devices and prohibit execution of unsigned or invalidly signed software.</v>
      </c>
      <c r="D166" s="16"/>
      <c r="E166" s="16"/>
      <c r="F166" s="16"/>
      <c r="G166" s="16"/>
      <c r="H166" s="16"/>
      <c r="M166" s="18"/>
      <c r="Q166" s="14"/>
    </row>
    <row r="167" spans="1:17" ht="45" x14ac:dyDescent="0.25">
      <c r="A167" s="38" t="str">
        <f>IF(Matrix!$L48="Yes","Connectivity/Communications"," ")</f>
        <v>Connectivity/Communications</v>
      </c>
      <c r="B167" s="16" t="str">
        <f>IF(Matrix!$L48="Yes",Matrix!$G48," ")</f>
        <v>Medium</v>
      </c>
      <c r="C167" s="39" t="str">
        <f>IF(Matrix!$L48="Yes",Matrix!$I48," ")</f>
        <v>SII-080 (Protecting Firmware on Devices) - The vendor shall design security components that fail-secure to protect integrity of systems and data.</v>
      </c>
      <c r="D167" s="16"/>
      <c r="E167" s="16"/>
      <c r="F167" s="16"/>
      <c r="G167" s="16"/>
      <c r="H167" s="16"/>
      <c r="M167" s="18"/>
      <c r="Q167" s="14"/>
    </row>
    <row r="168" spans="1:17" ht="105" x14ac:dyDescent="0.25">
      <c r="A168" s="38" t="str">
        <f>IF(Matrix!$L50="Yes","Connectivity/Communications"," ")</f>
        <v>Connectivity/Communications</v>
      </c>
      <c r="B168" s="16" t="str">
        <f>IF(Matrix!$L50="Yes",Matrix!$G50," ")</f>
        <v>Medium</v>
      </c>
      <c r="C168" s="39"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168" s="16"/>
      <c r="E168" s="16"/>
      <c r="F168" s="16"/>
      <c r="G168" s="16"/>
      <c r="H168" s="16"/>
      <c r="M168" s="18"/>
      <c r="Q168" s="14"/>
    </row>
    <row r="169" spans="1:17" ht="90" x14ac:dyDescent="0.25">
      <c r="A169" s="38" t="str">
        <f>IF(Matrix!$L52="Yes","Connectivity/Communications"," ")</f>
        <v>Connectivity/Communications</v>
      </c>
      <c r="B169" s="16" t="str">
        <f>IF(Matrix!$L52="Yes",Matrix!$G52," ")</f>
        <v>Medium</v>
      </c>
      <c r="C169" s="39" t="str">
        <f>IF(Matrix!$L52="Yes",Matrix!$I52," ")</f>
        <v xml:space="preserve">SII-110 (Vulnerability Management) - The vendor conducts regular vulnerability scans of operating environment to verify software components in use have been patched according to remediation SLAs. 
</v>
      </c>
      <c r="D169" s="16"/>
      <c r="E169" s="16"/>
      <c r="F169" s="16"/>
      <c r="G169" s="16"/>
      <c r="H169" s="16"/>
      <c r="M169" s="18"/>
      <c r="Q169" s="14"/>
    </row>
    <row r="170" spans="1:17" ht="135" x14ac:dyDescent="0.25">
      <c r="A170" s="38" t="str">
        <f>IF(Matrix!$L54="Yes","Connectivity/Communications"," ")</f>
        <v>Connectivity/Communications</v>
      </c>
      <c r="B170" s="16" t="str">
        <f>IF(Matrix!$L54="Yes",Matrix!$G54," ")</f>
        <v>Medium</v>
      </c>
      <c r="C170" s="39"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170" s="16"/>
      <c r="E170" s="16"/>
      <c r="F170" s="16"/>
      <c r="G170" s="16"/>
      <c r="H170" s="16"/>
      <c r="M170" s="18"/>
      <c r="Q170" s="14"/>
    </row>
    <row r="171" spans="1:17" ht="45" x14ac:dyDescent="0.25">
      <c r="A171" s="38" t="str">
        <f>IF(Matrix!$L55="Yes","Connectivity/Communications"," ")</f>
        <v>Connectivity/Communications</v>
      </c>
      <c r="B171" s="16" t="str">
        <f>IF(Matrix!$L55="Yes",Matrix!$G55," ")</f>
        <v>Medium</v>
      </c>
      <c r="C171" s="39" t="str">
        <f>IF(Matrix!$L55="Yes",Matrix!$I55," ")</f>
        <v>SII-140 (Vulnerability Management) - The vendor shall implement ongoing monitoring and protection against malicious code in production using a well governed process that addresses all entry and exit points in the system.</v>
      </c>
      <c r="D171" s="16"/>
      <c r="E171" s="16"/>
      <c r="F171" s="16"/>
      <c r="G171" s="16"/>
      <c r="H171" s="16"/>
      <c r="M171" s="18"/>
      <c r="Q171" s="14"/>
    </row>
    <row r="172" spans="1:17" ht="45" x14ac:dyDescent="0.25">
      <c r="A172" s="38" t="str">
        <f>IF(Matrix!$L56="Yes","Connectivity/Communications"," ")</f>
        <v>Connectivity/Communications</v>
      </c>
      <c r="B172" s="16" t="str">
        <f>IF(Matrix!$L56="Yes",Matrix!$G56," ")</f>
        <v>Medium</v>
      </c>
      <c r="C172" s="39" t="str">
        <f>IF(Matrix!$L56="Yes",Matrix!$I56," ")</f>
        <v>SII-150 (Vulnerability Management) - The vendor shall verify code according to best-practice coding standards</v>
      </c>
      <c r="D172" s="16"/>
      <c r="E172" s="16"/>
      <c r="F172" s="16"/>
      <c r="G172" s="16"/>
      <c r="H172" s="16"/>
      <c r="M172" s="18"/>
      <c r="Q172" s="14"/>
    </row>
    <row r="173" spans="1:17" ht="60" x14ac:dyDescent="0.25">
      <c r="A173" s="38" t="str">
        <f>IF(Matrix!$L57="Yes","Connectivity/Communications"," ")</f>
        <v>Connectivity/Communications</v>
      </c>
      <c r="B173" s="16" t="str">
        <f>IF(Matrix!$L57="Yes",Matrix!$G57," ")</f>
        <v>Medium</v>
      </c>
      <c r="C173" s="39" t="str">
        <f>IF(Matrix!$L57="Yes",Matrix!$I57," ")</f>
        <v>SII-170 (System and Information Integrity) - The vendor shall actively monitor resources such as NIST Common Vulnerabilities and Exposures (CVE), Bugtraq, for security alerts and advisories related to the telematics system’s components</v>
      </c>
      <c r="D173" s="16"/>
      <c r="E173" s="16"/>
      <c r="F173" s="16"/>
      <c r="G173" s="16"/>
      <c r="H173" s="16"/>
      <c r="M173" s="18"/>
      <c r="Q173" s="14"/>
    </row>
    <row r="174" spans="1:17" ht="60" x14ac:dyDescent="0.25">
      <c r="A174" s="38" t="str">
        <f>IF(Matrix!$L58="Yes","Connectivity/Communications"," ")</f>
        <v>Connectivity/Communications</v>
      </c>
      <c r="B174" s="16" t="str">
        <f>IF(Matrix!$L58="Yes",Matrix!$G58," ")</f>
        <v>Medium</v>
      </c>
      <c r="C174" s="39"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174" s="16"/>
      <c r="E174" s="16"/>
      <c r="F174" s="16"/>
      <c r="G174" s="16"/>
      <c r="H174" s="16"/>
      <c r="M174" s="18"/>
      <c r="Q174" s="14"/>
    </row>
    <row r="175" spans="1:17" ht="105" x14ac:dyDescent="0.25">
      <c r="A175" s="38" t="str">
        <f>IF(Matrix!$L59="Yes","Connectivity/Communications"," ")</f>
        <v>Connectivity/Communications</v>
      </c>
      <c r="B175" s="16" t="str">
        <f>IF(Matrix!$L59="Yes",Matrix!$G59," ")</f>
        <v>Medium</v>
      </c>
      <c r="C175" s="39" t="str">
        <f>IF(Matrix!$L59="Yes",Matrix!$I59,"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175" s="16"/>
      <c r="E175" s="16"/>
      <c r="F175" s="16"/>
      <c r="G175" s="16"/>
      <c r="H175" s="16"/>
      <c r="M175" s="18"/>
      <c r="Q175" s="14"/>
    </row>
    <row r="176" spans="1:17" ht="45" x14ac:dyDescent="0.25">
      <c r="A176" s="38" t="str">
        <f>IF(Matrix!$L46="Yes","Connectivity/Communications"," ")</f>
        <v>Connectivity/Communications</v>
      </c>
      <c r="B176" s="16" t="str">
        <f>IF(Matrix!$L46="Yes",Matrix!$G46," ")</f>
        <v>Low</v>
      </c>
      <c r="C176" s="39" t="str">
        <f>IF(Matrix!$L46="Yes",Matrix!$I46," ")</f>
        <v>SII-060 (Protecting Firmware on Devices) - The vendor shall provide a means (and document the process) for customers to verify the firmware in their devices.</v>
      </c>
      <c r="D176" s="16"/>
      <c r="E176" s="16"/>
      <c r="F176" s="16"/>
      <c r="G176" s="16"/>
      <c r="H176" s="16"/>
      <c r="M176" s="18"/>
      <c r="Q176" s="14"/>
    </row>
    <row r="177" spans="1:17" ht="45" x14ac:dyDescent="0.25">
      <c r="A177" s="38" t="str">
        <f>IF(Matrix!$L49="Yes","Connectivity/Communications"," ")</f>
        <v>Connectivity/Communications</v>
      </c>
      <c r="B177" s="16" t="str">
        <f>IF(Matrix!$L49="Yes",Matrix!$G49," ")</f>
        <v>Low</v>
      </c>
      <c r="C177" s="39" t="str">
        <f>IF(Matrix!$L49="Yes",Matrix!$I49," ")</f>
        <v>SII-081 (Protecting Firmware on Devices) - The vendor shall utilize protective mechanisms to protect components from unauthorized runtime/volatile modification of code.</v>
      </c>
      <c r="D177" s="16"/>
      <c r="E177" s="16"/>
      <c r="F177" s="16"/>
      <c r="G177" s="16"/>
      <c r="H177" s="16"/>
      <c r="M177" s="18"/>
      <c r="Q177" s="14"/>
    </row>
    <row r="178" spans="1:17" ht="45" x14ac:dyDescent="0.25">
      <c r="A178" s="38" t="str">
        <f>IF(Matrix!$L53="Yes","Connectivity/Communications"," ")</f>
        <v>Connectivity/Communications</v>
      </c>
      <c r="B178" s="16" t="str">
        <f>IF(Matrix!$L53="Yes",Matrix!$G53," ")</f>
        <v>Low</v>
      </c>
      <c r="C178" s="39" t="str">
        <f>IF(Matrix!$L53="Yes",Matrix!$I53," ")</f>
        <v>SII-120 (Vulnerability Management) - The vendor shall have a vulnerability management process that includes steps to triage any found vulnerabilities and plan remediation.</v>
      </c>
      <c r="D178" s="16"/>
      <c r="E178" s="16"/>
      <c r="F178" s="16"/>
      <c r="G178" s="16"/>
      <c r="H178" s="16"/>
      <c r="M178" s="18"/>
      <c r="Q178" s="14"/>
    </row>
    <row r="179" spans="1:17" x14ac:dyDescent="0.25">
      <c r="A179" s="38" t="str">
        <f>IF(Matrix!$L2="Yes","Connectivity/Communications"," ")</f>
        <v xml:space="preserve"> </v>
      </c>
      <c r="B179" s="16" t="str">
        <f>IF(Matrix!$L2="Yes",Matrix!$G2," ")</f>
        <v xml:space="preserve"> </v>
      </c>
      <c r="C179" s="39" t="str">
        <f>IF(Matrix!$L2="Yes",Matrix!$I2," ")</f>
        <v xml:space="preserve"> </v>
      </c>
      <c r="D179" s="16"/>
      <c r="E179" s="16"/>
      <c r="F179" s="16"/>
      <c r="G179" s="16"/>
      <c r="H179" s="16"/>
      <c r="M179" s="18"/>
      <c r="Q179" s="14"/>
    </row>
    <row r="180" spans="1:17" x14ac:dyDescent="0.25">
      <c r="A180" s="38" t="str">
        <f>IF(Matrix!$L10="Yes","Connectivity/Communications"," ")</f>
        <v xml:space="preserve"> </v>
      </c>
      <c r="B180" s="16" t="str">
        <f>IF(Matrix!$L10="Yes",Matrix!$G10," ")</f>
        <v xml:space="preserve"> </v>
      </c>
      <c r="C180" s="39" t="str">
        <f>IF(Matrix!$L10="Yes",Matrix!$I10," ")</f>
        <v xml:space="preserve"> </v>
      </c>
      <c r="D180" s="16"/>
      <c r="E180" s="16"/>
      <c r="F180" s="16"/>
      <c r="G180" s="16"/>
      <c r="H180" s="16"/>
      <c r="M180" s="18"/>
      <c r="Q180" s="14"/>
    </row>
    <row r="181" spans="1:17" x14ac:dyDescent="0.25">
      <c r="A181" s="38" t="str">
        <f>IF(Matrix!$L20="Yes","Connectivity/Communications"," ")</f>
        <v xml:space="preserve"> </v>
      </c>
      <c r="B181" s="16" t="str">
        <f>IF(Matrix!$L20="Yes",Matrix!$G20," ")</f>
        <v xml:space="preserve"> </v>
      </c>
      <c r="C181" s="39" t="str">
        <f>IF(Matrix!$L20="Yes",Matrix!$I20," ")</f>
        <v xml:space="preserve"> </v>
      </c>
      <c r="D181" s="16"/>
      <c r="E181" s="16"/>
      <c r="F181" s="16"/>
      <c r="G181" s="16"/>
      <c r="H181" s="16"/>
      <c r="M181" s="18"/>
      <c r="Q181" s="14"/>
    </row>
    <row r="182" spans="1:17" x14ac:dyDescent="0.25">
      <c r="A182" s="38" t="str">
        <f>IF(Matrix!$L21="Yes","Connectivity/Communications"," ")</f>
        <v xml:space="preserve"> </v>
      </c>
      <c r="B182" s="16" t="str">
        <f>IF(Matrix!$L21="Yes",Matrix!$G21," ")</f>
        <v xml:space="preserve"> </v>
      </c>
      <c r="C182" s="39" t="str">
        <f>IF(Matrix!$L21="Yes",Matrix!$I21," ")</f>
        <v xml:space="preserve"> </v>
      </c>
      <c r="D182" s="16"/>
      <c r="E182" s="16"/>
      <c r="F182" s="16"/>
      <c r="G182" s="16"/>
      <c r="H182" s="16"/>
      <c r="M182" s="18"/>
      <c r="Q182" s="14"/>
    </row>
    <row r="183" spans="1:17" x14ac:dyDescent="0.25">
      <c r="A183" s="38" t="str">
        <f>IF(Matrix!$L22="Yes","Connectivity/Communications"," ")</f>
        <v xml:space="preserve"> </v>
      </c>
      <c r="B183" s="16" t="str">
        <f>IF(Matrix!$L22="Yes",Matrix!$G22," ")</f>
        <v xml:space="preserve"> </v>
      </c>
      <c r="C183" s="39" t="str">
        <f>IF(Matrix!$L22="Yes",Matrix!$I22," ")</f>
        <v xml:space="preserve"> </v>
      </c>
      <c r="D183" s="16"/>
      <c r="E183" s="16"/>
      <c r="F183" s="16"/>
      <c r="G183" s="16"/>
      <c r="H183" s="16"/>
      <c r="M183" s="18"/>
      <c r="Q183" s="14"/>
    </row>
    <row r="184" spans="1:17" x14ac:dyDescent="0.25">
      <c r="A184" s="38" t="str">
        <f>IF(Matrix!$L23="Yes","Connectivity/Communications"," ")</f>
        <v xml:space="preserve"> </v>
      </c>
      <c r="B184" s="16" t="str">
        <f>IF(Matrix!$L23="Yes",Matrix!$G23," ")</f>
        <v xml:space="preserve"> </v>
      </c>
      <c r="C184" s="39" t="str">
        <f>IF(Matrix!$L23="Yes",Matrix!$I23," ")</f>
        <v xml:space="preserve"> </v>
      </c>
      <c r="D184" s="16"/>
      <c r="E184" s="16"/>
      <c r="F184" s="16"/>
      <c r="G184" s="16"/>
      <c r="H184" s="16"/>
      <c r="M184" s="18"/>
      <c r="Q184" s="14"/>
    </row>
    <row r="185" spans="1:17" x14ac:dyDescent="0.25">
      <c r="A185" s="38" t="str">
        <f>IF(Matrix!$L35="Yes","Connectivity/Communications"," ")</f>
        <v xml:space="preserve"> </v>
      </c>
      <c r="B185" s="16" t="str">
        <f>IF(Matrix!$L35="Yes",Matrix!$G35," ")</f>
        <v xml:space="preserve"> </v>
      </c>
      <c r="C185" s="39" t="str">
        <f>IF(Matrix!$L35="Yes",Matrix!$I35," ")</f>
        <v xml:space="preserve"> </v>
      </c>
      <c r="D185" s="16"/>
      <c r="E185" s="16"/>
      <c r="F185" s="16"/>
      <c r="G185" s="16"/>
      <c r="H185" s="16"/>
      <c r="M185" s="18"/>
      <c r="Q185" s="14"/>
    </row>
    <row r="186" spans="1:17" x14ac:dyDescent="0.25">
      <c r="A186" s="38" t="str">
        <f>IF(Matrix!$L38="Yes","Connectivity/Communications"," ")</f>
        <v xml:space="preserve"> </v>
      </c>
      <c r="B186" s="16" t="str">
        <f>IF(Matrix!$L38="Yes",Matrix!$G38," ")</f>
        <v xml:space="preserve"> </v>
      </c>
      <c r="C186" s="39" t="str">
        <f>IF(Matrix!$L38="Yes",Matrix!$I38," ")</f>
        <v xml:space="preserve"> </v>
      </c>
      <c r="D186" s="16"/>
      <c r="E186" s="16"/>
      <c r="F186" s="16"/>
      <c r="G186" s="16"/>
      <c r="H186" s="16"/>
      <c r="M186" s="18"/>
      <c r="Q186" s="14"/>
    </row>
    <row r="187" spans="1:17" x14ac:dyDescent="0.25">
      <c r="A187" s="38" t="str">
        <f>IF(Matrix!$L39="Yes","Connectivity/Communications"," ")</f>
        <v xml:space="preserve"> </v>
      </c>
      <c r="B187" s="16" t="str">
        <f>IF(Matrix!$L39="Yes",Matrix!$G39," ")</f>
        <v xml:space="preserve"> </v>
      </c>
      <c r="C187" s="39" t="str">
        <f>IF(Matrix!$L39="Yes",Matrix!$I39," ")</f>
        <v xml:space="preserve"> </v>
      </c>
      <c r="D187" s="16"/>
      <c r="E187" s="16"/>
      <c r="F187" s="16"/>
      <c r="G187" s="16"/>
      <c r="H187" s="16"/>
      <c r="M187" s="18"/>
      <c r="Q187" s="14"/>
    </row>
    <row r="188" spans="1:17" x14ac:dyDescent="0.25">
      <c r="A188" s="38" t="str">
        <f>IF(Matrix!$L51="Yes","Connectivity/Communications"," ")</f>
        <v xml:space="preserve"> </v>
      </c>
      <c r="B188" s="16" t="str">
        <f>IF(Matrix!$L51="Yes",Matrix!$G51," ")</f>
        <v xml:space="preserve"> </v>
      </c>
      <c r="C188" s="39" t="str">
        <f>IF(Matrix!$L51="Yes",Matrix!$I51," ")</f>
        <v xml:space="preserve"> </v>
      </c>
      <c r="D188" s="16"/>
      <c r="E188" s="16"/>
      <c r="F188" s="16"/>
      <c r="G188" s="16"/>
      <c r="H188" s="16"/>
    </row>
    <row r="189" spans="1:17" x14ac:dyDescent="0.25">
      <c r="A189" s="40" t="str">
        <f>IF(Matrix!$L60="Yes","Connectivity/Communications"," ")</f>
        <v xml:space="preserve"> </v>
      </c>
      <c r="B189" s="41" t="str">
        <f>IF(Matrix!$L60="Yes",Matrix!$G60," ")</f>
        <v xml:space="preserve"> </v>
      </c>
      <c r="C189" s="42" t="str">
        <f>IF(Matrix!$L60="Yes",Matrix!$I60," ")</f>
        <v xml:space="preserve"> </v>
      </c>
      <c r="D189" s="16"/>
      <c r="E189" s="16"/>
      <c r="F189" s="16"/>
      <c r="G189" s="16"/>
      <c r="H189" s="16"/>
    </row>
    <row r="190" spans="1:17" x14ac:dyDescent="0.25">
      <c r="A190" s="36"/>
      <c r="B190" s="36"/>
      <c r="C190" s="36"/>
    </row>
    <row r="191" spans="1:17" ht="21" x14ac:dyDescent="0.25">
      <c r="B191" s="89" t="s">
        <v>270</v>
      </c>
      <c r="C191" s="90"/>
      <c r="D191" s="90"/>
      <c r="E191" s="90"/>
      <c r="F191" s="90"/>
      <c r="G191" s="90"/>
      <c r="H191" s="90"/>
    </row>
    <row r="192" spans="1:17" x14ac:dyDescent="0.25">
      <c r="D192" s="91" t="s">
        <v>303</v>
      </c>
      <c r="E192" s="91"/>
      <c r="F192" s="91"/>
      <c r="G192" s="91"/>
      <c r="H192" s="91" t="s">
        <v>304</v>
      </c>
    </row>
    <row r="193" spans="1:17" ht="15" customHeight="1" x14ac:dyDescent="0.25">
      <c r="A193" s="47" t="s">
        <v>246</v>
      </c>
      <c r="B193" s="43" t="s">
        <v>217</v>
      </c>
      <c r="C193" s="48" t="s">
        <v>145</v>
      </c>
      <c r="D193" s="37" t="s">
        <v>301</v>
      </c>
      <c r="E193" s="35" t="s">
        <v>305</v>
      </c>
      <c r="F193" s="35" t="s">
        <v>302</v>
      </c>
      <c r="G193" s="35" t="s">
        <v>306</v>
      </c>
      <c r="H193" s="91"/>
      <c r="M193" s="18"/>
      <c r="Q193" s="14"/>
    </row>
    <row r="194" spans="1:17" ht="15.75" customHeight="1" x14ac:dyDescent="0.25">
      <c r="A194" s="16" t="str">
        <f>IF(Matrix!$M5="Yes","Cloud or Back-end"," ")</f>
        <v>Cloud or Back-end</v>
      </c>
      <c r="B194" s="16" t="str">
        <f>IF(Matrix!$M5="Yes",Matrix!$G5," ")</f>
        <v>High</v>
      </c>
      <c r="C194" s="16" t="str">
        <f>IF(Matrix!$M5="Yes",Matrix!$I5," ")</f>
        <v>AC-030 (Access Control) - The vendor's system shall employ authentication to prevent unauthorized access to telematics systems and data.</v>
      </c>
      <c r="D194" s="38"/>
      <c r="E194" s="16"/>
      <c r="F194" s="16"/>
      <c r="G194" s="16"/>
      <c r="H194" s="16"/>
      <c r="M194" s="18"/>
      <c r="Q194" s="14"/>
    </row>
    <row r="195" spans="1:17" ht="45" x14ac:dyDescent="0.25">
      <c r="A195" s="16" t="str">
        <f>IF(Matrix!$M13="Yes","Cloud or Back-end"," ")</f>
        <v>Cloud or Back-end</v>
      </c>
      <c r="B195" s="16" t="str">
        <f>IF(Matrix!$M13="Yes",Matrix!$G13," ")</f>
        <v>High</v>
      </c>
      <c r="C195" s="16" t="str">
        <f>IF(Matrix!$M13="Yes",Matrix!$I13," ")</f>
        <v>CM-020 (Configuration Management) - The vendor’s devices shall have all services used for troubleshooting disabled or properly protected from unauthorized access and use.</v>
      </c>
      <c r="D195" s="38"/>
      <c r="E195" s="16"/>
      <c r="F195" s="16"/>
      <c r="G195" s="16"/>
      <c r="H195" s="16"/>
      <c r="M195" s="18"/>
      <c r="Q195" s="14"/>
    </row>
    <row r="196" spans="1:17" ht="45" x14ac:dyDescent="0.25">
      <c r="A196" s="16" t="str">
        <f>IF(Matrix!$M14="Yes","Cloud or Back-end"," ")</f>
        <v>Cloud or Back-end</v>
      </c>
      <c r="B196" s="16" t="str">
        <f>IF(Matrix!$M14="Yes",Matrix!$G14," ")</f>
        <v>High</v>
      </c>
      <c r="C196" s="16" t="str">
        <f>IF(Matrix!$M14="Yes",Matrix!$I14," ")</f>
        <v>CM-030 (Configuration Management) - Vendor ensures that any and all interfaces used for testing or debug are unavailalbe in production builds of the devices</v>
      </c>
      <c r="D196" s="38"/>
      <c r="E196" s="16"/>
      <c r="F196" s="16"/>
      <c r="G196" s="16"/>
      <c r="H196" s="16"/>
      <c r="M196" s="18"/>
      <c r="Q196" s="14"/>
    </row>
    <row r="197" spans="1:17" ht="45" x14ac:dyDescent="0.25">
      <c r="A197" s="16" t="str">
        <f>IF(Matrix!$M18="Yes","Cloud or Back-end"," ")</f>
        <v>Cloud or Back-end</v>
      </c>
      <c r="B197" s="16" t="str">
        <f>IF(Matrix!$M18="Yes",Matrix!$G18," ")</f>
        <v>High</v>
      </c>
      <c r="C197" s="16" t="str">
        <f>IF(Matrix!$M18="Yes",Matrix!$I18," ")</f>
        <v>IR-010 (Incidence Response) - The vendor shall have a documented incident response plan (IRP) in place which provides the carriers with a point of contact for components used within their telematics system</v>
      </c>
      <c r="D197" s="38"/>
      <c r="E197" s="16"/>
      <c r="F197" s="16"/>
      <c r="G197" s="16"/>
      <c r="H197" s="16"/>
      <c r="M197" s="18"/>
      <c r="Q197" s="14"/>
    </row>
    <row r="198" spans="1:17" ht="45" x14ac:dyDescent="0.25">
      <c r="A198" s="16" t="str">
        <f>IF(Matrix!$M20="Yes","Cloud or Back-end"," ")</f>
        <v>Cloud or Back-end</v>
      </c>
      <c r="B198" s="16" t="str">
        <f>IF(Matrix!$M20="Yes",Matrix!$G20," ")</f>
        <v>High</v>
      </c>
      <c r="C198" s="16" t="str">
        <f>IF(Matrix!$M20="Yes",Matrix!$I20," ")</f>
        <v>M-020 (Maintenance) - The vendor shall have procedures in place to test backup restoration processes of their own systems and their own facilities on at least an annual basis.</v>
      </c>
      <c r="D198" s="38"/>
      <c r="E198" s="16"/>
      <c r="F198" s="16"/>
      <c r="G198" s="16"/>
      <c r="H198" s="16"/>
      <c r="M198" s="18"/>
      <c r="Q198" s="14"/>
    </row>
    <row r="199" spans="1:17" ht="60" x14ac:dyDescent="0.25">
      <c r="A199" s="16" t="str">
        <f>IF(Matrix!$M23="Yes","Cloud or Back-end"," ")</f>
        <v>Cloud or Back-end</v>
      </c>
      <c r="B199" s="16" t="str">
        <f>IF(Matrix!$M23="Yes",Matrix!$G23," ")</f>
        <v>High</v>
      </c>
      <c r="C199" s="16" t="str">
        <f>IF(Matrix!$M23="Yes",Matrix!$I23," ")</f>
        <v>P-030 (Planning) - The vendor shall provide interfaces to their backend using the Open Telematics API -- enabling carriers to have failover to other providers to  avoid interruptions due to single point of failure in provider telematics services.</v>
      </c>
      <c r="D199" s="38"/>
      <c r="E199" s="16"/>
      <c r="F199" s="16"/>
      <c r="G199" s="16"/>
      <c r="H199" s="16"/>
      <c r="M199" s="18"/>
      <c r="Q199" s="14"/>
    </row>
    <row r="200" spans="1:17" ht="30" x14ac:dyDescent="0.25">
      <c r="A200" s="16" t="str">
        <f>IF(Matrix!$M27="Yes","Cloud or Back-end"," ")</f>
        <v>Cloud or Back-end</v>
      </c>
      <c r="B200" s="16" t="str">
        <f>IF(Matrix!$M27="Yes",Matrix!$G27," ")</f>
        <v>High</v>
      </c>
      <c r="C200" s="16" t="str">
        <f>IF(Matrix!$M27="Yes",Matrix!$I27," ")</f>
        <v>SAA-010 (Security Management) - The vendor shall have an Information Security Management Plan (ISMP)</v>
      </c>
      <c r="D200" s="38"/>
      <c r="E200" s="16"/>
      <c r="F200" s="16"/>
      <c r="G200" s="16"/>
      <c r="H200" s="16"/>
      <c r="M200" s="18"/>
      <c r="Q200" s="14"/>
    </row>
    <row r="201" spans="1:17" ht="90" x14ac:dyDescent="0.25">
      <c r="A201" s="16" t="str">
        <f>IF(Matrix!$M28="Yes","Cloud or Back-end"," ")</f>
        <v>Cloud or Back-end</v>
      </c>
      <c r="B201" s="16" t="str">
        <f>IF(Matrix!$M28="Yes",Matrix!$G28," ")</f>
        <v>High</v>
      </c>
      <c r="C201" s="16"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D201" s="38"/>
      <c r="E201" s="16"/>
      <c r="F201" s="16"/>
      <c r="G201" s="16"/>
      <c r="H201" s="16"/>
      <c r="M201" s="18"/>
      <c r="Q201" s="14"/>
    </row>
    <row r="202" spans="1:17" ht="45" x14ac:dyDescent="0.25">
      <c r="A202" s="16" t="str">
        <f>IF(Matrix!$M30="Yes","Cloud or Back-end"," ")</f>
        <v>Cloud or Back-end</v>
      </c>
      <c r="B202" s="16" t="str">
        <f>IF(Matrix!$M30="Yes",Matrix!$G30," ")</f>
        <v>High</v>
      </c>
      <c r="C202" s="16" t="str">
        <f>IF(Matrix!$M30="Yes",Matrix!$I30," ")</f>
        <v>SCP-010 (Protecting Communications paths for systems) - Communication paths that traverse outside controlled boundaries must protect confidentiality and integrity of data</v>
      </c>
      <c r="D202" s="38"/>
      <c r="E202" s="16"/>
      <c r="F202" s="16"/>
      <c r="G202" s="16"/>
      <c r="H202" s="16"/>
      <c r="M202" s="18"/>
      <c r="Q202" s="14"/>
    </row>
    <row r="203" spans="1:17" ht="105" x14ac:dyDescent="0.25">
      <c r="A203" s="16" t="str">
        <f>IF(Matrix!$M32="Yes","Cloud or Back-end"," ")</f>
        <v>Cloud or Back-end</v>
      </c>
      <c r="B203" s="16" t="str">
        <f>IF(Matrix!$M32="Yes",Matrix!$G32," ")</f>
        <v>High</v>
      </c>
      <c r="C203" s="16"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D203" s="38"/>
      <c r="E203" s="16"/>
      <c r="F203" s="16"/>
      <c r="G203" s="16"/>
      <c r="H203" s="16"/>
      <c r="M203" s="18"/>
      <c r="Q203" s="14"/>
    </row>
    <row r="204" spans="1:17" ht="60" x14ac:dyDescent="0.25">
      <c r="A204" s="16" t="str">
        <f>IF(Matrix!$M35="Yes","Cloud or Back-end"," ")</f>
        <v>Cloud or Back-end</v>
      </c>
      <c r="B204" s="16" t="str">
        <f>IF(Matrix!$M35="Yes",Matrix!$G35," ")</f>
        <v>High</v>
      </c>
      <c r="C204" s="16"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D204" s="38"/>
      <c r="E204" s="16"/>
      <c r="F204" s="16"/>
      <c r="G204" s="16"/>
      <c r="H204" s="16"/>
      <c r="M204" s="18"/>
      <c r="Q204" s="14"/>
    </row>
    <row r="205" spans="1:17" ht="270" x14ac:dyDescent="0.25">
      <c r="A205" s="16" t="str">
        <f>IF(Matrix!$M37="Yes","Cloud or Back-end"," ")</f>
        <v>Cloud or Back-end</v>
      </c>
      <c r="B205" s="16" t="str">
        <f>IF(Matrix!$M37="Yes",Matrix!$G37," ")</f>
        <v>High</v>
      </c>
      <c r="C205" s="16"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D205" s="38"/>
      <c r="E205" s="16"/>
      <c r="F205" s="16"/>
      <c r="G205" s="16"/>
      <c r="H205" s="16"/>
      <c r="M205" s="18"/>
      <c r="Q205" s="14"/>
    </row>
    <row r="206" spans="1:17" ht="60" x14ac:dyDescent="0.25">
      <c r="A206" s="16" t="str">
        <f>IF(Matrix!$M39="Yes","Cloud or Back-end"," ")</f>
        <v>Cloud or Back-end</v>
      </c>
      <c r="B206" s="16" t="str">
        <f>IF(Matrix!$M39="Yes",Matrix!$G39," ")</f>
        <v>High</v>
      </c>
      <c r="C206" s="16" t="str">
        <f>IF(Matrix!$M39="Yes",Matrix!$I39," ")</f>
        <v>SCP-110 (System and Communication Protocols) - The vendor’s system shall provide a means to download unstructured customer data in an industry-standard format (Open Telematics API). This download will occur over secured communication protocols.</v>
      </c>
      <c r="D206" s="38"/>
      <c r="E206" s="16"/>
      <c r="F206" s="16"/>
      <c r="G206" s="16"/>
      <c r="H206" s="16"/>
      <c r="M206" s="18"/>
      <c r="Q206" s="14"/>
    </row>
    <row r="207" spans="1:17" ht="90" x14ac:dyDescent="0.25">
      <c r="A207" s="16" t="str">
        <f>IF(Matrix!$M41="Yes","Cloud or Back-end"," ")</f>
        <v>Cloud or Back-end</v>
      </c>
      <c r="B207" s="16" t="str">
        <f>IF(Matrix!$M41="Yes",Matrix!$G41," ")</f>
        <v>High</v>
      </c>
      <c r="C207" s="16"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D207" s="38"/>
      <c r="E207" s="16"/>
      <c r="F207" s="16"/>
      <c r="G207" s="16"/>
      <c r="H207" s="16"/>
      <c r="M207" s="18"/>
      <c r="Q207" s="14"/>
    </row>
    <row r="208" spans="1:17" ht="75" x14ac:dyDescent="0.25">
      <c r="A208" s="16" t="str">
        <f>IF(Matrix!$M47="Yes","Cloud or Back-end"," ")</f>
        <v>Cloud or Back-end</v>
      </c>
      <c r="B208" s="16" t="str">
        <f>IF(Matrix!$M47="Yes",Matrix!$G47," ")</f>
        <v>High</v>
      </c>
      <c r="C208" s="16"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D208" s="38"/>
      <c r="E208" s="16"/>
      <c r="F208" s="16"/>
      <c r="G208" s="16"/>
      <c r="H208" s="16"/>
      <c r="M208" s="18"/>
      <c r="Q208" s="14"/>
    </row>
    <row r="209" spans="1:17" ht="45" x14ac:dyDescent="0.25">
      <c r="A209" s="16" t="str">
        <f>IF(Matrix!$M51="Yes","Cloud or Back-end"," ")</f>
        <v>Cloud or Back-end</v>
      </c>
      <c r="B209" s="16" t="str">
        <f>IF(Matrix!$M51="Yes",Matrix!$G51," ")</f>
        <v>High</v>
      </c>
      <c r="C209" s="16" t="str">
        <f>IF(Matrix!$M51="Yes",Matrix!$I51," ")</f>
        <v>SII-100 (Incident Response) - The vendor must monitor information systems for attack and unauthorized access including employing automated analysis tools</v>
      </c>
      <c r="D209" s="38"/>
      <c r="E209" s="16"/>
      <c r="F209" s="16"/>
      <c r="G209" s="16"/>
      <c r="H209" s="16"/>
      <c r="M209" s="18"/>
      <c r="Q209" s="14"/>
    </row>
    <row r="210" spans="1:17" ht="30" x14ac:dyDescent="0.25">
      <c r="A210" s="16" t="str">
        <f>IF(Matrix!$M2="Yes","Cloud or Back-end"," ")</f>
        <v>Cloud or Back-end</v>
      </c>
      <c r="B210" s="16" t="str">
        <f>IF(Matrix!$M2="Yes",Matrix!$G2," ")</f>
        <v>Medium</v>
      </c>
      <c r="C210" s="16" t="str">
        <f>IF(Matrix!$M2="Yes",Matrix!$I2," ")</f>
        <v>AA-010 (Audit and Accountability) - The vendor's system shall record event and system logs</v>
      </c>
      <c r="D210" s="38"/>
      <c r="E210" s="16"/>
      <c r="F210" s="16"/>
      <c r="G210" s="16"/>
      <c r="H210" s="16"/>
      <c r="M210" s="18"/>
      <c r="Q210" s="14"/>
    </row>
    <row r="211" spans="1:17" ht="90" x14ac:dyDescent="0.25">
      <c r="A211" s="16" t="str">
        <f>IF(Matrix!$M3="Yes","Cloud or Back-end"," ")</f>
        <v>Cloud or Back-end</v>
      </c>
      <c r="B211" s="16" t="str">
        <f>IF(Matrix!$M3="Yes",Matrix!$G3," ")</f>
        <v>Medium</v>
      </c>
      <c r="C211" s="16"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D211" s="38"/>
      <c r="E211" s="16"/>
      <c r="F211" s="16"/>
      <c r="G211" s="16"/>
      <c r="H211" s="16"/>
      <c r="M211" s="18"/>
      <c r="Q211" s="14"/>
    </row>
    <row r="212" spans="1:17" ht="45" x14ac:dyDescent="0.25">
      <c r="A212" s="16" t="str">
        <f>IF(Matrix!$M6="Yes","Cloud or Back-end"," ")</f>
        <v>Cloud or Back-end</v>
      </c>
      <c r="B212" s="16" t="str">
        <f>IF(Matrix!$M6="Yes",Matrix!$G6," ")</f>
        <v>Medium</v>
      </c>
      <c r="C212" s="16" t="str">
        <f>IF(Matrix!$M6="Yes",Matrix!$I6," ")</f>
        <v>AC-040 (Access Control) - The vendor shall identify all instances where the telematics system includes actions that cannot support access authentication and/or execute with elevated privileges</v>
      </c>
      <c r="D212" s="38"/>
      <c r="E212" s="16"/>
      <c r="F212" s="16"/>
      <c r="G212" s="16"/>
      <c r="H212" s="16"/>
      <c r="M212" s="18"/>
      <c r="Q212" s="14"/>
    </row>
    <row r="213" spans="1:17" ht="30" x14ac:dyDescent="0.25">
      <c r="A213" s="16" t="str">
        <f>IF(Matrix!$M7="Yes","Cloud or Back-end"," ")</f>
        <v>Cloud or Back-end</v>
      </c>
      <c r="B213" s="16" t="str">
        <f>IF(Matrix!$M7="Yes",Matrix!$G7," ")</f>
        <v>Medium</v>
      </c>
      <c r="C213" s="16" t="str">
        <f>IF(Matrix!$M7="Yes",Matrix!$I7," ")</f>
        <v>AC-041 (Access Control) - Identifying information about the connected devices will not be made available without authentication first.</v>
      </c>
      <c r="D213" s="38"/>
      <c r="E213" s="16"/>
      <c r="F213" s="16"/>
      <c r="G213" s="16"/>
      <c r="H213" s="16"/>
      <c r="M213" s="18"/>
      <c r="Q213" s="14"/>
    </row>
    <row r="214" spans="1:17" ht="30" x14ac:dyDescent="0.25">
      <c r="A214" s="16" t="str">
        <f>IF(Matrix!$M8="Yes","Cloud or Back-end"," ")</f>
        <v>Cloud or Back-end</v>
      </c>
      <c r="B214" s="16" t="str">
        <f>IF(Matrix!$M8="Yes",Matrix!$G8," ")</f>
        <v>Medium</v>
      </c>
      <c r="C214" s="16" t="str">
        <f>IF(Matrix!$M8="Yes",Matrix!$I8," ")</f>
        <v>AC-050 (Access Control) - All remote access methods and possible remote actions to/on telematics system shall be documented.</v>
      </c>
      <c r="D214" s="38"/>
      <c r="E214" s="16"/>
      <c r="F214" s="16"/>
      <c r="G214" s="16"/>
      <c r="H214" s="16"/>
      <c r="M214" s="18"/>
      <c r="Q214" s="14"/>
    </row>
    <row r="215" spans="1:17" ht="45" x14ac:dyDescent="0.25">
      <c r="A215" s="16" t="str">
        <f>IF(Matrix!$M10="Yes","Cloud or Back-end"," ")</f>
        <v>Cloud or Back-end</v>
      </c>
      <c r="B215" s="16" t="str">
        <f>IF(Matrix!$M10="Yes",Matrix!$G10," ")</f>
        <v>Medium</v>
      </c>
      <c r="C215" s="16" t="str">
        <f>IF(Matrix!$M10="Yes",Matrix!$I10," ")</f>
        <v>AC-070 (Identification and Authentication) - Authentication attempts to the vendor’s devices and backends shall be rate-limited to an industry accepted rate.</v>
      </c>
      <c r="D215" s="38"/>
      <c r="E215" s="16"/>
      <c r="F215" s="16"/>
      <c r="G215" s="16"/>
      <c r="H215" s="16"/>
      <c r="M215" s="18"/>
      <c r="Q215" s="14"/>
    </row>
    <row r="216" spans="1:17" ht="45" x14ac:dyDescent="0.25">
      <c r="A216" s="16" t="str">
        <f>IF(Matrix!$M15="Yes","Cloud or Back-end"," ")</f>
        <v>Cloud or Back-end</v>
      </c>
      <c r="B216" s="16" t="str">
        <f>IF(Matrix!$M15="Yes",Matrix!$G15," ")</f>
        <v>Medium</v>
      </c>
      <c r="C216" s="16" t="str">
        <f>IF(Matrix!$M15="Yes",Matrix!$I15," ")</f>
        <v>IA-010 (Identification and Authentication) - All remote hosts of the vendor's system shall be configured to uniquely identify and authenticate all other remote hosts of the system and/or any other interfacing systems.</v>
      </c>
      <c r="D216" s="38"/>
      <c r="E216" s="16"/>
      <c r="F216" s="16"/>
      <c r="G216" s="16"/>
      <c r="H216" s="16"/>
      <c r="M216" s="18"/>
      <c r="Q216" s="14"/>
    </row>
    <row r="217" spans="1:17" ht="45" x14ac:dyDescent="0.25">
      <c r="A217" s="16" t="str">
        <f>IF(Matrix!$M17="Yes","Cloud or Back-end"," ")</f>
        <v>Cloud or Back-end</v>
      </c>
      <c r="B217" s="16" t="str">
        <f>IF(Matrix!$M17="Yes",Matrix!$G17," ")</f>
        <v>Medium</v>
      </c>
      <c r="C217" s="16" t="str">
        <f>IF(Matrix!$M17="Yes",Matrix!$I17," ")</f>
        <v>IA-030 (Identification and Authentication) - Cryptographic modules used in the vendors system shall be compliant with Federal Information Processing Standards (FIPS) 140-2: Level 1.</v>
      </c>
      <c r="D217" s="38"/>
      <c r="E217" s="16"/>
      <c r="F217" s="16"/>
      <c r="G217" s="16"/>
      <c r="H217" s="16"/>
      <c r="M217" s="18"/>
      <c r="Q217" s="14"/>
    </row>
    <row r="218" spans="1:17" ht="60" x14ac:dyDescent="0.25">
      <c r="A218" s="16" t="str">
        <f>IF(Matrix!$M19="Yes","Cloud or Back-end"," ")</f>
        <v>Cloud or Back-end</v>
      </c>
      <c r="B218" s="16" t="str">
        <f>IF(Matrix!$M19="Yes",Matrix!$G19," ")</f>
        <v>Medium</v>
      </c>
      <c r="C218" s="16" t="str">
        <f>IF(Matrix!$M19="Yes",Matrix!$I19," ")</f>
        <v>M-010 (Maintenance) - The vendor shall have procedures in place to ensure that components outside of the carrier’s direct control are not updated or modified without prior coordination and approval by an organization-defined individual or role</v>
      </c>
      <c r="D218" s="38"/>
      <c r="E218" s="16"/>
      <c r="F218" s="16"/>
      <c r="G218" s="16"/>
      <c r="H218" s="16"/>
      <c r="M218" s="18"/>
      <c r="Q218" s="14"/>
    </row>
    <row r="219" spans="1:17" ht="45" x14ac:dyDescent="0.25">
      <c r="A219" s="16" t="str">
        <f>IF(Matrix!$M21="Yes","Cloud or Back-end"," ")</f>
        <v>Cloud or Back-end</v>
      </c>
      <c r="B219" s="16" t="str">
        <f>IF(Matrix!$M21="Yes",Matrix!$G21," ")</f>
        <v>Medium</v>
      </c>
      <c r="C219" s="16" t="str">
        <f>IF(Matrix!$M21="Yes",Matrix!$I21," ")</f>
        <v>P-010 (Planning) - The vendor shall have a System Security Plan (SSP) which details a clear and concise understanding of authorization boundaries of your telematics system;</v>
      </c>
      <c r="D219" s="38"/>
      <c r="E219" s="16"/>
      <c r="F219" s="16"/>
      <c r="G219" s="16"/>
      <c r="H219" s="16"/>
      <c r="M219" s="18"/>
      <c r="Q219" s="14"/>
    </row>
    <row r="220" spans="1:17" ht="30" x14ac:dyDescent="0.25">
      <c r="A220" s="16" t="str">
        <f>IF(Matrix!$M22="Yes","Cloud or Back-end"," ")</f>
        <v>Cloud or Back-end</v>
      </c>
      <c r="B220" s="16" t="str">
        <f>IF(Matrix!$M22="Yes",Matrix!$G22," ")</f>
        <v>Medium</v>
      </c>
      <c r="C220" s="16" t="str">
        <f>IF(Matrix!$M22="Yes",Matrix!$I22," ")</f>
        <v xml:space="preserve">P-020 (Planning) - The vendor shall have a documented Information Security Architecture (ISA) for the telematics system.  </v>
      </c>
      <c r="D220" s="38"/>
      <c r="E220" s="16"/>
      <c r="F220" s="16"/>
      <c r="G220" s="16"/>
      <c r="H220" s="16"/>
      <c r="M220" s="18"/>
      <c r="Q220" s="14"/>
    </row>
    <row r="221" spans="1:17" ht="60" x14ac:dyDescent="0.25">
      <c r="A221" s="16" t="str">
        <f>IF(Matrix!$M24="Yes","Cloud or Back-end"," ")</f>
        <v>Cloud or Back-end</v>
      </c>
      <c r="B221" s="16" t="str">
        <f>IF(Matrix!$M24="Yes",Matrix!$G24," ")</f>
        <v>Medium</v>
      </c>
      <c r="C221" s="16" t="str">
        <f>IF(Matrix!$M24="Yes",Matrix!$I24," ")</f>
        <v>PS-010 (Personnel Security) - The vendor shall have personnel security policies &amp; procedures, position risk categorization, personnel screening, personnel termination, personnel transfer, access agreements &amp; third party personnel security.</v>
      </c>
      <c r="D221" s="38"/>
      <c r="E221" s="16"/>
      <c r="F221" s="16"/>
      <c r="G221" s="16"/>
      <c r="H221" s="16"/>
      <c r="M221" s="18"/>
      <c r="Q221" s="14"/>
    </row>
    <row r="222" spans="1:17" ht="75" x14ac:dyDescent="0.25">
      <c r="A222" s="16" t="str">
        <f>IF(Matrix!$M25="Yes","Cloud or Back-end"," ")</f>
        <v>Cloud or Back-end</v>
      </c>
      <c r="B222" s="16" t="str">
        <f>IF(Matrix!$M25="Yes",Matrix!$G25," ")</f>
        <v>Medium</v>
      </c>
      <c r="C222" s="16"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D222" s="38"/>
      <c r="E222" s="16"/>
      <c r="F222" s="16"/>
      <c r="G222" s="16"/>
      <c r="H222" s="16"/>
      <c r="M222" s="18"/>
      <c r="Q222" s="14"/>
    </row>
    <row r="223" spans="1:17" ht="30" x14ac:dyDescent="0.25">
      <c r="A223" s="16" t="str">
        <f>IF(Matrix!$M26="Yes","Cloud or Back-end"," ")</f>
        <v>Cloud or Back-end</v>
      </c>
      <c r="B223" s="16" t="str">
        <f>IF(Matrix!$M26="Yes",Matrix!$G26," ")</f>
        <v>Medium</v>
      </c>
      <c r="C223" s="16" t="str">
        <f>IF(Matrix!$M26="Yes",Matrix!$I26," ")</f>
        <v>RA-020 (Risk Assessment) - The vendor shall use the results of risk assessments to influence systems development and processes.</v>
      </c>
      <c r="D223" s="38"/>
      <c r="E223" s="16"/>
      <c r="F223" s="16"/>
      <c r="G223" s="16"/>
      <c r="H223" s="16"/>
      <c r="M223" s="18"/>
      <c r="Q223" s="14"/>
    </row>
    <row r="224" spans="1:17" ht="75" x14ac:dyDescent="0.25">
      <c r="A224" s="16" t="str">
        <f>IF(Matrix!$M29="Yes","Cloud or Back-end"," ")</f>
        <v>Cloud or Back-end</v>
      </c>
      <c r="B224" s="16" t="str">
        <f>IF(Matrix!$M29="Yes",Matrix!$G29," ")</f>
        <v>Medium</v>
      </c>
      <c r="C224" s="16"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D224" s="38"/>
      <c r="E224" s="16"/>
      <c r="F224" s="16"/>
      <c r="G224" s="16"/>
      <c r="H224" s="16"/>
      <c r="M224" s="18"/>
      <c r="Q224" s="14"/>
    </row>
    <row r="225" spans="1:17" ht="45" x14ac:dyDescent="0.25">
      <c r="A225" s="16" t="str">
        <f>IF(Matrix!$M31="Yes","Cloud or Back-end"," ")</f>
        <v>Cloud or Back-end</v>
      </c>
      <c r="B225" s="16" t="str">
        <f>IF(Matrix!$M31="Yes",Matrix!$G31," ")</f>
        <v>Medium</v>
      </c>
      <c r="C225" s="16" t="str">
        <f>IF(Matrix!$M31="Yes",Matrix!$I31," ")</f>
        <v>SCP-011 (Protecting Communication paths for systems) - Communication path cryptographic protections must not use identities, keys or shared secrets which are common across multiple deployed devices</v>
      </c>
      <c r="D225" s="38"/>
      <c r="E225" s="16"/>
      <c r="F225" s="16"/>
      <c r="G225" s="16"/>
      <c r="H225" s="16"/>
      <c r="M225" s="18"/>
      <c r="Q225" s="14"/>
    </row>
    <row r="226" spans="1:17" ht="90" x14ac:dyDescent="0.25">
      <c r="A226" s="16" t="str">
        <f>IF(Matrix!$M33="Yes","Cloud or Back-end"," ")</f>
        <v>Cloud or Back-end</v>
      </c>
      <c r="B226" s="16" t="str">
        <f>IF(Matrix!$M33="Yes",Matrix!$G33," ")</f>
        <v>Medium</v>
      </c>
      <c r="C226" s="16"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D226" s="38"/>
      <c r="E226" s="16"/>
      <c r="F226" s="16"/>
      <c r="G226" s="16"/>
      <c r="H226" s="16"/>
      <c r="M226" s="18"/>
      <c r="Q226" s="14"/>
    </row>
    <row r="227" spans="1:17" ht="195" x14ac:dyDescent="0.25">
      <c r="A227" s="16" t="str">
        <f>IF(Matrix!$M34="Yes","Cloud or Back-end"," ")</f>
        <v>Cloud or Back-end</v>
      </c>
      <c r="B227" s="16" t="str">
        <f>IF(Matrix!$M34="Yes",Matrix!$G34," ")</f>
        <v>Medium</v>
      </c>
      <c r="C227" s="16"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D227" s="38"/>
      <c r="E227" s="16"/>
      <c r="F227" s="16"/>
      <c r="G227" s="16"/>
      <c r="H227" s="16"/>
      <c r="M227" s="18"/>
      <c r="Q227" s="14"/>
    </row>
    <row r="228" spans="1:17" ht="45" x14ac:dyDescent="0.25">
      <c r="A228" s="16" t="str">
        <f>IF(Matrix!$M40="Yes","Cloud or Back-end"," ")</f>
        <v>Cloud or Back-end</v>
      </c>
      <c r="B228" s="16" t="str">
        <f>IF(Matrix!$M40="Yes",Matrix!$G40," ")</f>
        <v>Medium</v>
      </c>
      <c r="C228" s="16" t="str">
        <f>IF(Matrix!$M40="Yes",Matrix!$I40," ")</f>
        <v>SCP-120 (Unique API Keys and API Passwords) - The vendor’s software shall not contain any credentials that are shared among other copies of software; e.g. the software cannot contain hardcoded API keys or API passwords</v>
      </c>
      <c r="D228" s="38"/>
      <c r="E228" s="16"/>
      <c r="F228" s="16"/>
      <c r="G228" s="16"/>
      <c r="H228" s="16"/>
      <c r="M228" s="18"/>
      <c r="Q228" s="14"/>
    </row>
    <row r="229" spans="1:17" ht="75" x14ac:dyDescent="0.25">
      <c r="A229" s="16" t="str">
        <f>IF(Matrix!$M42="Yes","Cloud or Back-end"," ")</f>
        <v>Cloud or Back-end</v>
      </c>
      <c r="B229" s="16" t="str">
        <f>IF(Matrix!$M42="Yes",Matrix!$G42," ")</f>
        <v>Medium</v>
      </c>
      <c r="C229" s="16"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D229" s="38"/>
      <c r="E229" s="16"/>
      <c r="F229" s="16"/>
      <c r="G229" s="16"/>
      <c r="H229" s="16"/>
      <c r="M229" s="18"/>
      <c r="Q229" s="14"/>
    </row>
    <row r="230" spans="1:17" ht="180" x14ac:dyDescent="0.25">
      <c r="A230" s="16" t="str">
        <f>IF(Matrix!$M43="Yes","Cloud or Back-end"," ")</f>
        <v>Cloud or Back-end</v>
      </c>
      <c r="B230" s="16" t="str">
        <f>IF(Matrix!$M43="Yes",Matrix!$G43," ")</f>
        <v>Medium</v>
      </c>
      <c r="C230" s="16"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D230" s="38"/>
      <c r="E230" s="16"/>
      <c r="F230" s="16"/>
      <c r="G230" s="16"/>
      <c r="H230" s="16"/>
      <c r="M230" s="18"/>
      <c r="Q230" s="14"/>
    </row>
    <row r="231" spans="1:17" ht="30" x14ac:dyDescent="0.25">
      <c r="A231" s="16" t="str">
        <f>IF(Matrix!$M48="Yes","Cloud or Back-end"," ")</f>
        <v>Cloud or Back-end</v>
      </c>
      <c r="B231" s="16" t="str">
        <f>IF(Matrix!$M48="Yes",Matrix!$G48," ")</f>
        <v>Medium</v>
      </c>
      <c r="C231" s="16" t="str">
        <f>IF(Matrix!$M48="Yes",Matrix!$I48," ")</f>
        <v>SII-080 (Protecting Firmware on Devices) - The vendor shall design security components that fail-secure to protect integrity of systems and data.</v>
      </c>
      <c r="D231" s="38"/>
      <c r="E231" s="16"/>
      <c r="F231" s="16"/>
      <c r="G231" s="16"/>
      <c r="H231" s="16"/>
      <c r="M231" s="18"/>
      <c r="Q231" s="14"/>
    </row>
    <row r="232" spans="1:17" ht="105" x14ac:dyDescent="0.25">
      <c r="A232" s="16" t="str">
        <f>IF(Matrix!$M50="Yes","Cloud or Back-end"," ")</f>
        <v>Cloud or Back-end</v>
      </c>
      <c r="B232" s="16" t="str">
        <f>IF(Matrix!$M50="Yes",Matrix!$G50," ")</f>
        <v>Medium</v>
      </c>
      <c r="C232" s="16"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D232" s="38"/>
      <c r="E232" s="16"/>
      <c r="F232" s="16"/>
      <c r="G232" s="16"/>
      <c r="H232" s="16"/>
      <c r="M232" s="18"/>
      <c r="Q232" s="14"/>
    </row>
    <row r="233" spans="1:17" ht="90" x14ac:dyDescent="0.25">
      <c r="A233" s="16" t="str">
        <f>IF(Matrix!$M52="Yes","Cloud or Back-end"," ")</f>
        <v>Cloud or Back-end</v>
      </c>
      <c r="B233" s="16" t="str">
        <f>IF(Matrix!$M52="Yes",Matrix!$G52," ")</f>
        <v>Medium</v>
      </c>
      <c r="C233" s="16" t="str">
        <f>IF(Matrix!$M52="Yes",Matrix!$I52," ")</f>
        <v xml:space="preserve">SII-110 (Vulnerability Management) - The vendor conducts regular vulnerability scans of operating environment to verify software components in use have been patched according to remediation SLAs. 
</v>
      </c>
      <c r="D233" s="38"/>
      <c r="E233" s="16"/>
      <c r="F233" s="16"/>
      <c r="G233" s="16"/>
      <c r="H233" s="16"/>
      <c r="M233" s="18"/>
      <c r="Q233" s="14"/>
    </row>
    <row r="234" spans="1:17" ht="135" x14ac:dyDescent="0.25">
      <c r="A234" s="16" t="str">
        <f>IF(Matrix!$M54="Yes","Cloud or Back-end"," ")</f>
        <v>Cloud or Back-end</v>
      </c>
      <c r="B234" s="16" t="str">
        <f>IF(Matrix!$M54="Yes",Matrix!$G54," ")</f>
        <v>Medium</v>
      </c>
      <c r="C234" s="16"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D234" s="38"/>
      <c r="E234" s="16"/>
      <c r="F234" s="16"/>
      <c r="G234" s="16"/>
      <c r="H234" s="16"/>
      <c r="M234" s="18"/>
      <c r="Q234" s="14"/>
    </row>
    <row r="235" spans="1:17" ht="45" x14ac:dyDescent="0.25">
      <c r="A235" s="16" t="str">
        <f>IF(Matrix!$M55="Yes","Cloud or Back-end"," ")</f>
        <v>Cloud or Back-end</v>
      </c>
      <c r="B235" s="16" t="str">
        <f>IF(Matrix!$M55="Yes",Matrix!$G55," ")</f>
        <v>Medium</v>
      </c>
      <c r="C235" s="16" t="str">
        <f>IF(Matrix!$M55="Yes",Matrix!$I55," ")</f>
        <v>SII-140 (Vulnerability Management) - The vendor shall implement ongoing monitoring and protection against malicious code in production using a well governed process that addresses all entry and exit points in the system.</v>
      </c>
      <c r="D235" s="38"/>
      <c r="E235" s="16"/>
      <c r="F235" s="16"/>
      <c r="G235" s="16"/>
      <c r="H235" s="16"/>
      <c r="M235" s="18"/>
      <c r="Q235" s="14"/>
    </row>
    <row r="236" spans="1:17" ht="30" x14ac:dyDescent="0.25">
      <c r="A236" s="16" t="str">
        <f>IF(Matrix!$M56="Yes","Cloud or Back-end"," ")</f>
        <v>Cloud or Back-end</v>
      </c>
      <c r="B236" s="16" t="str">
        <f>IF(Matrix!$M56="Yes",Matrix!$G56," ")</f>
        <v>Medium</v>
      </c>
      <c r="C236" s="16" t="str">
        <f>IF(Matrix!$M56="Yes",Matrix!$I56," ")</f>
        <v>SII-150 (Vulnerability Management) - The vendor shall verify code according to best-practice coding standards</v>
      </c>
      <c r="D236" s="38"/>
      <c r="E236" s="16"/>
      <c r="F236" s="16"/>
      <c r="G236" s="16"/>
      <c r="H236" s="16"/>
      <c r="M236" s="18"/>
      <c r="Q236" s="14"/>
    </row>
    <row r="237" spans="1:17" ht="60" x14ac:dyDescent="0.25">
      <c r="A237" s="16" t="str">
        <f>IF(Matrix!$M57="Yes","Cloud or Back-end"," ")</f>
        <v>Cloud or Back-end</v>
      </c>
      <c r="B237" s="16" t="str">
        <f>IF(Matrix!$M57="Yes",Matrix!$G57," ")</f>
        <v>Medium</v>
      </c>
      <c r="C237" s="16" t="str">
        <f>IF(Matrix!$M57="Yes",Matrix!$I57," ")</f>
        <v>SII-170 (System and Information Integrity) - The vendor shall actively monitor resources such as NIST Common Vulnerabilities and Exposures (CVE), Bugtraq, for security alerts and advisories related to the telematics system’s components</v>
      </c>
      <c r="D237" s="38"/>
      <c r="E237" s="16"/>
      <c r="F237" s="16"/>
      <c r="G237" s="16"/>
      <c r="H237" s="16"/>
      <c r="M237" s="18"/>
      <c r="Q237" s="14"/>
    </row>
    <row r="238" spans="1:17" ht="60" x14ac:dyDescent="0.25">
      <c r="A238" s="16" t="str">
        <f>IF(Matrix!$M58="Yes","Cloud or Back-end"," ")</f>
        <v>Cloud or Back-end</v>
      </c>
      <c r="B238" s="16" t="str">
        <f>IF(Matrix!$M58="Yes",Matrix!$G58," ")</f>
        <v>Medium</v>
      </c>
      <c r="C238" s="16"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D238" s="38"/>
      <c r="E238" s="16"/>
      <c r="F238" s="16"/>
      <c r="G238" s="16"/>
      <c r="H238" s="16"/>
      <c r="M238" s="18"/>
      <c r="Q238" s="14"/>
    </row>
    <row r="239" spans="1:17" ht="105" x14ac:dyDescent="0.25">
      <c r="A239" s="16" t="str">
        <f>IF(Matrix!$M59="Yes","Cloud or Back-end"," ")</f>
        <v>Cloud or Back-end</v>
      </c>
      <c r="B239" s="16" t="str">
        <f>IF(Matrix!$M59="Yes",Matrix!$G59," ")</f>
        <v>Medium</v>
      </c>
      <c r="C239" s="16" t="str">
        <f>IF(Matrix!$M59="Yes",Matrix!$I59," ")</f>
        <v xml:space="preserve">SII-180 (Secure Software Development Lifecycle (SDLC)) - Remediation SLA or objectives are defined and are adhered to by the security and development teams. Identified vulnerabilities are remediated or mitigated using suitable compensating controls
</v>
      </c>
      <c r="D239" s="38"/>
      <c r="E239" s="16"/>
      <c r="F239" s="16"/>
      <c r="G239" s="16"/>
      <c r="H239" s="16"/>
      <c r="M239" s="18"/>
      <c r="Q239" s="14"/>
    </row>
    <row r="240" spans="1:17" ht="45" x14ac:dyDescent="0.25">
      <c r="A240" s="16" t="str">
        <f>IF(Matrix!$M49="Yes","Cloud or Back-end"," ")</f>
        <v>Cloud or Back-end</v>
      </c>
      <c r="B240" s="16" t="str">
        <f>IF(Matrix!$M49="Yes",Matrix!$G49," ")</f>
        <v>Low</v>
      </c>
      <c r="C240" s="16" t="str">
        <f>IF(Matrix!$M49="Yes",Matrix!$I49," ")</f>
        <v>SII-081 (Protecting Firmware on Devices) - The vendor shall utilize protective mechanisms to protect components from unauthorized runtime/volatile modification of code.</v>
      </c>
      <c r="D240" s="38"/>
      <c r="E240" s="16"/>
      <c r="F240" s="16"/>
      <c r="G240" s="16"/>
      <c r="H240" s="16"/>
      <c r="M240" s="18"/>
      <c r="Q240" s="14"/>
    </row>
    <row r="241" spans="1:17" ht="45" x14ac:dyDescent="0.25">
      <c r="A241" s="16" t="str">
        <f>IF(Matrix!$M53="Yes","Cloud or Back-end"," ")</f>
        <v>Cloud or Back-end</v>
      </c>
      <c r="B241" s="16" t="str">
        <f>IF(Matrix!$M53="Yes",Matrix!$G53," ")</f>
        <v>Low</v>
      </c>
      <c r="C241" s="16" t="str">
        <f>IF(Matrix!$M53="Yes",Matrix!$I53," ")</f>
        <v>SII-120 (Vulnerability Management) - The vendor shall have a vulnerability management process that includes steps to triage any found vulnerabilities and plan remediation.</v>
      </c>
      <c r="D241" s="38"/>
      <c r="E241" s="16"/>
      <c r="F241" s="16"/>
      <c r="G241" s="16"/>
      <c r="H241" s="16"/>
      <c r="M241" s="18"/>
      <c r="Q241" s="14"/>
    </row>
    <row r="242" spans="1:17" x14ac:dyDescent="0.25">
      <c r="A242" s="16" t="str">
        <f>IF(Matrix!$M4="Yes","Cloud or Back-end"," ")</f>
        <v xml:space="preserve"> </v>
      </c>
      <c r="B242" s="16" t="str">
        <f>IF(Matrix!$M4="Yes",Matrix!$G4," ")</f>
        <v xml:space="preserve"> </v>
      </c>
      <c r="C242" s="16" t="str">
        <f>IF(Matrix!$M4="Yes",Matrix!$I4," ")</f>
        <v xml:space="preserve"> </v>
      </c>
      <c r="D242" s="38"/>
      <c r="E242" s="16"/>
      <c r="F242" s="16"/>
      <c r="G242" s="16"/>
      <c r="H242" s="16"/>
      <c r="M242" s="18"/>
      <c r="Q242" s="14"/>
    </row>
    <row r="243" spans="1:17" x14ac:dyDescent="0.25">
      <c r="A243" s="16" t="str">
        <f>IF(Matrix!$M9="Yes","Cloud or Back-end"," ")</f>
        <v xml:space="preserve"> </v>
      </c>
      <c r="B243" s="16" t="str">
        <f>IF(Matrix!$M9="Yes",Matrix!$G9," ")</f>
        <v xml:space="preserve"> </v>
      </c>
      <c r="C243" s="16" t="str">
        <f>IF(Matrix!$M9="Yes",Matrix!$I9," ")</f>
        <v xml:space="preserve"> </v>
      </c>
      <c r="D243" s="38"/>
      <c r="E243" s="16"/>
      <c r="F243" s="16"/>
      <c r="G243" s="16"/>
      <c r="H243" s="16"/>
      <c r="M243" s="18"/>
      <c r="Q243" s="14"/>
    </row>
    <row r="244" spans="1:17" x14ac:dyDescent="0.25">
      <c r="A244" s="16" t="str">
        <f>IF(Matrix!$M11="Yes","Cloud or Back-end"," ")</f>
        <v xml:space="preserve"> </v>
      </c>
      <c r="B244" s="16" t="str">
        <f>IF(Matrix!$M11="Yes",Matrix!$G11," ")</f>
        <v xml:space="preserve"> </v>
      </c>
      <c r="C244" s="16" t="str">
        <f>IF(Matrix!$M11="Yes",Matrix!$I11," ")</f>
        <v xml:space="preserve"> </v>
      </c>
      <c r="D244" s="38"/>
      <c r="E244" s="16"/>
      <c r="F244" s="16"/>
      <c r="G244" s="16"/>
      <c r="H244" s="16"/>
      <c r="M244" s="18"/>
      <c r="Q244" s="14"/>
    </row>
    <row r="245" spans="1:17" x14ac:dyDescent="0.25">
      <c r="A245" s="16" t="str">
        <f>IF(Matrix!$M12="Yes","Cloud or Back-end"," ")</f>
        <v xml:space="preserve"> </v>
      </c>
      <c r="B245" s="16" t="str">
        <f>IF(Matrix!$M12="Yes",Matrix!$G12," ")</f>
        <v xml:space="preserve"> </v>
      </c>
      <c r="C245" s="16" t="str">
        <f>IF(Matrix!$M12="Yes",Matrix!$I12," ")</f>
        <v xml:space="preserve"> </v>
      </c>
      <c r="D245" s="38"/>
      <c r="E245" s="16"/>
      <c r="F245" s="16"/>
      <c r="G245" s="16"/>
      <c r="H245" s="16"/>
      <c r="M245" s="18"/>
      <c r="Q245" s="14"/>
    </row>
    <row r="246" spans="1:17" x14ac:dyDescent="0.25">
      <c r="A246" s="16" t="str">
        <f>IF(Matrix!$M16="Yes","Cloud or Back-end"," ")</f>
        <v xml:space="preserve"> </v>
      </c>
      <c r="B246" s="16" t="str">
        <f>IF(Matrix!$M16="Yes",Matrix!$G16," ")</f>
        <v xml:space="preserve"> </v>
      </c>
      <c r="C246" s="16" t="str">
        <f>IF(Matrix!$M16="Yes",Matrix!$I16," ")</f>
        <v xml:space="preserve"> </v>
      </c>
      <c r="D246" s="38"/>
      <c r="E246" s="16"/>
      <c r="F246" s="16"/>
      <c r="G246" s="16"/>
      <c r="H246" s="16"/>
      <c r="M246" s="18"/>
      <c r="Q246" s="14"/>
    </row>
    <row r="247" spans="1:17" x14ac:dyDescent="0.25">
      <c r="A247" s="16" t="str">
        <f>IF(Matrix!$M36="Yes","Cloud or Back-end"," ")</f>
        <v xml:space="preserve"> </v>
      </c>
      <c r="B247" s="16" t="str">
        <f>IF(Matrix!$M36="Yes",Matrix!$G36," ")</f>
        <v xml:space="preserve"> </v>
      </c>
      <c r="C247" s="16" t="str">
        <f>IF(Matrix!$M36="Yes",Matrix!$I36," ")</f>
        <v xml:space="preserve"> </v>
      </c>
      <c r="D247" s="38"/>
      <c r="E247" s="16"/>
      <c r="F247" s="16"/>
      <c r="G247" s="16"/>
      <c r="H247" s="16"/>
      <c r="M247" s="18"/>
      <c r="Q247" s="14"/>
    </row>
    <row r="248" spans="1:17" x14ac:dyDescent="0.25">
      <c r="A248" s="16" t="str">
        <f>IF(Matrix!$M38="Yes","Cloud or Back-end"," ")</f>
        <v xml:space="preserve"> </v>
      </c>
      <c r="B248" s="16" t="str">
        <f>IF(Matrix!$M38="Yes",Matrix!$G38," ")</f>
        <v xml:space="preserve"> </v>
      </c>
      <c r="C248" s="16" t="str">
        <f>IF(Matrix!$M38="Yes",Matrix!$I38," ")</f>
        <v xml:space="preserve"> </v>
      </c>
      <c r="D248" s="38"/>
      <c r="E248" s="16"/>
      <c r="F248" s="16"/>
      <c r="G248" s="16"/>
      <c r="H248" s="16"/>
      <c r="M248" s="18"/>
      <c r="Q248" s="14"/>
    </row>
    <row r="249" spans="1:17" x14ac:dyDescent="0.25">
      <c r="A249" s="16" t="str">
        <f>IF(Matrix!$M44="Yes","Cloud or Back-end"," ")</f>
        <v xml:space="preserve"> </v>
      </c>
      <c r="B249" s="16" t="str">
        <f>IF(Matrix!$M44="Yes",Matrix!$G44," ")</f>
        <v xml:space="preserve"> </v>
      </c>
      <c r="C249" s="16" t="str">
        <f>IF(Matrix!$M44="Yes",Matrix!$I44," ")</f>
        <v xml:space="preserve"> </v>
      </c>
      <c r="D249" s="38"/>
      <c r="E249" s="16"/>
      <c r="F249" s="16"/>
      <c r="G249" s="16"/>
      <c r="H249" s="16"/>
      <c r="M249" s="18"/>
      <c r="Q249" s="14"/>
    </row>
    <row r="250" spans="1:17" x14ac:dyDescent="0.25">
      <c r="A250" s="16" t="str">
        <f>IF(Matrix!$M45="Yes","Cloud or Back-end"," ")</f>
        <v xml:space="preserve"> </v>
      </c>
      <c r="B250" s="16" t="str">
        <f>IF(Matrix!$M45="Yes",Matrix!$G45," ")</f>
        <v xml:space="preserve"> </v>
      </c>
      <c r="C250" s="16" t="str">
        <f>IF(Matrix!$M45="Yes",Matrix!$I45," ")</f>
        <v xml:space="preserve"> </v>
      </c>
      <c r="D250" s="38"/>
      <c r="E250" s="16"/>
      <c r="F250" s="16"/>
      <c r="G250" s="16"/>
      <c r="H250" s="16"/>
      <c r="M250" s="18"/>
      <c r="Q250" s="14"/>
    </row>
    <row r="251" spans="1:17" x14ac:dyDescent="0.25">
      <c r="A251" s="16" t="str">
        <f>IF(Matrix!$M46="Yes","Cloud or Back-end"," ")</f>
        <v xml:space="preserve"> </v>
      </c>
      <c r="B251" s="16" t="str">
        <f>IF(Matrix!$M46="Yes",Matrix!$G46," ")</f>
        <v xml:space="preserve"> </v>
      </c>
      <c r="C251" s="16" t="str">
        <f>IF(Matrix!$M46="Yes",Matrix!$I46," ")</f>
        <v xml:space="preserve"> </v>
      </c>
      <c r="D251" s="38"/>
      <c r="E251" s="16"/>
      <c r="F251" s="16"/>
      <c r="G251" s="16"/>
      <c r="H251" s="16"/>
    </row>
    <row r="252" spans="1:17" x14ac:dyDescent="0.25">
      <c r="A252" s="41" t="str">
        <f>IF(Matrix!$M60="Yes","Cloud or Back-end"," ")</f>
        <v xml:space="preserve"> </v>
      </c>
      <c r="B252" s="41" t="str">
        <f>IF(Matrix!$M60="Yes",Matrix!$G60," ")</f>
        <v xml:space="preserve"> </v>
      </c>
      <c r="C252" s="41" t="str">
        <f>IF(Matrix!$M60="Yes",Matrix!$I60," ")</f>
        <v xml:space="preserve"> </v>
      </c>
      <c r="D252" s="38"/>
      <c r="E252" s="16"/>
      <c r="F252" s="16"/>
      <c r="G252" s="16"/>
      <c r="H252" s="16"/>
    </row>
  </sheetData>
  <sortState xmlns:xlrd2="http://schemas.microsoft.com/office/spreadsheetml/2017/richdata2" ref="B195:H250">
    <sortCondition ref="B194:B250" customList="High,Medium,Low"/>
  </sortState>
  <mergeCells count="13">
    <mergeCell ref="B1:H1"/>
    <mergeCell ref="B2:H2"/>
    <mergeCell ref="D3:G3"/>
    <mergeCell ref="H3:H4"/>
    <mergeCell ref="C65:H65"/>
    <mergeCell ref="B191:H191"/>
    <mergeCell ref="D192:G192"/>
    <mergeCell ref="H192:H193"/>
    <mergeCell ref="D66:G66"/>
    <mergeCell ref="H66:H67"/>
    <mergeCell ref="C128:H128"/>
    <mergeCell ref="D129:G129"/>
    <mergeCell ref="H129:H130"/>
  </mergeCells>
  <pageMargins left="0.7" right="0.7" top="0.75" bottom="0.75" header="0.3" footer="0.3"/>
  <pageSetup scale="69"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RowHeight="15" x14ac:dyDescent="0.25"/>
  <cols>
    <col min="1" max="1" width="11.28515625" style="14" bestFit="1" customWidth="1"/>
    <col min="2" max="2" width="70.28515625" style="14" customWidth="1"/>
    <col min="3" max="3" width="7" style="14" customWidth="1"/>
    <col min="4" max="6" width="7.7109375" style="18" customWidth="1"/>
    <col min="7" max="7" width="31.85546875" style="18" customWidth="1"/>
    <col min="8" max="8" width="28.42578125" style="14" bestFit="1" customWidth="1"/>
    <col min="9" max="9" width="9.140625" style="14"/>
    <col min="10" max="10" width="23.85546875" style="14" customWidth="1"/>
    <col min="11" max="11" width="11.28515625" style="14" bestFit="1" customWidth="1"/>
    <col min="12" max="12" width="70.28515625" style="14" customWidth="1"/>
    <col min="13" max="13" width="7" style="14" customWidth="1"/>
    <col min="14" max="16" width="7.7109375" style="18" customWidth="1"/>
    <col min="17" max="17" width="31.85546875" style="18" customWidth="1"/>
    <col min="18" max="16384" width="9.140625" style="14"/>
  </cols>
  <sheetData>
    <row r="1" spans="1:8" s="13" customFormat="1" ht="30.75" customHeight="1" x14ac:dyDescent="0.25">
      <c r="A1" s="99" t="s">
        <v>307</v>
      </c>
      <c r="B1" s="93"/>
      <c r="C1" s="93"/>
      <c r="D1" s="93"/>
      <c r="E1" s="93"/>
      <c r="F1" s="93"/>
      <c r="G1" s="93"/>
      <c r="H1" s="21"/>
    </row>
    <row r="2" spans="1:8" s="13" customFormat="1" ht="21" x14ac:dyDescent="0.25">
      <c r="A2" s="89" t="s">
        <v>243</v>
      </c>
      <c r="B2" s="90"/>
      <c r="C2" s="90"/>
      <c r="D2" s="90"/>
      <c r="E2" s="90"/>
      <c r="F2" s="90"/>
      <c r="G2" s="90"/>
      <c r="H2" s="20"/>
    </row>
    <row r="3" spans="1:8" s="13" customFormat="1" ht="54.75" customHeight="1" x14ac:dyDescent="0.25">
      <c r="A3" s="100" t="s">
        <v>308</v>
      </c>
      <c r="B3" s="101"/>
      <c r="C3" s="101"/>
      <c r="D3" s="101"/>
      <c r="E3" s="101"/>
      <c r="F3" s="101"/>
      <c r="G3" s="101"/>
      <c r="H3" s="19"/>
    </row>
    <row r="4" spans="1:8" x14ac:dyDescent="0.25">
      <c r="A4" s="91" t="s">
        <v>217</v>
      </c>
      <c r="B4" s="91" t="s">
        <v>145</v>
      </c>
      <c r="C4" s="91" t="s">
        <v>303</v>
      </c>
      <c r="D4" s="91"/>
      <c r="E4" s="91"/>
      <c r="F4" s="91"/>
      <c r="G4" s="91" t="s">
        <v>304</v>
      </c>
      <c r="H4" s="91" t="s">
        <v>246</v>
      </c>
    </row>
    <row r="5" spans="1:8" x14ac:dyDescent="0.25">
      <c r="A5" s="91"/>
      <c r="B5" s="91"/>
      <c r="C5" s="15" t="s">
        <v>301</v>
      </c>
      <c r="D5" s="15" t="s">
        <v>305</v>
      </c>
      <c r="E5" s="15" t="s">
        <v>302</v>
      </c>
      <c r="F5" s="15" t="s">
        <v>306</v>
      </c>
      <c r="G5" s="91"/>
      <c r="H5" s="91"/>
    </row>
    <row r="6" spans="1:8" s="17" customFormat="1" x14ac:dyDescent="0.25">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90" x14ac:dyDescent="0.25">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25">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30" x14ac:dyDescent="0.25">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5" x14ac:dyDescent="0.25">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30" x14ac:dyDescent="0.25">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30" x14ac:dyDescent="0.25">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25">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25">
      <c r="A14" s="16" t="str">
        <f>IF(Matrix!$J10="Yes",Matrix!$G10," ")</f>
        <v xml:space="preserve"> </v>
      </c>
      <c r="B14" s="16" t="str">
        <f>IF(Matrix!$J10="Yes",Matrix!$I10," ")</f>
        <v xml:space="preserve"> </v>
      </c>
      <c r="C14" s="16"/>
      <c r="D14" s="16"/>
      <c r="E14" s="16"/>
      <c r="F14" s="16"/>
      <c r="G14" s="16"/>
      <c r="H14" s="16" t="str">
        <f>IF(Matrix!$J10="Yes","Mobile App"," ")</f>
        <v xml:space="preserve"> </v>
      </c>
    </row>
    <row r="15" spans="1:8" s="17" customFormat="1" ht="60" x14ac:dyDescent="0.25">
      <c r="A15" s="16" t="str">
        <f>IF(Matrix!$J11="Yes",Matrix!$G11," ")</f>
        <v>Medium</v>
      </c>
      <c r="B15" s="16" t="str">
        <f>IF(Matrix!$J11="Yes",Matrix!$I11,"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IF(Matrix!$J11="Yes","Mobile App"," ")</f>
        <v>Mobile App</v>
      </c>
    </row>
    <row r="16" spans="1:8" s="17" customFormat="1" x14ac:dyDescent="0.25">
      <c r="A16" s="16" t="str">
        <f>IF(Matrix!$J12="Yes",Matrix!$G12," ")</f>
        <v xml:space="preserve"> </v>
      </c>
      <c r="B16" s="16" t="str">
        <f>IF(Matrix!$J12="Yes",Matrix!$I12," ")</f>
        <v xml:space="preserve"> </v>
      </c>
      <c r="C16" s="16"/>
      <c r="D16" s="16"/>
      <c r="E16" s="16"/>
      <c r="F16" s="16"/>
      <c r="G16" s="16"/>
      <c r="H16" s="16" t="str">
        <f>IF(Matrix!$J12="Yes","Mobile App"," ")</f>
        <v xml:space="preserve"> </v>
      </c>
    </row>
    <row r="17" spans="1:8" s="17" customFormat="1" ht="45" x14ac:dyDescent="0.25">
      <c r="A17" s="16" t="str">
        <f>IF(Matrix!$J13="Yes",Matrix!$G13," ")</f>
        <v>High</v>
      </c>
      <c r="B17" s="16" t="str">
        <f>IF(Matrix!$J13="Yes",Matrix!$I13," ")</f>
        <v>CM-020 (Configuration Management) - The vendor’s devices shall have all services used for troubleshooting disabled or properly protected from unauthorized access and use.</v>
      </c>
      <c r="C17" s="16"/>
      <c r="D17" s="16"/>
      <c r="E17" s="16"/>
      <c r="F17" s="16"/>
      <c r="G17" s="16"/>
      <c r="H17" s="16" t="str">
        <f>IF(Matrix!$J13="Yes","Mobile App"," ")</f>
        <v>Mobile App</v>
      </c>
    </row>
    <row r="18" spans="1:8" s="17" customFormat="1" ht="45" x14ac:dyDescent="0.25">
      <c r="A18" s="16" t="str">
        <f>IF(Matrix!$J14="Yes",Matrix!$G14," ")</f>
        <v>High</v>
      </c>
      <c r="B18" s="16" t="str">
        <f>IF(Matrix!$J14="Yes",Matrix!$I14," ")</f>
        <v>CM-030 (Configuration Management) - Vendor ensures that any and all interfaces used for testing or debug are unavailalbe in production builds of the devices</v>
      </c>
      <c r="C18" s="16"/>
      <c r="D18" s="16"/>
      <c r="E18" s="16"/>
      <c r="F18" s="16"/>
      <c r="G18" s="16"/>
      <c r="H18" s="16" t="str">
        <f>IF(Matrix!$J14="Yes","Mobile App"," ")</f>
        <v>Mobile App</v>
      </c>
    </row>
    <row r="19" spans="1:8" s="17" customFormat="1" ht="45" x14ac:dyDescent="0.25">
      <c r="A19" s="16" t="str">
        <f>IF(Matrix!$J15="Yes",Matrix!$G15," ")</f>
        <v>Medium</v>
      </c>
      <c r="B19" s="16" t="str">
        <f>IF(Matrix!$J15="Yes",Matrix!$I15,"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IF(Matrix!$J15="Yes","Mobile App"," ")</f>
        <v>Mobile App</v>
      </c>
    </row>
    <row r="20" spans="1:8" s="17" customFormat="1" x14ac:dyDescent="0.25">
      <c r="A20" s="16" t="str">
        <f>IF(Matrix!$J16="Yes",Matrix!$G16," ")</f>
        <v xml:space="preserve"> </v>
      </c>
      <c r="B20" s="16" t="str">
        <f>IF(Matrix!$J16="Yes",Matrix!$I16," ")</f>
        <v xml:space="preserve"> </v>
      </c>
      <c r="C20" s="16"/>
      <c r="D20" s="16"/>
      <c r="E20" s="16"/>
      <c r="F20" s="16"/>
      <c r="G20" s="16"/>
      <c r="H20" s="16" t="str">
        <f>IF(Matrix!$J16="Yes","Mobile App"," ")</f>
        <v xml:space="preserve"> </v>
      </c>
    </row>
    <row r="21" spans="1:8" s="17" customFormat="1" ht="45" x14ac:dyDescent="0.25">
      <c r="A21" s="16" t="str">
        <f>IF(Matrix!$J17="Yes",Matrix!$G17," ")</f>
        <v>Medium</v>
      </c>
      <c r="B21" s="16" t="str">
        <f>IF(Matrix!$J17="Yes",Matrix!$I17," ")</f>
        <v>IA-030 (Identification and Authentication) - Cryptographic modules used in the vendors system shall be compliant with Federal Information Processing Standards (FIPS) 140-2: Level 1.</v>
      </c>
      <c r="C21" s="16"/>
      <c r="D21" s="16"/>
      <c r="E21" s="16"/>
      <c r="F21" s="16"/>
      <c r="G21" s="16"/>
      <c r="H21" s="16" t="str">
        <f>IF(Matrix!$J17="Yes","Mobile App"," ")</f>
        <v>Mobile App</v>
      </c>
    </row>
    <row r="22" spans="1:8" s="17" customFormat="1" ht="45" x14ac:dyDescent="0.25">
      <c r="A22" s="16" t="str">
        <f>IF(Matrix!$J18="Yes",Matrix!$G18," ")</f>
        <v>High</v>
      </c>
      <c r="B22" s="16" t="str">
        <f>IF(Matrix!$J18="Yes",Matrix!$I18,"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IF(Matrix!$J18="Yes","Mobile App"," ")</f>
        <v>Mobile App</v>
      </c>
    </row>
    <row r="23" spans="1:8" s="17" customFormat="1" ht="60" x14ac:dyDescent="0.25">
      <c r="A23" s="16" t="str">
        <f>IF(Matrix!$J19="Yes",Matrix!$G19," ")</f>
        <v>Medium</v>
      </c>
      <c r="B23" s="16" t="str">
        <f>IF(Matrix!$J19="Yes",Matrix!$I19,"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IF(Matrix!$J19="Yes","Mobile App"," ")</f>
        <v>Mobile App</v>
      </c>
    </row>
    <row r="24" spans="1:8" s="17" customFormat="1" x14ac:dyDescent="0.25">
      <c r="A24" s="16" t="str">
        <f>IF(Matrix!$J20="Yes",Matrix!$G20," ")</f>
        <v xml:space="preserve"> </v>
      </c>
      <c r="B24" s="16" t="str">
        <f>IF(Matrix!$J20="Yes",Matrix!$I20," ")</f>
        <v xml:space="preserve"> </v>
      </c>
      <c r="C24" s="16"/>
      <c r="D24" s="16"/>
      <c r="E24" s="16"/>
      <c r="F24" s="16"/>
      <c r="G24" s="16"/>
      <c r="H24" s="16" t="str">
        <f>IF(Matrix!$J20="Yes","Mobile App"," ")</f>
        <v xml:space="preserve"> </v>
      </c>
    </row>
    <row r="25" spans="1:8" s="17" customFormat="1" x14ac:dyDescent="0.25">
      <c r="A25" s="16" t="str">
        <f>IF(Matrix!$J21="Yes",Matrix!$G21," ")</f>
        <v xml:space="preserve"> </v>
      </c>
      <c r="B25" s="16" t="str">
        <f>IF(Matrix!$J21="Yes",Matrix!$I21," ")</f>
        <v xml:space="preserve"> </v>
      </c>
      <c r="C25" s="16"/>
      <c r="D25" s="16"/>
      <c r="E25" s="16"/>
      <c r="F25" s="16"/>
      <c r="G25" s="16"/>
      <c r="H25" s="16" t="str">
        <f>IF(Matrix!$J21="Yes","Mobile App"," ")</f>
        <v xml:space="preserve"> </v>
      </c>
    </row>
    <row r="26" spans="1:8" s="17" customFormat="1" x14ac:dyDescent="0.25">
      <c r="A26" s="16" t="str">
        <f>IF(Matrix!$J22="Yes",Matrix!$G22," ")</f>
        <v xml:space="preserve"> </v>
      </c>
      <c r="B26" s="16" t="str">
        <f>IF(Matrix!$J22="Yes",Matrix!$I22," ")</f>
        <v xml:space="preserve"> </v>
      </c>
      <c r="C26" s="16"/>
      <c r="D26" s="16"/>
      <c r="E26" s="16"/>
      <c r="F26" s="16"/>
      <c r="G26" s="16"/>
      <c r="H26" s="16" t="str">
        <f>IF(Matrix!$J22="Yes","Mobile App"," ")</f>
        <v xml:space="preserve"> </v>
      </c>
    </row>
    <row r="27" spans="1:8" s="17" customFormat="1" x14ac:dyDescent="0.25">
      <c r="A27" s="16" t="str">
        <f>IF(Matrix!$J23="Yes",Matrix!$G23," ")</f>
        <v xml:space="preserve"> </v>
      </c>
      <c r="B27" s="16" t="str">
        <f>IF(Matrix!$J23="Yes",Matrix!$I23," ")</f>
        <v xml:space="preserve"> </v>
      </c>
      <c r="C27" s="16"/>
      <c r="D27" s="16"/>
      <c r="E27" s="16"/>
      <c r="F27" s="16"/>
      <c r="G27" s="16"/>
      <c r="H27" s="16" t="str">
        <f>IF(Matrix!$J23="Yes","Mobile App"," ")</f>
        <v xml:space="preserve"> </v>
      </c>
    </row>
    <row r="28" spans="1:8" s="17" customFormat="1" ht="60" x14ac:dyDescent="0.25">
      <c r="A28" s="16" t="str">
        <f>IF(Matrix!$J24="Yes",Matrix!$G24," ")</f>
        <v>Medium</v>
      </c>
      <c r="B28" s="16" t="str">
        <f>IF(Matrix!$J24="Yes",Matrix!$I24," ")</f>
        <v>PS-010 (Personnel Security) - The vendor shall have personnel security policies &amp; procedures, position risk categorization, personnel screening, personnel termination, personnel transfer, access agreements &amp; third party personnel security.</v>
      </c>
      <c r="C28" s="16"/>
      <c r="D28" s="16"/>
      <c r="E28" s="16"/>
      <c r="F28" s="16"/>
      <c r="G28" s="16"/>
      <c r="H28" s="16" t="str">
        <f>IF(Matrix!$J24="Yes","Mobile App"," ")</f>
        <v>Mobile App</v>
      </c>
    </row>
    <row r="29" spans="1:8" s="17" customFormat="1" ht="75" x14ac:dyDescent="0.25">
      <c r="A29" s="16" t="str">
        <f>IF(Matrix!$J25="Yes",Matrix!$G25," ")</f>
        <v>Medium</v>
      </c>
      <c r="B29" s="16" t="str">
        <f>IF(Matrix!$J25="Yes",Matrix!$I25,"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IF(Matrix!$J25="Yes","Mobile App"," ")</f>
        <v>Mobile App</v>
      </c>
    </row>
    <row r="30" spans="1:8" s="17" customFormat="1" ht="30" x14ac:dyDescent="0.25">
      <c r="A30" s="16" t="str">
        <f>IF(Matrix!$J26="Yes",Matrix!$G26," ")</f>
        <v>Medium</v>
      </c>
      <c r="B30" s="16" t="str">
        <f>IF(Matrix!$J26="Yes",Matrix!$I26," ")</f>
        <v>RA-020 (Risk Assessment) - The vendor shall use the results of risk assessments to influence systems development and processes.</v>
      </c>
      <c r="C30" s="16"/>
      <c r="D30" s="16"/>
      <c r="E30" s="16"/>
      <c r="F30" s="16"/>
      <c r="G30" s="16"/>
      <c r="H30" s="16" t="str">
        <f>IF(Matrix!$J26="Yes","Mobile App"," ")</f>
        <v>Mobile App</v>
      </c>
    </row>
    <row r="31" spans="1:8" s="17" customFormat="1" ht="30" x14ac:dyDescent="0.25">
      <c r="A31" s="16" t="str">
        <f>IF(Matrix!$J27="Yes",Matrix!$G27," ")</f>
        <v>High</v>
      </c>
      <c r="B31" s="16" t="str">
        <f>IF(Matrix!$J27="Yes",Matrix!$I27," ")</f>
        <v>SAA-010 (Security Management) - The vendor shall have an Information Security Management Plan (ISMP)</v>
      </c>
      <c r="C31" s="16"/>
      <c r="D31" s="16"/>
      <c r="E31" s="16"/>
      <c r="F31" s="16"/>
      <c r="G31" s="16"/>
      <c r="H31" s="16" t="str">
        <f>IF(Matrix!$J27="Yes","Mobile App"," ")</f>
        <v>Mobile App</v>
      </c>
    </row>
    <row r="32" spans="1:8" s="17" customFormat="1" ht="90" x14ac:dyDescent="0.25">
      <c r="A32" s="16" t="str">
        <f>IF(Matrix!$J28="Yes",Matrix!$G28," ")</f>
        <v>High</v>
      </c>
      <c r="B32" s="16" t="str">
        <f>IF(Matrix!$J28="Yes",Matrix!$I28,"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IF(Matrix!$J28="Yes","Mobile App"," ")</f>
        <v>Mobile App</v>
      </c>
    </row>
    <row r="33" spans="1:8" s="17" customFormat="1" ht="75" x14ac:dyDescent="0.25">
      <c r="A33" s="16" t="str">
        <f>IF(Matrix!$J29="Yes",Matrix!$G29," ")</f>
        <v>Medium</v>
      </c>
      <c r="B33" s="16" t="str">
        <f>IF(Matrix!$J29="Yes",Matrix!$I29,"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33" s="16"/>
      <c r="D33" s="16"/>
      <c r="E33" s="16"/>
      <c r="F33" s="16"/>
      <c r="G33" s="16"/>
      <c r="H33" s="16" t="str">
        <f>IF(Matrix!$J29="Yes","Mobile App"," ")</f>
        <v>Mobile App</v>
      </c>
    </row>
    <row r="34" spans="1:8" s="17" customFormat="1" ht="45" x14ac:dyDescent="0.25">
      <c r="A34" s="16" t="str">
        <f>IF(Matrix!$J30="Yes",Matrix!$G30," ")</f>
        <v>High</v>
      </c>
      <c r="B34" s="16" t="str">
        <f>IF(Matrix!$J30="Yes",Matrix!$I30," ")</f>
        <v>SCP-010 (Protecting Communications paths for systems) - Communication paths that traverse outside controlled boundaries must protect confidentiality and integrity of data</v>
      </c>
      <c r="C34" s="16"/>
      <c r="D34" s="16"/>
      <c r="E34" s="16"/>
      <c r="F34" s="16"/>
      <c r="G34" s="16"/>
      <c r="H34" s="16" t="str">
        <f>IF(Matrix!$J30="Yes","Mobile App"," ")</f>
        <v>Mobile App</v>
      </c>
    </row>
    <row r="35" spans="1:8" s="17" customFormat="1" ht="45" x14ac:dyDescent="0.25">
      <c r="A35" s="16" t="str">
        <f>IF(Matrix!$J31="Yes",Matrix!$G31," ")</f>
        <v>Medium</v>
      </c>
      <c r="B35" s="16" t="str">
        <f>IF(Matrix!$J31="Yes",Matrix!$I31,"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IF(Matrix!$J31="Yes","Mobile App"," ")</f>
        <v>Mobile App</v>
      </c>
    </row>
    <row r="36" spans="1:8" s="17" customFormat="1" ht="105" x14ac:dyDescent="0.25">
      <c r="A36" s="16" t="str">
        <f>IF(Matrix!$J32="Yes",Matrix!$G32," ")</f>
        <v>High</v>
      </c>
      <c r="B36" s="16" t="str">
        <f>IF(Matrix!$J32="Yes",Matrix!$I32,"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IF(Matrix!$J32="Yes","Mobile App"," ")</f>
        <v>Mobile App</v>
      </c>
    </row>
    <row r="37" spans="1:8" s="17" customFormat="1" ht="90" x14ac:dyDescent="0.25">
      <c r="A37" s="16" t="str">
        <f>IF(Matrix!$J33="Yes",Matrix!$G33," ")</f>
        <v>Medium</v>
      </c>
      <c r="B37" s="16" t="str">
        <f>IF(Matrix!$J33="Yes",Matrix!$I33,"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37" s="16"/>
      <c r="D37" s="16"/>
      <c r="E37" s="16"/>
      <c r="F37" s="16"/>
      <c r="G37" s="16"/>
      <c r="H37" s="16" t="str">
        <f>IF(Matrix!$J33="Yes","Mobile App"," ")</f>
        <v>Mobile App</v>
      </c>
    </row>
    <row r="38" spans="1:8" s="17" customFormat="1" ht="195" x14ac:dyDescent="0.25">
      <c r="A38" s="16" t="str">
        <f>IF(Matrix!$J34="Yes",Matrix!$G34," ")</f>
        <v>Medium</v>
      </c>
      <c r="B38" s="16" t="str">
        <f>IF(Matrix!$J34="Yes",Matrix!$I34,"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38" s="16"/>
      <c r="D38" s="16"/>
      <c r="E38" s="16"/>
      <c r="F38" s="16"/>
      <c r="G38" s="16"/>
      <c r="H38" s="16" t="str">
        <f>IF(Matrix!$J34="Yes","Mobile App"," ")</f>
        <v>Mobile App</v>
      </c>
    </row>
    <row r="39" spans="1:8" s="17" customFormat="1" x14ac:dyDescent="0.25">
      <c r="A39" s="16" t="str">
        <f>IF(Matrix!$J35="Yes",Matrix!$G35," ")</f>
        <v xml:space="preserve"> </v>
      </c>
      <c r="B39" s="16" t="str">
        <f>IF(Matrix!$J35="Yes",Matrix!$I35," ")</f>
        <v xml:space="preserve"> </v>
      </c>
      <c r="C39" s="16"/>
      <c r="D39" s="16"/>
      <c r="E39" s="16"/>
      <c r="F39" s="16"/>
      <c r="G39" s="16"/>
      <c r="H39" s="16" t="str">
        <f>IF(Matrix!$J35="Yes","Mobile App"," ")</f>
        <v xml:space="preserve"> </v>
      </c>
    </row>
    <row r="40" spans="1:8" s="17" customFormat="1" x14ac:dyDescent="0.25">
      <c r="A40" s="16" t="str">
        <f>IF(Matrix!$J36="Yes",Matrix!$G36," ")</f>
        <v xml:space="preserve"> </v>
      </c>
      <c r="B40" s="16" t="str">
        <f>IF(Matrix!$J36="Yes",Matrix!$I36," ")</f>
        <v xml:space="preserve"> </v>
      </c>
      <c r="C40" s="16"/>
      <c r="D40" s="16"/>
      <c r="E40" s="16"/>
      <c r="F40" s="16"/>
      <c r="G40" s="16"/>
      <c r="H40" s="16" t="str">
        <f>IF(Matrix!$J36="Yes","Mobile App"," ")</f>
        <v xml:space="preserve"> </v>
      </c>
    </row>
    <row r="41" spans="1:8" s="17" customFormat="1" ht="270" x14ac:dyDescent="0.25">
      <c r="A41" s="16" t="str">
        <f>IF(Matrix!$J37="Yes",Matrix!$G37," ")</f>
        <v>High</v>
      </c>
      <c r="B41" s="16" t="str">
        <f>IF(Matrix!$J37="Yes",Matrix!$I37,"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IF(Matrix!$J37="Yes","Mobile App"," ")</f>
        <v>Mobile App</v>
      </c>
    </row>
    <row r="42" spans="1:8" s="17" customFormat="1" x14ac:dyDescent="0.25">
      <c r="A42" s="16" t="str">
        <f>IF(Matrix!$J38="Yes",Matrix!$G38," ")</f>
        <v xml:space="preserve"> </v>
      </c>
      <c r="B42" s="16" t="str">
        <f>IF(Matrix!$J38="Yes",Matrix!$I38," ")</f>
        <v xml:space="preserve"> </v>
      </c>
      <c r="C42" s="16"/>
      <c r="D42" s="16"/>
      <c r="E42" s="16"/>
      <c r="F42" s="16"/>
      <c r="G42" s="16"/>
      <c r="H42" s="16" t="str">
        <f>IF(Matrix!$J38="Yes","Mobile App"," ")</f>
        <v xml:space="preserve"> </v>
      </c>
    </row>
    <row r="43" spans="1:8" s="17" customFormat="1" x14ac:dyDescent="0.25">
      <c r="A43" s="16" t="str">
        <f>IF(Matrix!$J39="Yes",Matrix!$G39," ")</f>
        <v xml:space="preserve"> </v>
      </c>
      <c r="B43" s="16" t="str">
        <f>IF(Matrix!$J39="Yes",Matrix!$I39," ")</f>
        <v xml:space="preserve"> </v>
      </c>
      <c r="C43" s="16"/>
      <c r="D43" s="16"/>
      <c r="E43" s="16"/>
      <c r="F43" s="16"/>
      <c r="G43" s="16"/>
      <c r="H43" s="16" t="str">
        <f>IF(Matrix!$J39="Yes","Mobile App"," ")</f>
        <v xml:space="preserve"> </v>
      </c>
    </row>
    <row r="44" spans="1:8" s="17" customFormat="1" ht="90" x14ac:dyDescent="0.25">
      <c r="A44" s="16" t="str">
        <f>IF(Matrix!$J41="Yes",Matrix!$G41," ")</f>
        <v>High</v>
      </c>
      <c r="B44" s="16" t="str">
        <f>IF(Matrix!$J41="Yes",Matrix!$I41,"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IF(Matrix!$J41="Yes","Mobile App"," ")</f>
        <v>Mobile App</v>
      </c>
    </row>
    <row r="45" spans="1:8" s="17" customFormat="1" ht="75" x14ac:dyDescent="0.25">
      <c r="A45" s="16" t="str">
        <f>IF(Matrix!$J42="Yes",Matrix!$G42," ")</f>
        <v>Medium</v>
      </c>
      <c r="B45" s="16" t="str">
        <f>IF(Matrix!$J42="Yes",Matrix!$I42,"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IF(Matrix!$J42="Yes","Mobile App"," ")</f>
        <v>Mobile App</v>
      </c>
    </row>
    <row r="46" spans="1:8" s="17" customFormat="1" ht="180" x14ac:dyDescent="0.25">
      <c r="A46" s="16" t="str">
        <f>IF(Matrix!$J43="Yes",Matrix!$G43," ")</f>
        <v>Medium</v>
      </c>
      <c r="B46" s="16" t="str">
        <f>IF(Matrix!$J43="Yes",Matrix!$I43,"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IF(Matrix!$J43="Yes","Mobile App"," ")</f>
        <v>Mobile App</v>
      </c>
    </row>
    <row r="47" spans="1:8" s="17" customFormat="1" ht="45" x14ac:dyDescent="0.25">
      <c r="A47" s="16" t="str">
        <f>IF(Matrix!$J44="Yes",Matrix!$G44," ")</f>
        <v>Medium</v>
      </c>
      <c r="B47" s="16" t="str">
        <f>IF(Matrix!$J44="Yes",Matrix!$I44," ")</f>
        <v>SII-030 (Protecting Firmware on Devices) - The vendor shall use digitally signed software on telematics devices and prohibit execution of unsigned or invalidly signed software.</v>
      </c>
      <c r="C47" s="16"/>
      <c r="D47" s="16"/>
      <c r="E47" s="16"/>
      <c r="F47" s="16"/>
      <c r="G47" s="16"/>
      <c r="H47" s="16" t="str">
        <f>IF(Matrix!$J44="Yes","Mobile App"," ")</f>
        <v>Mobile App</v>
      </c>
    </row>
    <row r="48" spans="1:8" s="17" customFormat="1" x14ac:dyDescent="0.25">
      <c r="A48" s="16" t="str">
        <f>IF(Matrix!$J45="Yes",Matrix!$G45," ")</f>
        <v xml:space="preserve"> </v>
      </c>
      <c r="B48" s="16" t="str">
        <f>IF(Matrix!$J45="Yes",Matrix!$I45," ")</f>
        <v xml:space="preserve"> </v>
      </c>
      <c r="C48" s="16"/>
      <c r="D48" s="16"/>
      <c r="E48" s="16"/>
      <c r="F48" s="16"/>
      <c r="G48" s="16"/>
      <c r="H48" s="16" t="str">
        <f>IF(Matrix!$J45="Yes","Mobile App"," ")</f>
        <v xml:space="preserve"> </v>
      </c>
    </row>
    <row r="49" spans="1:8" s="17" customFormat="1" x14ac:dyDescent="0.25">
      <c r="A49" s="16" t="str">
        <f>IF(Matrix!$J46="Yes",Matrix!$G46," ")</f>
        <v xml:space="preserve"> </v>
      </c>
      <c r="B49" s="16" t="str">
        <f>IF(Matrix!$J46="Yes",Matrix!$I46," ")</f>
        <v xml:space="preserve"> </v>
      </c>
      <c r="C49" s="16"/>
      <c r="D49" s="16"/>
      <c r="E49" s="16"/>
      <c r="F49" s="16"/>
      <c r="G49" s="16"/>
      <c r="H49" s="16" t="str">
        <f>IF(Matrix!$J46="Yes","Mobile App"," ")</f>
        <v xml:space="preserve"> </v>
      </c>
    </row>
    <row r="50" spans="1:8" s="17" customFormat="1" ht="75" x14ac:dyDescent="0.25">
      <c r="A50" s="16" t="str">
        <f>IF(Matrix!$J47="Yes",Matrix!$G47," ")</f>
        <v>High</v>
      </c>
      <c r="B50" s="16" t="str">
        <f>IF(Matrix!$J47="Yes",Matrix!$I47,"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IF(Matrix!$J47="Yes","Mobile App"," ")</f>
        <v>Mobile App</v>
      </c>
    </row>
    <row r="51" spans="1:8" s="17" customFormat="1" ht="30" x14ac:dyDescent="0.25">
      <c r="A51" s="16" t="str">
        <f>IF(Matrix!$J48="Yes",Matrix!$G48," ")</f>
        <v>Medium</v>
      </c>
      <c r="B51" s="16" t="str">
        <f>IF(Matrix!$J48="Yes",Matrix!$I48," ")</f>
        <v>SII-080 (Protecting Firmware on Devices) - The vendor shall design security components that fail-secure to protect integrity of systems and data.</v>
      </c>
      <c r="C51" s="16"/>
      <c r="D51" s="16"/>
      <c r="E51" s="16"/>
      <c r="F51" s="16"/>
      <c r="G51" s="16"/>
      <c r="H51" s="16" t="str">
        <f>IF(Matrix!$J48="Yes","Mobile App"," ")</f>
        <v>Mobile App</v>
      </c>
    </row>
    <row r="52" spans="1:8" s="17" customFormat="1" ht="45" x14ac:dyDescent="0.25">
      <c r="A52" s="16" t="str">
        <f>IF(Matrix!$J49="Yes",Matrix!$G49," ")</f>
        <v>Low</v>
      </c>
      <c r="B52" s="16" t="str">
        <f>IF(Matrix!$J49="Yes",Matrix!$I49," ")</f>
        <v>SII-081 (Protecting Firmware on Devices) - The vendor shall utilize protective mechanisms to protect components from unauthorized runtime/volatile modification of code.</v>
      </c>
      <c r="C52" s="16"/>
      <c r="D52" s="16"/>
      <c r="E52" s="16"/>
      <c r="F52" s="16"/>
      <c r="G52" s="16"/>
      <c r="H52" s="16" t="str">
        <f>IF(Matrix!$J49="Yes","Mobile App"," ")</f>
        <v>Mobile App</v>
      </c>
    </row>
    <row r="53" spans="1:8" s="17" customFormat="1" ht="105" x14ac:dyDescent="0.25">
      <c r="A53" s="16" t="str">
        <f>IF(Matrix!$J50="Yes",Matrix!$G50," ")</f>
        <v>Medium</v>
      </c>
      <c r="B53" s="16" t="str">
        <f>IF(Matrix!$J50="Yes",Matrix!$I50,"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IF(Matrix!$J50="Yes","Mobile App"," ")</f>
        <v>Mobile App</v>
      </c>
    </row>
    <row r="54" spans="1:8" s="17" customFormat="1" x14ac:dyDescent="0.25">
      <c r="A54" s="16" t="str">
        <f>IF(Matrix!$J51="Yes",Matrix!$G51," ")</f>
        <v xml:space="preserve"> </v>
      </c>
      <c r="B54" s="16" t="str">
        <f>IF(Matrix!$J51="Yes",Matrix!$I51," ")</f>
        <v xml:space="preserve"> </v>
      </c>
      <c r="C54" s="16"/>
      <c r="D54" s="16"/>
      <c r="E54" s="16"/>
      <c r="F54" s="16"/>
      <c r="G54" s="16"/>
      <c r="H54" s="16" t="str">
        <f>IF(Matrix!$J51="Yes","Mobile App"," ")</f>
        <v xml:space="preserve"> </v>
      </c>
    </row>
    <row r="55" spans="1:8" s="17" customFormat="1" x14ac:dyDescent="0.25">
      <c r="A55" s="16" t="str">
        <f>IF(Matrix!$J52="Yes",Matrix!$G52," ")</f>
        <v xml:space="preserve"> </v>
      </c>
      <c r="B55" s="16" t="str">
        <f>IF(Matrix!$J52="Yes",Matrix!$I52," ")</f>
        <v xml:space="preserve"> </v>
      </c>
      <c r="C55" s="16"/>
      <c r="D55" s="16"/>
      <c r="E55" s="16"/>
      <c r="F55" s="16"/>
      <c r="G55" s="16"/>
      <c r="H55" s="16" t="str">
        <f>IF(Matrix!$J52="Yes","Mobile App"," ")</f>
        <v xml:space="preserve"> </v>
      </c>
    </row>
    <row r="56" spans="1:8" s="17" customFormat="1" ht="45" x14ac:dyDescent="0.25">
      <c r="A56" s="16" t="str">
        <f>IF(Matrix!$J53="Yes",Matrix!$G53," ")</f>
        <v>Low</v>
      </c>
      <c r="B56" s="16" t="str">
        <f>IF(Matrix!$J53="Yes",Matrix!$I53," ")</f>
        <v>SII-120 (Vulnerability Management) - The vendor shall have a vulnerability management process that includes steps to triage any found vulnerabilities and plan remediation.</v>
      </c>
      <c r="C56" s="16"/>
      <c r="D56" s="16"/>
      <c r="E56" s="16"/>
      <c r="F56" s="16"/>
      <c r="G56" s="16"/>
      <c r="H56" s="16" t="str">
        <f>IF(Matrix!$J53="Yes","Mobile App"," ")</f>
        <v>Mobile App</v>
      </c>
    </row>
    <row r="57" spans="1:8" s="17" customFormat="1" ht="135" x14ac:dyDescent="0.25">
      <c r="A57" s="16" t="str">
        <f>IF(Matrix!$J54="Yes",Matrix!$G54," ")</f>
        <v>Medium</v>
      </c>
      <c r="B57" s="16" t="str">
        <f>IF(Matrix!$J54="Yes",Matrix!$I54,"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IF(Matrix!$J54="Yes","Mobile App"," ")</f>
        <v>Mobile App</v>
      </c>
    </row>
    <row r="58" spans="1:8" s="17" customFormat="1" ht="45" x14ac:dyDescent="0.25">
      <c r="A58" s="16" t="str">
        <f>IF(Matrix!$J55="Yes",Matrix!$G55," ")</f>
        <v>Medium</v>
      </c>
      <c r="B58" s="16" t="str">
        <f>IF(Matrix!$J55="Yes",Matrix!$I55,"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IF(Matrix!$J55="Yes","Mobile App"," ")</f>
        <v>Mobile App</v>
      </c>
    </row>
    <row r="59" spans="1:8" s="17" customFormat="1" ht="30" x14ac:dyDescent="0.25">
      <c r="A59" s="16" t="str">
        <f>IF(Matrix!$J56="Yes",Matrix!$G56," ")</f>
        <v>Medium</v>
      </c>
      <c r="B59" s="16" t="str">
        <f>IF(Matrix!$J56="Yes",Matrix!$I56," ")</f>
        <v>SII-150 (Vulnerability Management) - The vendor shall verify code according to best-practice coding standards</v>
      </c>
      <c r="C59" s="16"/>
      <c r="D59" s="16"/>
      <c r="E59" s="16"/>
      <c r="F59" s="16"/>
      <c r="G59" s="16"/>
      <c r="H59" s="16" t="str">
        <f>IF(Matrix!$J56="Yes","Mobile App"," ")</f>
        <v>Mobile App</v>
      </c>
    </row>
    <row r="60" spans="1:8" s="17" customFormat="1" ht="60" x14ac:dyDescent="0.25">
      <c r="A60" s="16" t="str">
        <f>IF(Matrix!$J57="Yes",Matrix!$G57," ")</f>
        <v>Medium</v>
      </c>
      <c r="B60" s="16" t="str">
        <f>IF(Matrix!$J57="Yes",Matrix!$I57,"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IF(Matrix!$J57="Yes","Mobile App"," ")</f>
        <v>Mobile App</v>
      </c>
    </row>
    <row r="61" spans="1:8" s="17" customFormat="1" ht="60" x14ac:dyDescent="0.25">
      <c r="A61" s="16" t="str">
        <f>IF(Matrix!$J58="Yes",Matrix!$G58," ")</f>
        <v>Medium</v>
      </c>
      <c r="B61" s="16" t="str">
        <f>IF(Matrix!$J58="Yes",Matrix!$I58,"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IF(Matrix!$J58="Yes","Mobile App"," ")</f>
        <v>Mobile App</v>
      </c>
    </row>
    <row r="62" spans="1:8" s="17" customFormat="1" ht="45" x14ac:dyDescent="0.25">
      <c r="A62" s="16" t="str">
        <f>IF(Matrix!$J60="Yes",Matrix!$G60," ")</f>
        <v>Low</v>
      </c>
      <c r="B62" s="16" t="str">
        <f>IF(Matrix!$J60="Yes",Matrix!$I60," ")</f>
        <v>SII-190 (Software Resiliency / Code Protections) - The vendor’s software will have software resiliency measures included that will slow the progress of tampering and reverse engineering efforts.</v>
      </c>
      <c r="C62" s="16"/>
      <c r="D62" s="16"/>
      <c r="E62" s="16"/>
      <c r="F62" s="16"/>
      <c r="G62" s="16"/>
      <c r="H62" s="16" t="str">
        <f>IF(Matrix!$J60="Yes","Mobile App"," ")</f>
        <v>Mobile App</v>
      </c>
    </row>
    <row r="65" spans="1:17" ht="21" x14ac:dyDescent="0.25">
      <c r="A65" s="20"/>
      <c r="B65" s="89" t="s">
        <v>244</v>
      </c>
      <c r="C65" s="90"/>
      <c r="D65" s="90"/>
      <c r="E65" s="90"/>
      <c r="F65" s="90"/>
      <c r="G65" s="90"/>
      <c r="H65" s="90"/>
    </row>
    <row r="66" spans="1:17" ht="61.5" customHeight="1" x14ac:dyDescent="0.25">
      <c r="A66" s="19"/>
      <c r="B66" s="100" t="s">
        <v>314</v>
      </c>
      <c r="C66" s="101"/>
      <c r="D66" s="101"/>
      <c r="E66" s="101"/>
      <c r="F66" s="101"/>
      <c r="G66" s="101"/>
      <c r="H66" s="101"/>
    </row>
    <row r="67" spans="1:17" x14ac:dyDescent="0.25">
      <c r="A67" s="91" t="s">
        <v>217</v>
      </c>
      <c r="B67" s="91" t="s">
        <v>145</v>
      </c>
      <c r="C67" s="91" t="s">
        <v>303</v>
      </c>
      <c r="D67" s="91"/>
      <c r="E67" s="91"/>
      <c r="F67" s="91"/>
      <c r="G67" s="91" t="s">
        <v>304</v>
      </c>
      <c r="H67" s="91" t="s">
        <v>246</v>
      </c>
      <c r="M67" s="18"/>
      <c r="Q67" s="14"/>
    </row>
    <row r="68" spans="1:17" x14ac:dyDescent="0.25">
      <c r="A68" s="91"/>
      <c r="B68" s="91"/>
      <c r="C68" s="15" t="s">
        <v>301</v>
      </c>
      <c r="D68" s="15" t="s">
        <v>305</v>
      </c>
      <c r="E68" s="15" t="s">
        <v>302</v>
      </c>
      <c r="F68" s="15" t="s">
        <v>306</v>
      </c>
      <c r="G68" s="91"/>
      <c r="H68" s="91"/>
      <c r="M68" s="18"/>
      <c r="Q68" s="14"/>
    </row>
    <row r="69" spans="1:17" x14ac:dyDescent="0.25">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90" x14ac:dyDescent="0.25">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5" x14ac:dyDescent="0.25">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30" x14ac:dyDescent="0.25">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5" x14ac:dyDescent="0.25">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30" x14ac:dyDescent="0.25">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30" x14ac:dyDescent="0.25">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5" x14ac:dyDescent="0.25">
      <c r="A76" s="16" t="str">
        <f>IF(Matrix!$K9="Yes",Matrix!$G9," ")</f>
        <v>Medium</v>
      </c>
      <c r="B76" s="16" t="str">
        <f>IF(Matrix!$K9="Yes",Matrix!$I9," ")</f>
        <v>AC-060 (Access Control) - For all components of the system, the vendor shall provide a listing of all wireless communications interfaces of the system and specify how the interfaces can be configured and/or disabled.</v>
      </c>
      <c r="C76" s="16"/>
      <c r="D76" s="16"/>
      <c r="E76" s="16"/>
      <c r="F76" s="16"/>
      <c r="G76" s="16"/>
      <c r="H76" s="16" t="str">
        <f>IF(Matrix!$K9="Yes","Physical In-Cab Device"," ")</f>
        <v>Physical In-Cab Device</v>
      </c>
      <c r="M76" s="18"/>
      <c r="Q76" s="14"/>
    </row>
    <row r="77" spans="1:17" x14ac:dyDescent="0.25">
      <c r="A77" s="16" t="str">
        <f>IF(Matrix!$K10="Yes",Matrix!$G10," ")</f>
        <v xml:space="preserve"> </v>
      </c>
      <c r="B77" s="16" t="str">
        <f>IF(Matrix!$K10="Yes",Matrix!$I10," ")</f>
        <v xml:space="preserve"> </v>
      </c>
      <c r="C77" s="16"/>
      <c r="D77" s="16"/>
      <c r="E77" s="16"/>
      <c r="F77" s="16"/>
      <c r="G77" s="16"/>
      <c r="H77" s="16" t="str">
        <f>IF(Matrix!$K10="Yes","Physical In-Cab Device"," ")</f>
        <v xml:space="preserve"> </v>
      </c>
      <c r="M77" s="18"/>
      <c r="Q77" s="14"/>
    </row>
    <row r="78" spans="1:17" ht="60" x14ac:dyDescent="0.25">
      <c r="A78" s="16" t="str">
        <f>IF(Matrix!$K11="Yes",Matrix!$G11," ")</f>
        <v>Medium</v>
      </c>
      <c r="B78" s="16" t="str">
        <f>IF(Matrix!$K11="Yes",Matrix!$I11,"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IF(Matrix!$K11="Yes","Physical In-Cab Device"," ")</f>
        <v>Physical In-Cab Device</v>
      </c>
      <c r="M78" s="18"/>
      <c r="Q78" s="14"/>
    </row>
    <row r="79" spans="1:17" ht="75" x14ac:dyDescent="0.25">
      <c r="A79" s="16" t="str">
        <f>IF(Matrix!$K12="Yes",Matrix!$G12," ")</f>
        <v>Medium</v>
      </c>
      <c r="B79" s="16" t="str">
        <f>IF(Matrix!$K12="Yes",Matrix!$I12,"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IF(Matrix!$K12="Yes","Physical In-Cab Device"," ")</f>
        <v>Physical In-Cab Device</v>
      </c>
      <c r="M79" s="18"/>
      <c r="Q79" s="14"/>
    </row>
    <row r="80" spans="1:17" ht="45" x14ac:dyDescent="0.25">
      <c r="A80" s="16" t="str">
        <f>IF(Matrix!$K13="Yes",Matrix!$G13," ")</f>
        <v>High</v>
      </c>
      <c r="B80" s="16" t="str">
        <f>IF(Matrix!$K13="Yes",Matrix!$I13," ")</f>
        <v>CM-020 (Configuration Management) - The vendor’s devices shall have all services used for troubleshooting disabled or properly protected from unauthorized access and use.</v>
      </c>
      <c r="C80" s="16"/>
      <c r="D80" s="16"/>
      <c r="E80" s="16"/>
      <c r="F80" s="16"/>
      <c r="G80" s="16"/>
      <c r="H80" s="16" t="str">
        <f>IF(Matrix!$K13="Yes","Physical In-Cab Device"," ")</f>
        <v>Physical In-Cab Device</v>
      </c>
      <c r="M80" s="18"/>
      <c r="Q80" s="14"/>
    </row>
    <row r="81" spans="1:17" ht="45" x14ac:dyDescent="0.25">
      <c r="A81" s="16" t="str">
        <f>IF(Matrix!$K14="Yes",Matrix!$G14," ")</f>
        <v>High</v>
      </c>
      <c r="B81" s="16" t="str">
        <f>IF(Matrix!$K14="Yes",Matrix!$I14," ")</f>
        <v>CM-030 (Configuration Management) - Vendor ensures that any and all interfaces used for testing or debug are unavailalbe in production builds of the devices</v>
      </c>
      <c r="C81" s="16"/>
      <c r="D81" s="16"/>
      <c r="E81" s="16"/>
      <c r="F81" s="16"/>
      <c r="G81" s="16"/>
      <c r="H81" s="16" t="str">
        <f>IF(Matrix!$K14="Yes","Physical In-Cab Device"," ")</f>
        <v>Physical In-Cab Device</v>
      </c>
      <c r="M81" s="18"/>
      <c r="Q81" s="14"/>
    </row>
    <row r="82" spans="1:17" ht="45" x14ac:dyDescent="0.25">
      <c r="A82" s="16" t="str">
        <f>IF(Matrix!$K15="Yes",Matrix!$G15," ")</f>
        <v>Medium</v>
      </c>
      <c r="B82" s="16" t="str">
        <f>IF(Matrix!$K15="Yes",Matrix!$I15,"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IF(Matrix!$K15="Yes","Physical In-Cab Device"," ")</f>
        <v>Physical In-Cab Device</v>
      </c>
      <c r="M82" s="18"/>
      <c r="Q82" s="14"/>
    </row>
    <row r="83" spans="1:17" ht="135" x14ac:dyDescent="0.25">
      <c r="A83" s="16" t="str">
        <f>IF(Matrix!$K16="Yes",Matrix!$G16," ")</f>
        <v>Medium</v>
      </c>
      <c r="B83" s="16" t="str">
        <f>IF(Matrix!$K16="Yes",Matrix!$I16,"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IF(Matrix!$K16="Yes","Physical In-Cab Device"," ")</f>
        <v>Physical In-Cab Device</v>
      </c>
      <c r="M83" s="18"/>
      <c r="Q83" s="14"/>
    </row>
    <row r="84" spans="1:17" ht="45" x14ac:dyDescent="0.25">
      <c r="A84" s="16" t="str">
        <f>IF(Matrix!$K17="Yes",Matrix!$G17," ")</f>
        <v>Medium</v>
      </c>
      <c r="B84" s="16" t="str">
        <f>IF(Matrix!$K17="Yes",Matrix!$I17," ")</f>
        <v>IA-030 (Identification and Authentication) - Cryptographic modules used in the vendors system shall be compliant with Federal Information Processing Standards (FIPS) 140-2: Level 1.</v>
      </c>
      <c r="C84" s="16"/>
      <c r="D84" s="16"/>
      <c r="E84" s="16"/>
      <c r="F84" s="16"/>
      <c r="G84" s="16"/>
      <c r="H84" s="16" t="str">
        <f>IF(Matrix!$K17="Yes","Physical In-Cab Device"," ")</f>
        <v>Physical In-Cab Device</v>
      </c>
      <c r="M84" s="18"/>
      <c r="Q84" s="14"/>
    </row>
    <row r="85" spans="1:17" ht="45" x14ac:dyDescent="0.25">
      <c r="A85" s="16" t="str">
        <f>IF(Matrix!$K18="Yes",Matrix!$G18," ")</f>
        <v>High</v>
      </c>
      <c r="B85" s="16" t="str">
        <f>IF(Matrix!$K18="Yes",Matrix!$I18,"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IF(Matrix!$K18="Yes","Physical In-Cab Device"," ")</f>
        <v>Physical In-Cab Device</v>
      </c>
      <c r="M85" s="18"/>
      <c r="Q85" s="14"/>
    </row>
    <row r="86" spans="1:17" ht="60" x14ac:dyDescent="0.25">
      <c r="A86" s="16" t="str">
        <f>IF(Matrix!$K19="Yes",Matrix!$G19," ")</f>
        <v>Medium</v>
      </c>
      <c r="B86" s="16" t="str">
        <f>IF(Matrix!$K19="Yes",Matrix!$I19,"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IF(Matrix!$K19="Yes","Physical In-Cab Device"," ")</f>
        <v>Physical In-Cab Device</v>
      </c>
      <c r="M86" s="18"/>
      <c r="Q86" s="14"/>
    </row>
    <row r="87" spans="1:17" x14ac:dyDescent="0.25">
      <c r="A87" s="16" t="str">
        <f>IF(Matrix!$K20="Yes",Matrix!$G20," ")</f>
        <v xml:space="preserve"> </v>
      </c>
      <c r="B87" s="16" t="str">
        <f>IF(Matrix!$K20="Yes",Matrix!$I20," ")</f>
        <v xml:space="preserve"> </v>
      </c>
      <c r="C87" s="16"/>
      <c r="D87" s="16"/>
      <c r="E87" s="16"/>
      <c r="F87" s="16"/>
      <c r="G87" s="16"/>
      <c r="H87" s="16" t="str">
        <f>IF(Matrix!$K20="Yes","Physical In-Cab Device"," ")</f>
        <v xml:space="preserve"> </v>
      </c>
      <c r="M87" s="18"/>
      <c r="Q87" s="14"/>
    </row>
    <row r="88" spans="1:17" x14ac:dyDescent="0.25">
      <c r="A88" s="16" t="str">
        <f>IF(Matrix!$K21="Yes",Matrix!$G21," ")</f>
        <v xml:space="preserve"> </v>
      </c>
      <c r="B88" s="16" t="str">
        <f>IF(Matrix!$K21="Yes",Matrix!$I21," ")</f>
        <v xml:space="preserve"> </v>
      </c>
      <c r="C88" s="16"/>
      <c r="D88" s="16"/>
      <c r="E88" s="16"/>
      <c r="F88" s="16"/>
      <c r="G88" s="16"/>
      <c r="H88" s="16" t="str">
        <f>IF(Matrix!$K21="Yes","Physical In-Cab Device"," ")</f>
        <v xml:space="preserve"> </v>
      </c>
      <c r="M88" s="18"/>
      <c r="Q88" s="14"/>
    </row>
    <row r="89" spans="1:17" x14ac:dyDescent="0.25">
      <c r="A89" s="16" t="str">
        <f>IF(Matrix!$K22="Yes",Matrix!$G22," ")</f>
        <v xml:space="preserve"> </v>
      </c>
      <c r="B89" s="16" t="str">
        <f>IF(Matrix!$K22="Yes",Matrix!$I22," ")</f>
        <v xml:space="preserve"> </v>
      </c>
      <c r="C89" s="16"/>
      <c r="D89" s="16"/>
      <c r="E89" s="16"/>
      <c r="F89" s="16"/>
      <c r="G89" s="16"/>
      <c r="H89" s="16" t="str">
        <f>IF(Matrix!$K22="Yes","Physical In-Cab Device"," ")</f>
        <v xml:space="preserve"> </v>
      </c>
      <c r="M89" s="18"/>
      <c r="Q89" s="14"/>
    </row>
    <row r="90" spans="1:17" x14ac:dyDescent="0.25">
      <c r="A90" s="16" t="str">
        <f>IF(Matrix!$K23="Yes",Matrix!$G23," ")</f>
        <v xml:space="preserve"> </v>
      </c>
      <c r="B90" s="16" t="str">
        <f>IF(Matrix!$K23="Yes",Matrix!$I23," ")</f>
        <v xml:space="preserve"> </v>
      </c>
      <c r="C90" s="16"/>
      <c r="D90" s="16"/>
      <c r="E90" s="16"/>
      <c r="F90" s="16"/>
      <c r="G90" s="16"/>
      <c r="H90" s="16" t="str">
        <f>IF(Matrix!$K23="Yes","Physical In-Cab Device"," ")</f>
        <v xml:space="preserve"> </v>
      </c>
      <c r="M90" s="18"/>
      <c r="Q90" s="14"/>
    </row>
    <row r="91" spans="1:17" ht="60" x14ac:dyDescent="0.25">
      <c r="A91" s="16" t="str">
        <f>IF(Matrix!$K24="Yes",Matrix!$G24," ")</f>
        <v>Medium</v>
      </c>
      <c r="B91" s="16" t="str">
        <f>IF(Matrix!$K24="Yes",Matrix!$I24," ")</f>
        <v>PS-010 (Personnel Security) - The vendor shall have personnel security policies &amp; procedures, position risk categorization, personnel screening, personnel termination, personnel transfer, access agreements &amp; third party personnel security.</v>
      </c>
      <c r="C91" s="16"/>
      <c r="D91" s="16"/>
      <c r="E91" s="16"/>
      <c r="F91" s="16"/>
      <c r="G91" s="16"/>
      <c r="H91" s="16" t="str">
        <f>IF(Matrix!$K24="Yes","Physical In-Cab Device"," ")</f>
        <v>Physical In-Cab Device</v>
      </c>
      <c r="M91" s="18"/>
      <c r="Q91" s="14"/>
    </row>
    <row r="92" spans="1:17" ht="75" x14ac:dyDescent="0.25">
      <c r="A92" s="16" t="str">
        <f>IF(Matrix!$K25="Yes",Matrix!$G25," ")</f>
        <v>Medium</v>
      </c>
      <c r="B92" s="16" t="str">
        <f>IF(Matrix!$K25="Yes",Matrix!$I25,"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IF(Matrix!$K25="Yes","Physical In-Cab Device"," ")</f>
        <v>Physical In-Cab Device</v>
      </c>
      <c r="M92" s="18"/>
      <c r="Q92" s="14"/>
    </row>
    <row r="93" spans="1:17" ht="30" x14ac:dyDescent="0.25">
      <c r="A93" s="16" t="str">
        <f>IF(Matrix!$K26="Yes",Matrix!$G26," ")</f>
        <v>Medium</v>
      </c>
      <c r="B93" s="16" t="str">
        <f>IF(Matrix!$K26="Yes",Matrix!$I26," ")</f>
        <v>RA-020 (Risk Assessment) - The vendor shall use the results of risk assessments to influence systems development and processes.</v>
      </c>
      <c r="C93" s="16"/>
      <c r="D93" s="16"/>
      <c r="E93" s="16"/>
      <c r="F93" s="16"/>
      <c r="G93" s="16"/>
      <c r="H93" s="16" t="str">
        <f>IF(Matrix!$K26="Yes","Physical In-Cab Device"," ")</f>
        <v>Physical In-Cab Device</v>
      </c>
      <c r="M93" s="18"/>
      <c r="Q93" s="14"/>
    </row>
    <row r="94" spans="1:17" ht="30" x14ac:dyDescent="0.25">
      <c r="A94" s="16" t="str">
        <f>IF(Matrix!$K27="Yes",Matrix!$G27," ")</f>
        <v>High</v>
      </c>
      <c r="B94" s="16" t="str">
        <f>IF(Matrix!$K27="Yes",Matrix!$I27," ")</f>
        <v>SAA-010 (Security Management) - The vendor shall have an Information Security Management Plan (ISMP)</v>
      </c>
      <c r="C94" s="16"/>
      <c r="D94" s="16"/>
      <c r="E94" s="16"/>
      <c r="F94" s="16"/>
      <c r="G94" s="16"/>
      <c r="H94" s="16" t="str">
        <f>IF(Matrix!$K27="Yes","Physical In-Cab Device"," ")</f>
        <v>Physical In-Cab Device</v>
      </c>
      <c r="M94" s="18"/>
      <c r="Q94" s="14"/>
    </row>
    <row r="95" spans="1:17" ht="90" x14ac:dyDescent="0.25">
      <c r="A95" s="16" t="str">
        <f>IF(Matrix!$K28="Yes",Matrix!$G28," ")</f>
        <v>High</v>
      </c>
      <c r="B95" s="16" t="str">
        <f>IF(Matrix!$K28="Yes",Matrix!$I28,"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IF(Matrix!$K28="Yes","Physical In-Cab Device"," ")</f>
        <v>Physical In-Cab Device</v>
      </c>
      <c r="M95" s="18"/>
      <c r="Q95" s="14"/>
    </row>
    <row r="96" spans="1:17" ht="75" x14ac:dyDescent="0.25">
      <c r="A96" s="16" t="str">
        <f>IF(Matrix!$K29="Yes",Matrix!$G29," ")</f>
        <v>Medium</v>
      </c>
      <c r="B96" s="16" t="str">
        <f>IF(Matrix!$K29="Yes",Matrix!$I29,"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96" s="16"/>
      <c r="D96" s="16"/>
      <c r="E96" s="16"/>
      <c r="F96" s="16"/>
      <c r="G96" s="16"/>
      <c r="H96" s="16" t="str">
        <f>IF(Matrix!$K29="Yes","Physical In-Cab Device"," ")</f>
        <v>Physical In-Cab Device</v>
      </c>
      <c r="M96" s="18"/>
      <c r="Q96" s="14"/>
    </row>
    <row r="97" spans="1:17" ht="45" x14ac:dyDescent="0.25">
      <c r="A97" s="16" t="str">
        <f>IF(Matrix!$K30="Yes",Matrix!$G30," ")</f>
        <v>High</v>
      </c>
      <c r="B97" s="16" t="str">
        <f>IF(Matrix!$K30="Yes",Matrix!$I30," ")</f>
        <v>SCP-010 (Protecting Communications paths for systems) - Communication paths that traverse outside controlled boundaries must protect confidentiality and integrity of data</v>
      </c>
      <c r="C97" s="16"/>
      <c r="D97" s="16"/>
      <c r="E97" s="16"/>
      <c r="F97" s="16"/>
      <c r="G97" s="16"/>
      <c r="H97" s="16" t="str">
        <f>IF(Matrix!$K30="Yes","Physical In-Cab Device"," ")</f>
        <v>Physical In-Cab Device</v>
      </c>
      <c r="M97" s="18"/>
      <c r="Q97" s="14"/>
    </row>
    <row r="98" spans="1:17" ht="45" x14ac:dyDescent="0.25">
      <c r="A98" s="16" t="str">
        <f>IF(Matrix!$K31="Yes",Matrix!$G31," ")</f>
        <v>Medium</v>
      </c>
      <c r="B98" s="16" t="str">
        <f>IF(Matrix!$K31="Yes",Matrix!$I31,"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IF(Matrix!$K31="Yes","Physical In-Cab Device"," ")</f>
        <v>Physical In-Cab Device</v>
      </c>
      <c r="M98" s="18"/>
      <c r="Q98" s="14"/>
    </row>
    <row r="99" spans="1:17" ht="105" x14ac:dyDescent="0.25">
      <c r="A99" s="16" t="str">
        <f>IF(Matrix!$K32="Yes",Matrix!$G32," ")</f>
        <v>High</v>
      </c>
      <c r="B99" s="16" t="str">
        <f>IF(Matrix!$K32="Yes",Matrix!$I32,"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IF(Matrix!$K32="Yes","Physical In-Cab Device"," ")</f>
        <v>Physical In-Cab Device</v>
      </c>
      <c r="M99" s="18"/>
      <c r="Q99" s="14"/>
    </row>
    <row r="100" spans="1:17" ht="90" x14ac:dyDescent="0.25">
      <c r="A100" s="16" t="str">
        <f>IF(Matrix!$K33="Yes",Matrix!$G33," ")</f>
        <v>Medium</v>
      </c>
      <c r="B100" s="16" t="str">
        <f>IF(Matrix!$K33="Yes",Matrix!$I33,"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00" s="16"/>
      <c r="D100" s="16"/>
      <c r="E100" s="16"/>
      <c r="F100" s="16"/>
      <c r="G100" s="16"/>
      <c r="H100" s="16" t="str">
        <f>IF(Matrix!$K33="Yes","Physical In-Cab Device"," ")</f>
        <v>Physical In-Cab Device</v>
      </c>
      <c r="M100" s="18"/>
      <c r="Q100" s="14"/>
    </row>
    <row r="101" spans="1:17" ht="195" x14ac:dyDescent="0.25">
      <c r="A101" s="16" t="str">
        <f>IF(Matrix!$K34="Yes",Matrix!$G34," ")</f>
        <v>Medium</v>
      </c>
      <c r="B101" s="16" t="str">
        <f>IF(Matrix!$K34="Yes",Matrix!$I34,"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01" s="16"/>
      <c r="D101" s="16"/>
      <c r="E101" s="16"/>
      <c r="F101" s="16"/>
      <c r="G101" s="16"/>
      <c r="H101" s="16" t="str">
        <f>IF(Matrix!$K34="Yes","Physical In-Cab Device"," ")</f>
        <v>Physical In-Cab Device</v>
      </c>
      <c r="M101" s="18"/>
      <c r="Q101" s="14"/>
    </row>
    <row r="102" spans="1:17" x14ac:dyDescent="0.25">
      <c r="A102" s="16" t="str">
        <f>IF(Matrix!$K35="Yes",Matrix!$G35," ")</f>
        <v xml:space="preserve"> </v>
      </c>
      <c r="B102" s="16" t="str">
        <f>IF(Matrix!$K35="Yes",Matrix!$I35," ")</f>
        <v xml:space="preserve"> </v>
      </c>
      <c r="C102" s="16"/>
      <c r="D102" s="16"/>
      <c r="E102" s="16"/>
      <c r="F102" s="16"/>
      <c r="G102" s="16"/>
      <c r="H102" s="16" t="str">
        <f>IF(Matrix!$K35="Yes","Physical In-Cab Device"," ")</f>
        <v xml:space="preserve"> </v>
      </c>
      <c r="M102" s="18"/>
      <c r="Q102" s="14"/>
    </row>
    <row r="103" spans="1:17" ht="45" x14ac:dyDescent="0.25">
      <c r="A103" s="16" t="str">
        <f>IF(Matrix!$K36="Yes",Matrix!$G36," ")</f>
        <v>High</v>
      </c>
      <c r="B103" s="16" t="str">
        <f>IF(Matrix!$K36="Yes",Matrix!$I36,"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IF(Matrix!$K36="Yes","Physical In-Cab Device"," ")</f>
        <v>Physical In-Cab Device</v>
      </c>
      <c r="M103" s="18"/>
      <c r="Q103" s="14"/>
    </row>
    <row r="104" spans="1:17" x14ac:dyDescent="0.25">
      <c r="A104" s="16" t="str">
        <f>IF(Matrix!$K37="Yes",Matrix!$G37," ")</f>
        <v xml:space="preserve"> </v>
      </c>
      <c r="B104" s="16" t="str">
        <f>IF(Matrix!$K37="Yes",Matrix!$I37," ")</f>
        <v xml:space="preserve"> </v>
      </c>
      <c r="C104" s="16"/>
      <c r="D104" s="16"/>
      <c r="E104" s="16"/>
      <c r="F104" s="16"/>
      <c r="G104" s="16"/>
      <c r="H104" s="16" t="str">
        <f>IF(Matrix!$K37="Yes","Physical In-Cab Device"," ")</f>
        <v xml:space="preserve"> </v>
      </c>
      <c r="M104" s="18"/>
      <c r="Q104" s="14"/>
    </row>
    <row r="105" spans="1:17" ht="75" x14ac:dyDescent="0.25">
      <c r="A105" s="16" t="str">
        <f>IF(Matrix!$K38="Yes",Matrix!$G38," ")</f>
        <v>Medium</v>
      </c>
      <c r="B105" s="16" t="str">
        <f>IF(Matrix!$K38="Yes",Matrix!$I38,"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IF(Matrix!$K38="Yes","Physical In-Cab Device"," ")</f>
        <v>Physical In-Cab Device</v>
      </c>
      <c r="M105" s="18"/>
      <c r="Q105" s="14"/>
    </row>
    <row r="106" spans="1:17" x14ac:dyDescent="0.25">
      <c r="A106" s="16" t="str">
        <f>IF(Matrix!$K39="Yes",Matrix!$G39," ")</f>
        <v xml:space="preserve"> </v>
      </c>
      <c r="B106" s="16" t="str">
        <f>IF(Matrix!$K39="Yes",Matrix!$I39," ")</f>
        <v xml:space="preserve"> </v>
      </c>
      <c r="C106" s="16"/>
      <c r="D106" s="16"/>
      <c r="E106" s="16"/>
      <c r="F106" s="16"/>
      <c r="G106" s="16"/>
      <c r="H106" s="16" t="str">
        <f>IF(Matrix!$K39="Yes","Physical In-Cab Device"," ")</f>
        <v xml:space="preserve"> </v>
      </c>
      <c r="M106" s="18"/>
      <c r="Q106" s="14"/>
    </row>
    <row r="107" spans="1:17" ht="90" x14ac:dyDescent="0.25">
      <c r="A107" s="16" t="str">
        <f>IF(Matrix!$K41="Yes",Matrix!$G41," ")</f>
        <v>High</v>
      </c>
      <c r="B107" s="16" t="str">
        <f>IF(Matrix!$K41="Yes",Matrix!$I41,"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IF(Matrix!$K41="Yes","Physical In-Cab Device"," ")</f>
        <v>Physical In-Cab Device</v>
      </c>
      <c r="M107" s="18"/>
      <c r="Q107" s="14"/>
    </row>
    <row r="108" spans="1:17" ht="75" x14ac:dyDescent="0.25">
      <c r="A108" s="16" t="str">
        <f>IF(Matrix!$K42="Yes",Matrix!$G42," ")</f>
        <v>Medium</v>
      </c>
      <c r="B108" s="16" t="str">
        <f>IF(Matrix!$K42="Yes",Matrix!$I42,"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IF(Matrix!$K42="Yes","Physical In-Cab Device"," ")</f>
        <v>Physical In-Cab Device</v>
      </c>
      <c r="M108" s="18"/>
      <c r="Q108" s="14"/>
    </row>
    <row r="109" spans="1:17" ht="180" x14ac:dyDescent="0.25">
      <c r="A109" s="16" t="str">
        <f>IF(Matrix!$K43="Yes",Matrix!$G43," ")</f>
        <v>Medium</v>
      </c>
      <c r="B109" s="16" t="str">
        <f>IF(Matrix!$K43="Yes",Matrix!$I43,"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IF(Matrix!$K43="Yes","Physical In-Cab Device"," ")</f>
        <v>Physical In-Cab Device</v>
      </c>
      <c r="M109" s="18"/>
      <c r="Q109" s="14"/>
    </row>
    <row r="110" spans="1:17" ht="45" x14ac:dyDescent="0.25">
      <c r="A110" s="16" t="str">
        <f>IF(Matrix!$K44="Yes",Matrix!$G44," ")</f>
        <v>Medium</v>
      </c>
      <c r="B110" s="16" t="str">
        <f>IF(Matrix!$K44="Yes",Matrix!$I44," ")</f>
        <v>SII-030 (Protecting Firmware on Devices) - The vendor shall use digitally signed software on telematics devices and prohibit execution of unsigned or invalidly signed software.</v>
      </c>
      <c r="C110" s="16"/>
      <c r="D110" s="16"/>
      <c r="E110" s="16"/>
      <c r="F110" s="16"/>
      <c r="G110" s="16"/>
      <c r="H110" s="16" t="str">
        <f>IF(Matrix!$K44="Yes","Physical In-Cab Device"," ")</f>
        <v>Physical In-Cab Device</v>
      </c>
      <c r="M110" s="18"/>
      <c r="Q110" s="14"/>
    </row>
    <row r="111" spans="1:17" ht="75" x14ac:dyDescent="0.25">
      <c r="A111" s="16" t="str">
        <f>IF(Matrix!$K45="Yes",Matrix!$G45," ")</f>
        <v>High</v>
      </c>
      <c r="B111" s="16" t="str">
        <f>IF(Matrix!$K45="Yes",Matrix!$I45,"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IF(Matrix!$K45="Yes","Physical In-Cab Device"," ")</f>
        <v>Physical In-Cab Device</v>
      </c>
      <c r="M111" s="18"/>
      <c r="Q111" s="14"/>
    </row>
    <row r="112" spans="1:17" ht="45" x14ac:dyDescent="0.25">
      <c r="A112" s="16" t="str">
        <f>IF(Matrix!$K46="Yes",Matrix!$G46," ")</f>
        <v>Low</v>
      </c>
      <c r="B112" s="16" t="str">
        <f>IF(Matrix!$K46="Yes",Matrix!$I46," ")</f>
        <v>SII-060 (Protecting Firmware on Devices) - The vendor shall provide a means (and document the process) for customers to verify the firmware in their devices.</v>
      </c>
      <c r="C112" s="16"/>
      <c r="D112" s="16"/>
      <c r="E112" s="16"/>
      <c r="F112" s="16"/>
      <c r="G112" s="16"/>
      <c r="H112" s="16" t="str">
        <f>IF(Matrix!$K46="Yes","Physical In-Cab Device"," ")</f>
        <v>Physical In-Cab Device</v>
      </c>
      <c r="M112" s="18"/>
      <c r="Q112" s="14"/>
    </row>
    <row r="113" spans="1:17" ht="75" x14ac:dyDescent="0.25">
      <c r="A113" s="16" t="str">
        <f>IF(Matrix!$K47="Yes",Matrix!$G47," ")</f>
        <v>High</v>
      </c>
      <c r="B113" s="16" t="str">
        <f>IF(Matrix!$K47="Yes",Matrix!$I47,"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IF(Matrix!$K47="Yes","Physical In-Cab Device"," ")</f>
        <v>Physical In-Cab Device</v>
      </c>
      <c r="M113" s="18"/>
      <c r="Q113" s="14"/>
    </row>
    <row r="114" spans="1:17" ht="30" x14ac:dyDescent="0.25">
      <c r="A114" s="16" t="str">
        <f>IF(Matrix!$K48="Yes",Matrix!$G48," ")</f>
        <v>Medium</v>
      </c>
      <c r="B114" s="16" t="str">
        <f>IF(Matrix!$K48="Yes",Matrix!$I48," ")</f>
        <v>SII-080 (Protecting Firmware on Devices) - The vendor shall design security components that fail-secure to protect integrity of systems and data.</v>
      </c>
      <c r="C114" s="16"/>
      <c r="D114" s="16"/>
      <c r="E114" s="16"/>
      <c r="F114" s="16"/>
      <c r="G114" s="16"/>
      <c r="H114" s="16" t="str">
        <f>IF(Matrix!$K48="Yes","Physical In-Cab Device"," ")</f>
        <v>Physical In-Cab Device</v>
      </c>
      <c r="M114" s="18"/>
      <c r="Q114" s="14"/>
    </row>
    <row r="115" spans="1:17" ht="45" x14ac:dyDescent="0.25">
      <c r="A115" s="16" t="str">
        <f>IF(Matrix!$K49="Yes",Matrix!$G49," ")</f>
        <v>Low</v>
      </c>
      <c r="B115" s="16" t="str">
        <f>IF(Matrix!$K49="Yes",Matrix!$I49," ")</f>
        <v>SII-081 (Protecting Firmware on Devices) - The vendor shall utilize protective mechanisms to protect components from unauthorized runtime/volatile modification of code.</v>
      </c>
      <c r="C115" s="16"/>
      <c r="D115" s="16"/>
      <c r="E115" s="16"/>
      <c r="F115" s="16"/>
      <c r="G115" s="16"/>
      <c r="H115" s="16" t="str">
        <f>IF(Matrix!$K49="Yes","Physical In-Cab Device"," ")</f>
        <v>Physical In-Cab Device</v>
      </c>
      <c r="M115" s="18"/>
      <c r="Q115" s="14"/>
    </row>
    <row r="116" spans="1:17" ht="105" x14ac:dyDescent="0.25">
      <c r="A116" s="16" t="str">
        <f>IF(Matrix!$K50="Yes",Matrix!$G50," ")</f>
        <v>Medium</v>
      </c>
      <c r="B116" s="16" t="str">
        <f>IF(Matrix!$K50="Yes",Matrix!$I50,"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IF(Matrix!$K50="Yes","Physical In-Cab Device"," ")</f>
        <v>Physical In-Cab Device</v>
      </c>
      <c r="M116" s="18"/>
      <c r="Q116" s="14"/>
    </row>
    <row r="117" spans="1:17" x14ac:dyDescent="0.25">
      <c r="A117" s="16" t="str">
        <f>IF(Matrix!$K51="Yes",Matrix!$G51," ")</f>
        <v xml:space="preserve"> </v>
      </c>
      <c r="B117" s="16" t="str">
        <f>IF(Matrix!$K51="Yes",Matrix!$I51," ")</f>
        <v xml:space="preserve"> </v>
      </c>
      <c r="C117" s="16"/>
      <c r="D117" s="16"/>
      <c r="E117" s="16"/>
      <c r="F117" s="16"/>
      <c r="G117" s="16"/>
      <c r="H117" s="16" t="str">
        <f>IF(Matrix!$K51="Yes","Physical In-Cab Device"," ")</f>
        <v xml:space="preserve"> </v>
      </c>
      <c r="M117" s="18"/>
      <c r="Q117" s="14"/>
    </row>
    <row r="118" spans="1:17" x14ac:dyDescent="0.25">
      <c r="A118" s="16" t="str">
        <f>IF(Matrix!$K52="Yes",Matrix!$G52," ")</f>
        <v xml:space="preserve"> </v>
      </c>
      <c r="B118" s="16" t="str">
        <f>IF(Matrix!$K52="Yes",Matrix!$I52," ")</f>
        <v xml:space="preserve"> </v>
      </c>
      <c r="C118" s="16"/>
      <c r="D118" s="16"/>
      <c r="E118" s="16"/>
      <c r="F118" s="16"/>
      <c r="G118" s="16"/>
      <c r="H118" s="16" t="str">
        <f>IF(Matrix!$K52="Yes","Physical In-Cab Device"," ")</f>
        <v xml:space="preserve"> </v>
      </c>
      <c r="M118" s="18"/>
      <c r="Q118" s="14"/>
    </row>
    <row r="119" spans="1:17" ht="45" x14ac:dyDescent="0.25">
      <c r="A119" s="16" t="str">
        <f>IF(Matrix!$K53="Yes",Matrix!$G53," ")</f>
        <v>Low</v>
      </c>
      <c r="B119" s="16" t="str">
        <f>IF(Matrix!$K53="Yes",Matrix!$I53," ")</f>
        <v>SII-120 (Vulnerability Management) - The vendor shall have a vulnerability management process that includes steps to triage any found vulnerabilities and plan remediation.</v>
      </c>
      <c r="C119" s="16"/>
      <c r="D119" s="16"/>
      <c r="E119" s="16"/>
      <c r="F119" s="16"/>
      <c r="G119" s="16"/>
      <c r="H119" s="16" t="str">
        <f>IF(Matrix!$K53="Yes","Physical In-Cab Device"," ")</f>
        <v>Physical In-Cab Device</v>
      </c>
      <c r="M119" s="18"/>
      <c r="Q119" s="14"/>
    </row>
    <row r="120" spans="1:17" ht="135" x14ac:dyDescent="0.25">
      <c r="A120" s="16" t="str">
        <f>IF(Matrix!$K54="Yes",Matrix!$G54," ")</f>
        <v>Medium</v>
      </c>
      <c r="B120" s="16" t="str">
        <f>IF(Matrix!$K54="Yes",Matrix!$I54,"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IF(Matrix!$K54="Yes","Physical In-Cab Device"," ")</f>
        <v>Physical In-Cab Device</v>
      </c>
      <c r="M120" s="18"/>
      <c r="Q120" s="14"/>
    </row>
    <row r="121" spans="1:17" ht="45" x14ac:dyDescent="0.25">
      <c r="A121" s="16" t="str">
        <f>IF(Matrix!$K55="Yes",Matrix!$G55," ")</f>
        <v>Medium</v>
      </c>
      <c r="B121" s="16" t="str">
        <f>IF(Matrix!$K55="Yes",Matrix!$I55,"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IF(Matrix!$K55="Yes","Physical In-Cab Device"," ")</f>
        <v>Physical In-Cab Device</v>
      </c>
      <c r="M121" s="18"/>
      <c r="Q121" s="14"/>
    </row>
    <row r="122" spans="1:17" ht="30" x14ac:dyDescent="0.25">
      <c r="A122" s="16" t="str">
        <f>IF(Matrix!$K56="Yes",Matrix!$G56," ")</f>
        <v>Medium</v>
      </c>
      <c r="B122" s="16" t="str">
        <f>IF(Matrix!$K56="Yes",Matrix!$I56," ")</f>
        <v>SII-150 (Vulnerability Management) - The vendor shall verify code according to best-practice coding standards</v>
      </c>
      <c r="C122" s="16"/>
      <c r="D122" s="16"/>
      <c r="E122" s="16"/>
      <c r="F122" s="16"/>
      <c r="G122" s="16"/>
      <c r="H122" s="16" t="str">
        <f>IF(Matrix!$K56="Yes","Physical In-Cab Device"," ")</f>
        <v>Physical In-Cab Device</v>
      </c>
      <c r="M122" s="18"/>
      <c r="Q122" s="14"/>
    </row>
    <row r="123" spans="1:17" ht="60" x14ac:dyDescent="0.25">
      <c r="A123" s="16" t="str">
        <f>IF(Matrix!$K57="Yes",Matrix!$G57," ")</f>
        <v>Medium</v>
      </c>
      <c r="B123" s="16" t="str">
        <f>IF(Matrix!$K57="Yes",Matrix!$I57,"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IF(Matrix!$K57="Yes","Physical In-Cab Device"," ")</f>
        <v>Physical In-Cab Device</v>
      </c>
      <c r="M123" s="18"/>
      <c r="Q123" s="14"/>
    </row>
    <row r="124" spans="1:17" ht="60" x14ac:dyDescent="0.25">
      <c r="A124" s="16" t="str">
        <f>IF(Matrix!$K58="Yes",Matrix!$G58," ")</f>
        <v>Medium</v>
      </c>
      <c r="B124" s="16" t="str">
        <f>IF(Matrix!$K58="Yes",Matrix!$I58,"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IF(Matrix!$K58="Yes","Physical In-Cab Device"," ")</f>
        <v>Physical In-Cab Device</v>
      </c>
      <c r="M124" s="18"/>
      <c r="Q124" s="14"/>
    </row>
    <row r="125" spans="1:17" x14ac:dyDescent="0.25">
      <c r="A125" s="16" t="str">
        <f>IF(Matrix!$K60="Yes",Matrix!$G60," ")</f>
        <v xml:space="preserve"> </v>
      </c>
      <c r="B125" s="16" t="str">
        <f>IF(Matrix!$K60="Yes",Matrix!$I60," ")</f>
        <v xml:space="preserve"> </v>
      </c>
      <c r="C125" s="16"/>
      <c r="D125" s="16"/>
      <c r="E125" s="16"/>
      <c r="F125" s="16"/>
      <c r="G125" s="16"/>
      <c r="H125" s="16" t="str">
        <f>IF(Matrix!$K60="Yes","Physical In-Cab Device"," ")</f>
        <v xml:space="preserve"> </v>
      </c>
      <c r="M125" s="18"/>
      <c r="Q125" s="14"/>
    </row>
    <row r="128" spans="1:17" ht="21" x14ac:dyDescent="0.25">
      <c r="A128" s="20"/>
      <c r="B128" s="89" t="s">
        <v>245</v>
      </c>
      <c r="C128" s="90"/>
      <c r="D128" s="90"/>
      <c r="E128" s="90"/>
      <c r="F128" s="90"/>
      <c r="G128" s="90"/>
      <c r="H128" s="90"/>
    </row>
    <row r="129" spans="1:17" ht="57.75" customHeight="1" x14ac:dyDescent="0.25">
      <c r="A129" s="19"/>
      <c r="B129" s="100" t="s">
        <v>315</v>
      </c>
      <c r="C129" s="101"/>
      <c r="D129" s="101"/>
      <c r="E129" s="101"/>
      <c r="F129" s="101"/>
      <c r="G129" s="101"/>
      <c r="H129" s="101"/>
    </row>
    <row r="130" spans="1:17" x14ac:dyDescent="0.25">
      <c r="A130" s="91" t="s">
        <v>217</v>
      </c>
      <c r="B130" s="91" t="s">
        <v>145</v>
      </c>
      <c r="C130" s="91" t="s">
        <v>303</v>
      </c>
      <c r="D130" s="91"/>
      <c r="E130" s="91"/>
      <c r="F130" s="91"/>
      <c r="G130" s="91" t="s">
        <v>304</v>
      </c>
      <c r="H130" s="91" t="s">
        <v>246</v>
      </c>
      <c r="M130" s="18"/>
      <c r="Q130" s="14"/>
    </row>
    <row r="131" spans="1:17" x14ac:dyDescent="0.25">
      <c r="A131" s="91"/>
      <c r="B131" s="91"/>
      <c r="C131" s="15" t="s">
        <v>301</v>
      </c>
      <c r="D131" s="15" t="s">
        <v>305</v>
      </c>
      <c r="E131" s="15" t="s">
        <v>302</v>
      </c>
      <c r="F131" s="15" t="s">
        <v>306</v>
      </c>
      <c r="G131" s="91"/>
      <c r="H131" s="91"/>
      <c r="M131" s="18"/>
      <c r="Q131" s="14"/>
    </row>
    <row r="132" spans="1:17" x14ac:dyDescent="0.25">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90" x14ac:dyDescent="0.25">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5" x14ac:dyDescent="0.25">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only are assigned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30" x14ac:dyDescent="0.25">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5" x14ac:dyDescent="0.25">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30" x14ac:dyDescent="0.25">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30" x14ac:dyDescent="0.25">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5" x14ac:dyDescent="0.25">
      <c r="A139" s="16" t="str">
        <f>IF(Matrix!$L9="Yes",Matrix!$G9," ")</f>
        <v>Medium</v>
      </c>
      <c r="B139" s="16" t="str">
        <f>IF(Matrix!$L9="Yes",Matrix!$I9," ")</f>
        <v>AC-060 (Access Control) - For all components of the system, the vendor shall provide a listing of all wireless communications interfaces of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25">
      <c r="A140" s="16" t="str">
        <f>IF(Matrix!$L10="Yes",Matrix!$G10," ")</f>
        <v xml:space="preserve"> </v>
      </c>
      <c r="B140" s="16" t="str">
        <f>IF(Matrix!$L10="Yes",Matrix!$I10," ")</f>
        <v xml:space="preserve"> </v>
      </c>
      <c r="C140" s="16"/>
      <c r="D140" s="16"/>
      <c r="E140" s="16"/>
      <c r="F140" s="16"/>
      <c r="G140" s="16"/>
      <c r="H140" s="16" t="str">
        <f>IF(Matrix!$L10="Yes","Connectivity/Communications"," ")</f>
        <v xml:space="preserve"> </v>
      </c>
      <c r="M140" s="18"/>
      <c r="Q140" s="14"/>
    </row>
    <row r="141" spans="1:17" ht="60" x14ac:dyDescent="0.25">
      <c r="A141" s="16" t="str">
        <f>IF(Matrix!$L11="Yes",Matrix!$G11," ")</f>
        <v>Medium</v>
      </c>
      <c r="B141" s="16" t="str">
        <f>IF(Matrix!$L11="Yes",Matrix!$I11,"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IF(Matrix!$L11="Yes","Connectivity/Communications"," ")</f>
        <v>Connectivity/Communications</v>
      </c>
      <c r="M141" s="18"/>
      <c r="Q141" s="14"/>
    </row>
    <row r="142" spans="1:17" ht="75" x14ac:dyDescent="0.25">
      <c r="A142" s="16" t="str">
        <f>IF(Matrix!$L12="Yes",Matrix!$G12," ")</f>
        <v>Medium</v>
      </c>
      <c r="B142" s="16" t="str">
        <f>IF(Matrix!$L12="Yes",Matrix!$I12,"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IF(Matrix!$L12="Yes","Connectivity/Communications"," ")</f>
        <v>Connectivity/Communications</v>
      </c>
      <c r="M142" s="18"/>
      <c r="Q142" s="14"/>
    </row>
    <row r="143" spans="1:17" ht="45" x14ac:dyDescent="0.25">
      <c r="A143" s="16" t="str">
        <f>IF(Matrix!$L13="Yes",Matrix!$G13," ")</f>
        <v>High</v>
      </c>
      <c r="B143" s="16" t="str">
        <f>IF(Matrix!$L13="Yes",Matrix!$I13," ")</f>
        <v>CM-020 (Configuration Management) - The vendor’s devices shall have all services used for troubleshooting disabled or properly protected from unauthorized access and use.</v>
      </c>
      <c r="C143" s="16"/>
      <c r="D143" s="16"/>
      <c r="E143" s="16"/>
      <c r="F143" s="16"/>
      <c r="G143" s="16"/>
      <c r="H143" s="16" t="str">
        <f>IF(Matrix!$L13="Yes","Connectivity/Communications"," ")</f>
        <v>Connectivity/Communications</v>
      </c>
      <c r="M143" s="18"/>
      <c r="Q143" s="14"/>
    </row>
    <row r="144" spans="1:17" ht="45" x14ac:dyDescent="0.25">
      <c r="A144" s="16" t="str">
        <f>IF(Matrix!$L14="Yes",Matrix!$G14," ")</f>
        <v>High</v>
      </c>
      <c r="B144" s="16" t="str">
        <f>IF(Matrix!$L14="Yes",Matrix!$I14," ")</f>
        <v>CM-030 (Configuration Management) - Vendor ensures that any and all interfaces used for testing or debug are unavailalbe in production builds of the devices</v>
      </c>
      <c r="C144" s="16"/>
      <c r="D144" s="16"/>
      <c r="E144" s="16"/>
      <c r="F144" s="16"/>
      <c r="G144" s="16"/>
      <c r="H144" s="16" t="str">
        <f>IF(Matrix!$L14="Yes","Connectivity/Communications"," ")</f>
        <v>Connectivity/Communications</v>
      </c>
      <c r="M144" s="18"/>
      <c r="Q144" s="14"/>
    </row>
    <row r="145" spans="1:17" ht="45" x14ac:dyDescent="0.25">
      <c r="A145" s="16" t="str">
        <f>IF(Matrix!$L15="Yes",Matrix!$G15," ")</f>
        <v>Medium</v>
      </c>
      <c r="B145" s="16" t="str">
        <f>IF(Matrix!$L15="Yes",Matrix!$I15,"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IF(Matrix!$L15="Yes","Connectivity/Communications"," ")</f>
        <v>Connectivity/Communications</v>
      </c>
      <c r="M145" s="18"/>
      <c r="Q145" s="14"/>
    </row>
    <row r="146" spans="1:17" ht="135" x14ac:dyDescent="0.25">
      <c r="A146" s="16" t="str">
        <f>IF(Matrix!$L16="Yes",Matrix!$G16," ")</f>
        <v>Medium</v>
      </c>
      <c r="B146" s="16" t="str">
        <f>IF(Matrix!$L16="Yes",Matrix!$I16,"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IF(Matrix!$L16="Yes","Connectivity/Communications"," ")</f>
        <v>Connectivity/Communications</v>
      </c>
      <c r="M146" s="18"/>
      <c r="Q146" s="14"/>
    </row>
    <row r="147" spans="1:17" ht="45" x14ac:dyDescent="0.25">
      <c r="A147" s="16" t="str">
        <f>IF(Matrix!$L17="Yes",Matrix!$G17," ")</f>
        <v>Medium</v>
      </c>
      <c r="B147" s="16" t="str">
        <f>IF(Matrix!$L17="Yes",Matrix!$I17," ")</f>
        <v>IA-030 (Identification and Authentication) - Cryptographic modules used in the vendors system shall be compliant with Federal Information Processing Standards (FIPS) 140-2: Level 1.</v>
      </c>
      <c r="C147" s="16"/>
      <c r="D147" s="16"/>
      <c r="E147" s="16"/>
      <c r="F147" s="16"/>
      <c r="G147" s="16"/>
      <c r="H147" s="16" t="str">
        <f>IF(Matrix!$L17="Yes","Connectivity/Communications"," ")</f>
        <v>Connectivity/Communications</v>
      </c>
      <c r="M147" s="18"/>
      <c r="Q147" s="14"/>
    </row>
    <row r="148" spans="1:17" ht="45" x14ac:dyDescent="0.25">
      <c r="A148" s="16" t="str">
        <f>IF(Matrix!$L18="Yes",Matrix!$G18," ")</f>
        <v>High</v>
      </c>
      <c r="B148" s="16" t="str">
        <f>IF(Matrix!$L18="Yes",Matrix!$I18,"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IF(Matrix!$L18="Yes","Connectivity/Communications"," ")</f>
        <v>Connectivity/Communications</v>
      </c>
      <c r="M148" s="18"/>
      <c r="Q148" s="14"/>
    </row>
    <row r="149" spans="1:17" ht="60" x14ac:dyDescent="0.25">
      <c r="A149" s="16" t="str">
        <f>IF(Matrix!$L19="Yes",Matrix!$G19," ")</f>
        <v>Medium</v>
      </c>
      <c r="B149" s="16" t="str">
        <f>IF(Matrix!$L19="Yes",Matrix!$I19,"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IF(Matrix!$L19="Yes","Connectivity/Communications"," ")</f>
        <v>Connectivity/Communications</v>
      </c>
      <c r="M149" s="18"/>
      <c r="Q149" s="14"/>
    </row>
    <row r="150" spans="1:17" x14ac:dyDescent="0.25">
      <c r="A150" s="16" t="str">
        <f>IF(Matrix!$L20="Yes",Matrix!$G20," ")</f>
        <v xml:space="preserve"> </v>
      </c>
      <c r="B150" s="16" t="str">
        <f>IF(Matrix!$L20="Yes",Matrix!$I20," ")</f>
        <v xml:space="preserve"> </v>
      </c>
      <c r="C150" s="16"/>
      <c r="D150" s="16"/>
      <c r="E150" s="16"/>
      <c r="F150" s="16"/>
      <c r="G150" s="16"/>
      <c r="H150" s="16" t="str">
        <f>IF(Matrix!$L20="Yes","Connectivity/Communications"," ")</f>
        <v xml:space="preserve"> </v>
      </c>
      <c r="M150" s="18"/>
      <c r="Q150" s="14"/>
    </row>
    <row r="151" spans="1:17" x14ac:dyDescent="0.25">
      <c r="A151" s="16" t="str">
        <f>IF(Matrix!$L21="Yes",Matrix!$G21," ")</f>
        <v xml:space="preserve"> </v>
      </c>
      <c r="B151" s="16" t="str">
        <f>IF(Matrix!$L21="Yes",Matrix!$I21," ")</f>
        <v xml:space="preserve"> </v>
      </c>
      <c r="C151" s="16"/>
      <c r="D151" s="16"/>
      <c r="E151" s="16"/>
      <c r="F151" s="16"/>
      <c r="G151" s="16"/>
      <c r="H151" s="16" t="str">
        <f>IF(Matrix!$L21="Yes","Connectivity/Communications"," ")</f>
        <v xml:space="preserve"> </v>
      </c>
      <c r="M151" s="18"/>
      <c r="Q151" s="14"/>
    </row>
    <row r="152" spans="1:17" x14ac:dyDescent="0.25">
      <c r="A152" s="16" t="str">
        <f>IF(Matrix!$L22="Yes",Matrix!$G22," ")</f>
        <v xml:space="preserve"> </v>
      </c>
      <c r="B152" s="16" t="str">
        <f>IF(Matrix!$L22="Yes",Matrix!$I22," ")</f>
        <v xml:space="preserve"> </v>
      </c>
      <c r="C152" s="16"/>
      <c r="D152" s="16"/>
      <c r="E152" s="16"/>
      <c r="F152" s="16"/>
      <c r="G152" s="16"/>
      <c r="H152" s="16" t="str">
        <f>IF(Matrix!$L22="Yes","Connectivity/Communications"," ")</f>
        <v xml:space="preserve"> </v>
      </c>
      <c r="M152" s="18"/>
      <c r="Q152" s="14"/>
    </row>
    <row r="153" spans="1:17" x14ac:dyDescent="0.25">
      <c r="A153" s="16" t="str">
        <f>IF(Matrix!$L23="Yes",Matrix!$G23," ")</f>
        <v xml:space="preserve"> </v>
      </c>
      <c r="B153" s="16" t="str">
        <f>IF(Matrix!$L23="Yes",Matrix!$I23," ")</f>
        <v xml:space="preserve"> </v>
      </c>
      <c r="C153" s="16"/>
      <c r="D153" s="16"/>
      <c r="E153" s="16"/>
      <c r="F153" s="16"/>
      <c r="G153" s="16"/>
      <c r="H153" s="16" t="str">
        <f>IF(Matrix!$L23="Yes","Connectivity/Communications"," ")</f>
        <v xml:space="preserve"> </v>
      </c>
      <c r="M153" s="18"/>
      <c r="Q153" s="14"/>
    </row>
    <row r="154" spans="1:17" ht="60" x14ac:dyDescent="0.25">
      <c r="A154" s="16" t="str">
        <f>IF(Matrix!$L24="Yes",Matrix!$G24," ")</f>
        <v>Medium</v>
      </c>
      <c r="B154" s="16" t="str">
        <f>IF(Matrix!$L24="Yes",Matrix!$I24," ")</f>
        <v>PS-010 (Personnel Security) - The vendor shall have personnel security policies &amp; procedures, position risk categorization, personnel screening, personnel termination, personnel transfer, access agreements &amp; third party personnel security.</v>
      </c>
      <c r="C154" s="16"/>
      <c r="D154" s="16"/>
      <c r="E154" s="16"/>
      <c r="F154" s="16"/>
      <c r="G154" s="16"/>
      <c r="H154" s="16" t="str">
        <f>IF(Matrix!$L24="Yes","Connectivity/Communications"," ")</f>
        <v>Connectivity/Communications</v>
      </c>
      <c r="M154" s="18"/>
      <c r="Q154" s="14"/>
    </row>
    <row r="155" spans="1:17" ht="75" x14ac:dyDescent="0.25">
      <c r="A155" s="16" t="str">
        <f>IF(Matrix!$L25="Yes",Matrix!$G25," ")</f>
        <v>Medium</v>
      </c>
      <c r="B155" s="16" t="str">
        <f>IF(Matrix!$L25="Yes",Matrix!$I25,"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IF(Matrix!$L25="Yes","Connectivity/Communications"," ")</f>
        <v>Connectivity/Communications</v>
      </c>
      <c r="M155" s="18"/>
      <c r="Q155" s="14"/>
    </row>
    <row r="156" spans="1:17" ht="30" x14ac:dyDescent="0.25">
      <c r="A156" s="16" t="str">
        <f>IF(Matrix!$L26="Yes",Matrix!$G26," ")</f>
        <v>Medium</v>
      </c>
      <c r="B156" s="16" t="str">
        <f>IF(Matrix!$L26="Yes",Matrix!$I26," ")</f>
        <v>RA-020 (Risk Assessment) - The vendor shall use the results of risk assessments to influence systems development and processes.</v>
      </c>
      <c r="C156" s="16"/>
      <c r="D156" s="16"/>
      <c r="E156" s="16"/>
      <c r="F156" s="16"/>
      <c r="G156" s="16"/>
      <c r="H156" s="16" t="str">
        <f>IF(Matrix!$L26="Yes","Connectivity/Communications"," ")</f>
        <v>Connectivity/Communications</v>
      </c>
      <c r="M156" s="18"/>
      <c r="Q156" s="14"/>
    </row>
    <row r="157" spans="1:17" ht="30" x14ac:dyDescent="0.25">
      <c r="A157" s="16" t="str">
        <f>IF(Matrix!$L27="Yes",Matrix!$G27," ")</f>
        <v>High</v>
      </c>
      <c r="B157" s="16" t="str">
        <f>IF(Matrix!$L27="Yes",Matrix!$I27," ")</f>
        <v>SAA-010 (Security Management) - The vendor shall have an Information Security Management Plan (ISMP)</v>
      </c>
      <c r="C157" s="16"/>
      <c r="D157" s="16"/>
      <c r="E157" s="16"/>
      <c r="F157" s="16"/>
      <c r="G157" s="16"/>
      <c r="H157" s="16" t="str">
        <f>IF(Matrix!$L27="Yes","Connectivity/Communications"," ")</f>
        <v>Connectivity/Communications</v>
      </c>
      <c r="M157" s="18"/>
      <c r="Q157" s="14"/>
    </row>
    <row r="158" spans="1:17" ht="90" x14ac:dyDescent="0.25">
      <c r="A158" s="16" t="str">
        <f>IF(Matrix!$L28="Yes",Matrix!$G28," ")</f>
        <v>High</v>
      </c>
      <c r="B158" s="16" t="str">
        <f>IF(Matrix!$L28="Yes",Matrix!$I28,"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IF(Matrix!$L28="Yes","Connectivity/Communications"," ")</f>
        <v>Connectivity/Communications</v>
      </c>
      <c r="M158" s="18"/>
      <c r="Q158" s="14"/>
    </row>
    <row r="159" spans="1:17" ht="75" x14ac:dyDescent="0.25">
      <c r="A159" s="16" t="str">
        <f>IF(Matrix!$L29="Yes",Matrix!$G29," ")</f>
        <v>Medium</v>
      </c>
      <c r="B159" s="16" t="str">
        <f>IF(Matrix!$L29="Yes",Matrix!$I29,"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159" s="16"/>
      <c r="D159" s="16"/>
      <c r="E159" s="16"/>
      <c r="F159" s="16"/>
      <c r="G159" s="16"/>
      <c r="H159" s="16" t="str">
        <f>IF(Matrix!$L29="Yes","Connectivity/Communications"," ")</f>
        <v>Connectivity/Communications</v>
      </c>
      <c r="M159" s="18"/>
      <c r="Q159" s="14"/>
    </row>
    <row r="160" spans="1:17" ht="45" x14ac:dyDescent="0.25">
      <c r="A160" s="16" t="str">
        <f>IF(Matrix!$L30="Yes",Matrix!$G30," ")</f>
        <v>High</v>
      </c>
      <c r="B160" s="16" t="str">
        <f>IF(Matrix!$L30="Yes",Matrix!$I30," ")</f>
        <v>SCP-010 (Protecting Communications paths for systems) - Communication paths that traverse outside controlled boundaries must protect confidentiality and integrity of data</v>
      </c>
      <c r="C160" s="16"/>
      <c r="D160" s="16"/>
      <c r="E160" s="16"/>
      <c r="F160" s="16"/>
      <c r="G160" s="16"/>
      <c r="H160" s="16" t="str">
        <f>IF(Matrix!$L30="Yes","Connectivity/Communications"," ")</f>
        <v>Connectivity/Communications</v>
      </c>
      <c r="M160" s="18"/>
      <c r="Q160" s="14"/>
    </row>
    <row r="161" spans="1:17" ht="45" x14ac:dyDescent="0.25">
      <c r="A161" s="16" t="str">
        <f>IF(Matrix!$L31="Yes",Matrix!$G31," ")</f>
        <v>Medium</v>
      </c>
      <c r="B161" s="16" t="str">
        <f>IF(Matrix!$L31="Yes",Matrix!$I31,"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IF(Matrix!$L31="Yes","Connectivity/Communications"," ")</f>
        <v>Connectivity/Communications</v>
      </c>
      <c r="M161" s="18"/>
      <c r="Q161" s="14"/>
    </row>
    <row r="162" spans="1:17" ht="105" x14ac:dyDescent="0.25">
      <c r="A162" s="16" t="str">
        <f>IF(Matrix!$L32="Yes",Matrix!$G32," ")</f>
        <v>High</v>
      </c>
      <c r="B162" s="16" t="str">
        <f>IF(Matrix!$L32="Yes",Matrix!$I32,"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IF(Matrix!$L32="Yes","Connectivity/Communications"," ")</f>
        <v>Connectivity/Communications</v>
      </c>
      <c r="M162" s="18"/>
      <c r="Q162" s="14"/>
    </row>
    <row r="163" spans="1:17" ht="90" x14ac:dyDescent="0.25">
      <c r="A163" s="16" t="str">
        <f>IF(Matrix!$L33="Yes",Matrix!$G33," ")</f>
        <v>Medium</v>
      </c>
      <c r="B163" s="16" t="str">
        <f>IF(Matrix!$L33="Yes",Matrix!$I33,"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163" s="16"/>
      <c r="D163" s="16"/>
      <c r="E163" s="16"/>
      <c r="F163" s="16"/>
      <c r="G163" s="16"/>
      <c r="H163" s="16" t="str">
        <f>IF(Matrix!$L33="Yes","Connectivity/Communications"," ")</f>
        <v>Connectivity/Communications</v>
      </c>
      <c r="M163" s="18"/>
      <c r="Q163" s="14"/>
    </row>
    <row r="164" spans="1:17" ht="195" x14ac:dyDescent="0.25">
      <c r="A164" s="16" t="str">
        <f>IF(Matrix!$L34="Yes",Matrix!$G34," ")</f>
        <v>Medium</v>
      </c>
      <c r="B164" s="16" t="str">
        <f>IF(Matrix!$L34="Yes",Matrix!$I34,"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164" s="16"/>
      <c r="D164" s="16"/>
      <c r="E164" s="16"/>
      <c r="F164" s="16"/>
      <c r="G164" s="16"/>
      <c r="H164" s="16" t="str">
        <f>IF(Matrix!$L34="Yes","Connectivity/Communications"," ")</f>
        <v>Connectivity/Communications</v>
      </c>
      <c r="M164" s="18"/>
      <c r="Q164" s="14"/>
    </row>
    <row r="165" spans="1:17" x14ac:dyDescent="0.25">
      <c r="A165" s="16" t="str">
        <f>IF(Matrix!$L35="Yes",Matrix!$G35," ")</f>
        <v xml:space="preserve"> </v>
      </c>
      <c r="B165" s="16" t="str">
        <f>IF(Matrix!$L35="Yes",Matrix!$I35," ")</f>
        <v xml:space="preserve"> </v>
      </c>
      <c r="C165" s="16"/>
      <c r="D165" s="16"/>
      <c r="E165" s="16"/>
      <c r="F165" s="16"/>
      <c r="G165" s="16"/>
      <c r="H165" s="16" t="str">
        <f>IF(Matrix!$L35="Yes","Connectivity/Communications"," ")</f>
        <v xml:space="preserve"> </v>
      </c>
      <c r="M165" s="18"/>
      <c r="Q165" s="14"/>
    </row>
    <row r="166" spans="1:17" ht="45" x14ac:dyDescent="0.25">
      <c r="A166" s="16" t="str">
        <f>IF(Matrix!$L36="Yes",Matrix!$G36," ")</f>
        <v>High</v>
      </c>
      <c r="B166" s="16" t="str">
        <f>IF(Matrix!$L36="Yes",Matrix!$I36,"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IF(Matrix!$L36="Yes","Connectivity/Communications"," ")</f>
        <v>Connectivity/Communications</v>
      </c>
      <c r="M166" s="18"/>
      <c r="Q166" s="14"/>
    </row>
    <row r="167" spans="1:17" ht="270" x14ac:dyDescent="0.25">
      <c r="A167" s="16" t="str">
        <f>IF(Matrix!$L37="Yes",Matrix!$G37," ")</f>
        <v>High</v>
      </c>
      <c r="B167" s="16" t="str">
        <f>IF(Matrix!$L37="Yes",Matrix!$I37,"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IF(Matrix!$L37="Yes","Connectivity/Communications"," ")</f>
        <v>Connectivity/Communications</v>
      </c>
      <c r="M167" s="18"/>
      <c r="Q167" s="14"/>
    </row>
    <row r="168" spans="1:17" x14ac:dyDescent="0.25">
      <c r="A168" s="16" t="str">
        <f>IF(Matrix!$L38="Yes",Matrix!$G38," ")</f>
        <v xml:space="preserve"> </v>
      </c>
      <c r="B168" s="16" t="str">
        <f>IF(Matrix!$L38="Yes",Matrix!$I38," ")</f>
        <v xml:space="preserve"> </v>
      </c>
      <c r="C168" s="16"/>
      <c r="D168" s="16"/>
      <c r="E168" s="16"/>
      <c r="F168" s="16"/>
      <c r="G168" s="16"/>
      <c r="H168" s="16" t="str">
        <f>IF(Matrix!$L38="Yes","Connectivity/Communications"," ")</f>
        <v xml:space="preserve"> </v>
      </c>
      <c r="M168" s="18"/>
      <c r="Q168" s="14"/>
    </row>
    <row r="169" spans="1:17" x14ac:dyDescent="0.25">
      <c r="A169" s="16" t="str">
        <f>IF(Matrix!$L39="Yes",Matrix!$G39," ")</f>
        <v xml:space="preserve"> </v>
      </c>
      <c r="B169" s="16" t="str">
        <f>IF(Matrix!$L39="Yes",Matrix!$I39," ")</f>
        <v xml:space="preserve"> </v>
      </c>
      <c r="C169" s="16"/>
      <c r="D169" s="16"/>
      <c r="E169" s="16"/>
      <c r="F169" s="16"/>
      <c r="G169" s="16"/>
      <c r="H169" s="16" t="str">
        <f>IF(Matrix!$L39="Yes","Connectivity/Communications"," ")</f>
        <v xml:space="preserve"> </v>
      </c>
      <c r="M169" s="18"/>
      <c r="Q169" s="14"/>
    </row>
    <row r="170" spans="1:17" ht="90" x14ac:dyDescent="0.25">
      <c r="A170" s="16" t="str">
        <f>IF(Matrix!$L41="Yes",Matrix!$G41," ")</f>
        <v>High</v>
      </c>
      <c r="B170" s="16" t="str">
        <f>IF(Matrix!$L41="Yes",Matrix!$I41,"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IF(Matrix!$L41="Yes","Connectivity/Communications"," ")</f>
        <v>Connectivity/Communications</v>
      </c>
      <c r="M170" s="18"/>
      <c r="Q170" s="14"/>
    </row>
    <row r="171" spans="1:17" ht="75" x14ac:dyDescent="0.25">
      <c r="A171" s="16" t="str">
        <f>IF(Matrix!$L42="Yes",Matrix!$G42," ")</f>
        <v>Medium</v>
      </c>
      <c r="B171" s="16" t="str">
        <f>IF(Matrix!$L42="Yes",Matrix!$I42,"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IF(Matrix!$L42="Yes","Connectivity/Communications"," ")</f>
        <v>Connectivity/Communications</v>
      </c>
      <c r="M171" s="18"/>
      <c r="Q171" s="14"/>
    </row>
    <row r="172" spans="1:17" ht="180" x14ac:dyDescent="0.25">
      <c r="A172" s="16" t="str">
        <f>IF(Matrix!$L43="Yes",Matrix!$G43," ")</f>
        <v>Medium</v>
      </c>
      <c r="B172" s="16" t="str">
        <f>IF(Matrix!$L43="Yes",Matrix!$I43,"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IF(Matrix!$L43="Yes","Connectivity/Communications"," ")</f>
        <v>Connectivity/Communications</v>
      </c>
      <c r="M172" s="18"/>
      <c r="Q172" s="14"/>
    </row>
    <row r="173" spans="1:17" ht="45" x14ac:dyDescent="0.25">
      <c r="A173" s="16" t="str">
        <f>IF(Matrix!$L44="Yes",Matrix!$G44," ")</f>
        <v>Medium</v>
      </c>
      <c r="B173" s="16" t="str">
        <f>IF(Matrix!$L44="Yes",Matrix!$I44," ")</f>
        <v>SII-030 (Protecting Firmware on Devices) - The vendor shall use digitally signed software on telematics devices and prohibit execution of unsigned or invalidly signed software.</v>
      </c>
      <c r="C173" s="16"/>
      <c r="D173" s="16"/>
      <c r="E173" s="16"/>
      <c r="F173" s="16"/>
      <c r="G173" s="16"/>
      <c r="H173" s="16" t="str">
        <f>IF(Matrix!$L44="Yes","Connectivity/Communications"," ")</f>
        <v>Connectivity/Communications</v>
      </c>
      <c r="M173" s="18"/>
      <c r="Q173" s="14"/>
    </row>
    <row r="174" spans="1:17" ht="75" x14ac:dyDescent="0.25">
      <c r="A174" s="16" t="str">
        <f>IF(Matrix!$L45="Yes",Matrix!$G45," ")</f>
        <v>High</v>
      </c>
      <c r="B174" s="16" t="str">
        <f>IF(Matrix!$L45="Yes",Matrix!$I45,"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IF(Matrix!$L45="Yes","Connectivity/Communications"," ")</f>
        <v>Connectivity/Communications</v>
      </c>
      <c r="M174" s="18"/>
      <c r="Q174" s="14"/>
    </row>
    <row r="175" spans="1:17" ht="45" x14ac:dyDescent="0.25">
      <c r="A175" s="16" t="str">
        <f>IF(Matrix!$L46="Yes",Matrix!$G46," ")</f>
        <v>Low</v>
      </c>
      <c r="B175" s="16" t="str">
        <f>IF(Matrix!$L46="Yes",Matrix!$I46," ")</f>
        <v>SII-060 (Protecting Firmware on Devices) - The vendor shall provide a means (and document the process) for customers to verify the firmware in their devices.</v>
      </c>
      <c r="C175" s="16"/>
      <c r="D175" s="16"/>
      <c r="E175" s="16"/>
      <c r="F175" s="16"/>
      <c r="G175" s="16"/>
      <c r="H175" s="16" t="str">
        <f>IF(Matrix!$L46="Yes","Connectivity/Communications"," ")</f>
        <v>Connectivity/Communications</v>
      </c>
      <c r="M175" s="18"/>
      <c r="Q175" s="14"/>
    </row>
    <row r="176" spans="1:17" ht="75" x14ac:dyDescent="0.25">
      <c r="A176" s="16" t="str">
        <f>IF(Matrix!$L47="Yes",Matrix!$G47," ")</f>
        <v>High</v>
      </c>
      <c r="B176" s="16" t="str">
        <f>IF(Matrix!$L47="Yes",Matrix!$I47,"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IF(Matrix!$L47="Yes","Connectivity/Communications"," ")</f>
        <v>Connectivity/Communications</v>
      </c>
      <c r="M176" s="18"/>
      <c r="Q176" s="14"/>
    </row>
    <row r="177" spans="1:17" ht="30" x14ac:dyDescent="0.25">
      <c r="A177" s="16" t="str">
        <f>IF(Matrix!$L48="Yes",Matrix!$G48," ")</f>
        <v>Medium</v>
      </c>
      <c r="B177" s="16" t="str">
        <f>IF(Matrix!$L48="Yes",Matrix!$I48," ")</f>
        <v>SII-080 (Protecting Firmware on Devices) - The vendor shall design security components that fail-secure to protect integrity of systems and data.</v>
      </c>
      <c r="C177" s="16"/>
      <c r="D177" s="16"/>
      <c r="E177" s="16"/>
      <c r="F177" s="16"/>
      <c r="G177" s="16"/>
      <c r="H177" s="16" t="str">
        <f>IF(Matrix!$L48="Yes","Connectivity/Communications"," ")</f>
        <v>Connectivity/Communications</v>
      </c>
      <c r="M177" s="18"/>
      <c r="Q177" s="14"/>
    </row>
    <row r="178" spans="1:17" ht="45" x14ac:dyDescent="0.25">
      <c r="A178" s="16" t="str">
        <f>IF(Matrix!$L49="Yes",Matrix!$G49," ")</f>
        <v>Low</v>
      </c>
      <c r="B178" s="16" t="str">
        <f>IF(Matrix!$L49="Yes",Matrix!$I49," ")</f>
        <v>SII-081 (Protecting Firmware on Devices) - The vendor shall utilize protective mechanisms to protect components from unauthorized runtime/volatile modification of code.</v>
      </c>
      <c r="C178" s="16"/>
      <c r="D178" s="16"/>
      <c r="E178" s="16"/>
      <c r="F178" s="16"/>
      <c r="G178" s="16"/>
      <c r="H178" s="16" t="str">
        <f>IF(Matrix!$L49="Yes","Connectivity/Communications"," ")</f>
        <v>Connectivity/Communications</v>
      </c>
      <c r="M178" s="18"/>
      <c r="Q178" s="14"/>
    </row>
    <row r="179" spans="1:17" ht="105" x14ac:dyDescent="0.25">
      <c r="A179" s="16" t="str">
        <f>IF(Matrix!$L50="Yes",Matrix!$G50," ")</f>
        <v>Medium</v>
      </c>
      <c r="B179" s="16" t="str">
        <f>IF(Matrix!$L50="Yes",Matrix!$I50,"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IF(Matrix!$L50="Yes","Connectivity/Communications"," ")</f>
        <v>Connectivity/Communications</v>
      </c>
      <c r="M179" s="18"/>
      <c r="Q179" s="14"/>
    </row>
    <row r="180" spans="1:17" x14ac:dyDescent="0.25">
      <c r="A180" s="16" t="str">
        <f>IF(Matrix!$L51="Yes",Matrix!$G51," ")</f>
        <v xml:space="preserve"> </v>
      </c>
      <c r="B180" s="16" t="str">
        <f>IF(Matrix!$L51="Yes",Matrix!$I51," ")</f>
        <v xml:space="preserve"> </v>
      </c>
      <c r="C180" s="16"/>
      <c r="D180" s="16"/>
      <c r="E180" s="16"/>
      <c r="F180" s="16"/>
      <c r="G180" s="16"/>
      <c r="H180" s="16" t="str">
        <f>IF(Matrix!$L51="Yes","Connectivity/Communications"," ")</f>
        <v xml:space="preserve"> </v>
      </c>
      <c r="M180" s="18"/>
      <c r="Q180" s="14"/>
    </row>
    <row r="181" spans="1:17" ht="90" x14ac:dyDescent="0.25">
      <c r="A181" s="16" t="str">
        <f>IF(Matrix!$L52="Yes",Matrix!$G52," ")</f>
        <v>Medium</v>
      </c>
      <c r="B181" s="16" t="str">
        <f>IF(Matrix!$L52="Yes",Matrix!$I52,"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IF(Matrix!$L52="Yes","Connectivity/Communications"," ")</f>
        <v>Connectivity/Communications</v>
      </c>
      <c r="M181" s="18"/>
      <c r="Q181" s="14"/>
    </row>
    <row r="182" spans="1:17" ht="45" x14ac:dyDescent="0.25">
      <c r="A182" s="16" t="str">
        <f>IF(Matrix!$L53="Yes",Matrix!$G53," ")</f>
        <v>Low</v>
      </c>
      <c r="B182" s="16" t="str">
        <f>IF(Matrix!$L53="Yes",Matrix!$I53," ")</f>
        <v>SII-120 (Vulnerability Management) - The vendor shall have a vulnerability management process that includes steps to triage any found vulnerabilities and plan remediation.</v>
      </c>
      <c r="C182" s="16"/>
      <c r="D182" s="16"/>
      <c r="E182" s="16"/>
      <c r="F182" s="16"/>
      <c r="G182" s="16"/>
      <c r="H182" s="16" t="str">
        <f>IF(Matrix!$L53="Yes","Connectivity/Communications"," ")</f>
        <v>Connectivity/Communications</v>
      </c>
      <c r="M182" s="18"/>
      <c r="Q182" s="14"/>
    </row>
    <row r="183" spans="1:17" ht="135" x14ac:dyDescent="0.25">
      <c r="A183" s="16" t="str">
        <f>IF(Matrix!$L54="Yes",Matrix!$G54," ")</f>
        <v>Medium</v>
      </c>
      <c r="B183" s="16" t="str">
        <f>IF(Matrix!$L54="Yes",Matrix!$I54,"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IF(Matrix!$L54="Yes","Connectivity/Communications"," ")</f>
        <v>Connectivity/Communications</v>
      </c>
      <c r="M183" s="18"/>
      <c r="Q183" s="14"/>
    </row>
    <row r="184" spans="1:17" ht="45" x14ac:dyDescent="0.25">
      <c r="A184" s="16" t="str">
        <f>IF(Matrix!$L55="Yes",Matrix!$G55," ")</f>
        <v>Medium</v>
      </c>
      <c r="B184" s="16" t="str">
        <f>IF(Matrix!$L55="Yes",Matrix!$I55,"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IF(Matrix!$L55="Yes","Connectivity/Communications"," ")</f>
        <v>Connectivity/Communications</v>
      </c>
      <c r="M184" s="18"/>
      <c r="Q184" s="14"/>
    </row>
    <row r="185" spans="1:17" ht="30" x14ac:dyDescent="0.25">
      <c r="A185" s="16" t="str">
        <f>IF(Matrix!$L56="Yes",Matrix!$G56," ")</f>
        <v>Medium</v>
      </c>
      <c r="B185" s="16" t="str">
        <f>IF(Matrix!$L56="Yes",Matrix!$I56," ")</f>
        <v>SII-150 (Vulnerability Management) - The vendor shall verify code according to best-practice coding standards</v>
      </c>
      <c r="C185" s="16"/>
      <c r="D185" s="16"/>
      <c r="E185" s="16"/>
      <c r="F185" s="16"/>
      <c r="G185" s="16"/>
      <c r="H185" s="16" t="str">
        <f>IF(Matrix!$L56="Yes","Connectivity/Communications"," ")</f>
        <v>Connectivity/Communications</v>
      </c>
      <c r="M185" s="18"/>
      <c r="Q185" s="14"/>
    </row>
    <row r="186" spans="1:17" ht="60" x14ac:dyDescent="0.25">
      <c r="A186" s="16" t="str">
        <f>IF(Matrix!$L57="Yes",Matrix!$G57," ")</f>
        <v>Medium</v>
      </c>
      <c r="B186" s="16" t="str">
        <f>IF(Matrix!$L57="Yes",Matrix!$I57,"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IF(Matrix!$L57="Yes","Connectivity/Communications"," ")</f>
        <v>Connectivity/Communications</v>
      </c>
      <c r="M186" s="18"/>
      <c r="Q186" s="14"/>
    </row>
    <row r="187" spans="1:17" ht="60" x14ac:dyDescent="0.25">
      <c r="A187" s="16" t="str">
        <f>IF(Matrix!$L58="Yes",Matrix!$G58," ")</f>
        <v>Medium</v>
      </c>
      <c r="B187" s="16" t="str">
        <f>IF(Matrix!$L58="Yes",Matrix!$I58,"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IF(Matrix!$L58="Yes","Connectivity/Communications"," ")</f>
        <v>Connectivity/Communications</v>
      </c>
      <c r="M187" s="18"/>
      <c r="Q187" s="14"/>
    </row>
    <row r="188" spans="1:17" x14ac:dyDescent="0.25">
      <c r="A188" s="16" t="str">
        <f>IF(Matrix!$L60="Yes",Matrix!$G60," ")</f>
        <v xml:space="preserve"> </v>
      </c>
      <c r="B188" s="16" t="str">
        <f>IF(Matrix!$L60="Yes",Matrix!$I60," ")</f>
        <v xml:space="preserve"> </v>
      </c>
      <c r="C188" s="16"/>
      <c r="D188" s="16"/>
      <c r="E188" s="16"/>
      <c r="F188" s="16"/>
      <c r="G188" s="16"/>
      <c r="H188" s="16" t="str">
        <f>IF(Matrix!$L60="Yes","Connectivity/Communications"," ")</f>
        <v xml:space="preserve"> </v>
      </c>
      <c r="M188" s="18"/>
      <c r="Q188" s="14"/>
    </row>
    <row r="191" spans="1:17" ht="21" x14ac:dyDescent="0.25">
      <c r="A191" s="89" t="s">
        <v>270</v>
      </c>
      <c r="B191" s="90"/>
      <c r="C191" s="90"/>
      <c r="D191" s="90"/>
      <c r="E191" s="90"/>
      <c r="F191" s="90"/>
      <c r="G191" s="90"/>
    </row>
    <row r="192" spans="1:17" ht="57.75" customHeight="1" x14ac:dyDescent="0.25">
      <c r="A192" s="100" t="s">
        <v>317</v>
      </c>
      <c r="B192" s="102"/>
      <c r="C192" s="102"/>
      <c r="D192" s="102"/>
      <c r="E192" s="102"/>
      <c r="F192" s="102"/>
      <c r="G192" s="102"/>
      <c r="H192" s="27"/>
    </row>
    <row r="193" spans="1:17" x14ac:dyDescent="0.25">
      <c r="A193" s="91" t="s">
        <v>217</v>
      </c>
      <c r="B193" s="91" t="s">
        <v>145</v>
      </c>
      <c r="C193" s="91" t="s">
        <v>303</v>
      </c>
      <c r="D193" s="91"/>
      <c r="E193" s="91"/>
      <c r="F193" s="91"/>
      <c r="G193" s="91" t="s">
        <v>304</v>
      </c>
      <c r="H193" s="91" t="s">
        <v>246</v>
      </c>
      <c r="M193" s="18"/>
      <c r="Q193" s="14"/>
    </row>
    <row r="194" spans="1:17" x14ac:dyDescent="0.25">
      <c r="A194" s="91"/>
      <c r="B194" s="91"/>
      <c r="C194" s="15" t="s">
        <v>301</v>
      </c>
      <c r="D194" s="15" t="s">
        <v>305</v>
      </c>
      <c r="E194" s="15" t="s">
        <v>302</v>
      </c>
      <c r="F194" s="15" t="s">
        <v>306</v>
      </c>
      <c r="G194" s="91"/>
      <c r="H194" s="91"/>
      <c r="M194" s="18"/>
      <c r="Q194" s="14"/>
    </row>
    <row r="195" spans="1:17" ht="30" x14ac:dyDescent="0.25">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90" x14ac:dyDescent="0.25">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25">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30" x14ac:dyDescent="0.25">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5" x14ac:dyDescent="0.25">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30" x14ac:dyDescent="0.25">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30" x14ac:dyDescent="0.25">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25">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45" x14ac:dyDescent="0.25">
      <c r="A203" s="16" t="str">
        <f>IF(Matrix!$M10="Yes",Matrix!$G10," ")</f>
        <v>Medium</v>
      </c>
      <c r="B203" s="16" t="str">
        <f>IF(Matrix!$M10="Yes",Matrix!$I10," ")</f>
        <v>AC-070 (Identification and Authentication) - Authentication attempts to the vendor’s devices and backends shall be rate-limited to an industry accepted rate.</v>
      </c>
      <c r="C203" s="16"/>
      <c r="D203" s="16"/>
      <c r="E203" s="16"/>
      <c r="F203" s="16"/>
      <c r="G203" s="16"/>
      <c r="H203" s="16" t="str">
        <f>IF(Matrix!$M10="Yes","Cloud or Back-end"," ")</f>
        <v>Cloud or Back-end</v>
      </c>
      <c r="M203" s="18"/>
      <c r="Q203" s="14"/>
    </row>
    <row r="204" spans="1:17" x14ac:dyDescent="0.25">
      <c r="A204" s="16" t="str">
        <f>IF(Matrix!$M11="Yes",Matrix!$G11," ")</f>
        <v xml:space="preserve"> </v>
      </c>
      <c r="B204" s="16" t="str">
        <f>IF(Matrix!$M11="Yes",Matrix!$I11," ")</f>
        <v xml:space="preserve"> </v>
      </c>
      <c r="C204" s="16"/>
      <c r="D204" s="16"/>
      <c r="E204" s="16"/>
      <c r="F204" s="16"/>
      <c r="G204" s="16"/>
      <c r="H204" s="16" t="str">
        <f>IF(Matrix!$M11="Yes","Cloud or Back-end"," ")</f>
        <v xml:space="preserve"> </v>
      </c>
      <c r="M204" s="18"/>
      <c r="Q204" s="14"/>
    </row>
    <row r="205" spans="1:17" x14ac:dyDescent="0.25">
      <c r="A205" s="16" t="str">
        <f>IF(Matrix!$M12="Yes",Matrix!$G12," ")</f>
        <v xml:space="preserve"> </v>
      </c>
      <c r="B205" s="16" t="str">
        <f>IF(Matrix!$M12="Yes",Matrix!$I12," ")</f>
        <v xml:space="preserve"> </v>
      </c>
      <c r="C205" s="16"/>
      <c r="D205" s="16"/>
      <c r="E205" s="16"/>
      <c r="F205" s="16"/>
      <c r="G205" s="16"/>
      <c r="H205" s="16" t="str">
        <f>IF(Matrix!$M12="Yes","Cloud or Back-end"," ")</f>
        <v xml:space="preserve"> </v>
      </c>
      <c r="M205" s="18"/>
      <c r="Q205" s="14"/>
    </row>
    <row r="206" spans="1:17" ht="45" x14ac:dyDescent="0.25">
      <c r="A206" s="16" t="str">
        <f>IF(Matrix!$M13="Yes",Matrix!$G13," ")</f>
        <v>High</v>
      </c>
      <c r="B206" s="16" t="str">
        <f>IF(Matrix!$M13="Yes",Matrix!$I13," ")</f>
        <v>CM-020 (Configuration Management) - The vendor’s devices shall have all services used for troubleshooting disabled or properly protected from unauthorized access and use.</v>
      </c>
      <c r="C206" s="16"/>
      <c r="D206" s="16"/>
      <c r="E206" s="16"/>
      <c r="F206" s="16"/>
      <c r="G206" s="16"/>
      <c r="H206" s="16" t="str">
        <f>IF(Matrix!$M13="Yes","Cloud or Back-end"," ")</f>
        <v>Cloud or Back-end</v>
      </c>
      <c r="M206" s="18"/>
      <c r="Q206" s="14"/>
    </row>
    <row r="207" spans="1:17" ht="45" x14ac:dyDescent="0.25">
      <c r="A207" s="16" t="str">
        <f>IF(Matrix!$M14="Yes",Matrix!$G14," ")</f>
        <v>High</v>
      </c>
      <c r="B207" s="16" t="str">
        <f>IF(Matrix!$M14="Yes",Matrix!$I14," ")</f>
        <v>CM-030 (Configuration Management) - Vendor ensures that any and all interfaces used for testing or debug are unavailalbe in production builds of the devices</v>
      </c>
      <c r="C207" s="16"/>
      <c r="D207" s="16"/>
      <c r="E207" s="16"/>
      <c r="F207" s="16"/>
      <c r="G207" s="16"/>
      <c r="H207" s="16" t="str">
        <f>IF(Matrix!$M14="Yes","Cloud or Back-end"," ")</f>
        <v>Cloud or Back-end</v>
      </c>
      <c r="M207" s="18"/>
      <c r="Q207" s="14"/>
    </row>
    <row r="208" spans="1:17" ht="45" x14ac:dyDescent="0.25">
      <c r="A208" s="16" t="str">
        <f>IF(Matrix!$M15="Yes",Matrix!$G15," ")</f>
        <v>Medium</v>
      </c>
      <c r="B208" s="16" t="str">
        <f>IF(Matrix!$M15="Yes",Matrix!$I15,"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IF(Matrix!$M15="Yes","Cloud or Back-end"," ")</f>
        <v>Cloud or Back-end</v>
      </c>
      <c r="M208" s="18"/>
      <c r="Q208" s="14"/>
    </row>
    <row r="209" spans="1:17" x14ac:dyDescent="0.25">
      <c r="A209" s="16" t="str">
        <f>IF(Matrix!$M16="Yes",Matrix!$G16," ")</f>
        <v xml:space="preserve"> </v>
      </c>
      <c r="B209" s="16" t="str">
        <f>IF(Matrix!$M16="Yes",Matrix!$I16," ")</f>
        <v xml:space="preserve"> </v>
      </c>
      <c r="C209" s="16"/>
      <c r="D209" s="16"/>
      <c r="E209" s="16"/>
      <c r="F209" s="16"/>
      <c r="G209" s="16"/>
      <c r="H209" s="16" t="str">
        <f>IF(Matrix!$M16="Yes","Cloud or Back-end"," ")</f>
        <v xml:space="preserve"> </v>
      </c>
      <c r="M209" s="18"/>
      <c r="Q209" s="14"/>
    </row>
    <row r="210" spans="1:17" ht="45" x14ac:dyDescent="0.25">
      <c r="A210" s="16" t="str">
        <f>IF(Matrix!$M17="Yes",Matrix!$G17," ")</f>
        <v>Medium</v>
      </c>
      <c r="B210" s="16" t="str">
        <f>IF(Matrix!$M17="Yes",Matrix!$I17," ")</f>
        <v>IA-030 (Identification and Authentication) - Cryptographic modules used in the vendors system shall be compliant with Federal Information Processing Standards (FIPS) 140-2: Level 1.</v>
      </c>
      <c r="C210" s="16"/>
      <c r="D210" s="16"/>
      <c r="E210" s="16"/>
      <c r="F210" s="16"/>
      <c r="G210" s="16"/>
      <c r="H210" s="16" t="str">
        <f>IF(Matrix!$M17="Yes","Cloud or Back-end"," ")</f>
        <v>Cloud or Back-end</v>
      </c>
      <c r="M210" s="18"/>
      <c r="Q210" s="14"/>
    </row>
    <row r="211" spans="1:17" ht="45" x14ac:dyDescent="0.25">
      <c r="A211" s="16" t="str">
        <f>IF(Matrix!$M18="Yes",Matrix!$G18," ")</f>
        <v>High</v>
      </c>
      <c r="B211" s="16" t="str">
        <f>IF(Matrix!$M18="Yes",Matrix!$I18,"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IF(Matrix!$M18="Yes","Cloud or Back-end"," ")</f>
        <v>Cloud or Back-end</v>
      </c>
      <c r="M211" s="18"/>
      <c r="Q211" s="14"/>
    </row>
    <row r="212" spans="1:17" ht="60" x14ac:dyDescent="0.25">
      <c r="A212" s="16" t="str">
        <f>IF(Matrix!$M19="Yes",Matrix!$G19," ")</f>
        <v>Medium</v>
      </c>
      <c r="B212" s="16" t="str">
        <f>IF(Matrix!$M19="Yes",Matrix!$I19,"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IF(Matrix!$M19="Yes","Cloud or Back-end"," ")</f>
        <v>Cloud or Back-end</v>
      </c>
      <c r="M212" s="18"/>
      <c r="Q212" s="14"/>
    </row>
    <row r="213" spans="1:17" ht="45" x14ac:dyDescent="0.25">
      <c r="A213" s="16" t="str">
        <f>IF(Matrix!$M20="Yes",Matrix!$G20," ")</f>
        <v>High</v>
      </c>
      <c r="B213" s="16" t="str">
        <f>IF(Matrix!$M20="Yes",Matrix!$I20," ")</f>
        <v>M-020 (Maintenance) - The vendor shall have procedures in place to test backup restoration processes of their own systems and their own facilities on at least an annual basis.</v>
      </c>
      <c r="C213" s="16"/>
      <c r="D213" s="16"/>
      <c r="E213" s="16"/>
      <c r="F213" s="16"/>
      <c r="G213" s="16"/>
      <c r="H213" s="16" t="str">
        <f>IF(Matrix!$M20="Yes","Cloud or Back-end"," ")</f>
        <v>Cloud or Back-end</v>
      </c>
      <c r="M213" s="18"/>
      <c r="Q213" s="14"/>
    </row>
    <row r="214" spans="1:17" ht="45" x14ac:dyDescent="0.25">
      <c r="A214" s="16" t="str">
        <f>IF(Matrix!$M21="Yes",Matrix!$G21," ")</f>
        <v>Medium</v>
      </c>
      <c r="B214" s="16" t="str">
        <f>IF(Matrix!$M21="Yes",Matrix!$I21," ")</f>
        <v>P-010 (Planning) - The vendor shall have a System Security Plan (SSP) which details a clear and concise understanding of authorization boundaries of your telematics system;</v>
      </c>
      <c r="C214" s="16"/>
      <c r="D214" s="16"/>
      <c r="E214" s="16"/>
      <c r="F214" s="16"/>
      <c r="G214" s="16"/>
      <c r="H214" s="16" t="str">
        <f>IF(Matrix!$M21="Yes","Cloud or Back-end"," ")</f>
        <v>Cloud or Back-end</v>
      </c>
      <c r="M214" s="18"/>
      <c r="Q214" s="14"/>
    </row>
    <row r="215" spans="1:17" ht="30" x14ac:dyDescent="0.25">
      <c r="A215" s="16" t="str">
        <f>IF(Matrix!$M22="Yes",Matrix!$G22," ")</f>
        <v>Medium</v>
      </c>
      <c r="B215" s="16" t="str">
        <f>IF(Matrix!$M22="Yes",Matrix!$I22," ")</f>
        <v xml:space="preserve">P-020 (Planning) - The vendor shall have a documented Information Security Architecture (ISA) for the telematics system.  </v>
      </c>
      <c r="C215" s="16"/>
      <c r="D215" s="16"/>
      <c r="E215" s="16"/>
      <c r="F215" s="16"/>
      <c r="G215" s="16"/>
      <c r="H215" s="16" t="str">
        <f>IF(Matrix!$M22="Yes","Cloud or Back-end"," ")</f>
        <v>Cloud or Back-end</v>
      </c>
      <c r="M215" s="18"/>
      <c r="Q215" s="14"/>
    </row>
    <row r="216" spans="1:17" ht="60" x14ac:dyDescent="0.25">
      <c r="A216" s="16" t="str">
        <f>IF(Matrix!$M23="Yes",Matrix!$G23," ")</f>
        <v>High</v>
      </c>
      <c r="B216" s="16" t="str">
        <f>IF(Matrix!$M23="Yes",Matrix!$I23,"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IF(Matrix!$M23="Yes","Cloud or Back-end"," ")</f>
        <v>Cloud or Back-end</v>
      </c>
      <c r="M216" s="18"/>
      <c r="Q216" s="14"/>
    </row>
    <row r="217" spans="1:17" ht="60" x14ac:dyDescent="0.25">
      <c r="A217" s="16" t="str">
        <f>IF(Matrix!$M24="Yes",Matrix!$G24," ")</f>
        <v>Medium</v>
      </c>
      <c r="B217" s="16" t="str">
        <f>IF(Matrix!$M24="Yes",Matrix!$I24," ")</f>
        <v>PS-010 (Personnel Security) - The vendor shall have personnel security policies &amp; procedures, position risk categorization, personnel screening, personnel termination, personnel transfer, access agreements &amp; third party personnel security.</v>
      </c>
      <c r="C217" s="16"/>
      <c r="D217" s="16"/>
      <c r="E217" s="16"/>
      <c r="F217" s="16"/>
      <c r="G217" s="16"/>
      <c r="H217" s="16" t="str">
        <f>IF(Matrix!$M24="Yes","Cloud or Back-end"," ")</f>
        <v>Cloud or Back-end</v>
      </c>
      <c r="M217" s="18"/>
      <c r="Q217" s="14"/>
    </row>
    <row r="218" spans="1:17" ht="75" x14ac:dyDescent="0.25">
      <c r="A218" s="16" t="str">
        <f>IF(Matrix!$M25="Yes",Matrix!$G25," ")</f>
        <v>Medium</v>
      </c>
      <c r="B218" s="16" t="str">
        <f>IF(Matrix!$M25="Yes",Matrix!$I25,"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IF(Matrix!$M25="Yes","Cloud or Back-end"," ")</f>
        <v>Cloud or Back-end</v>
      </c>
      <c r="M218" s="18"/>
      <c r="Q218" s="14"/>
    </row>
    <row r="219" spans="1:17" ht="30" x14ac:dyDescent="0.25">
      <c r="A219" s="16" t="str">
        <f>IF(Matrix!$M26="Yes",Matrix!$G26," ")</f>
        <v>Medium</v>
      </c>
      <c r="B219" s="16" t="str">
        <f>IF(Matrix!$M26="Yes",Matrix!$I26," ")</f>
        <v>RA-020 (Risk Assessment) - The vendor shall use the results of risk assessments to influence systems development and processes.</v>
      </c>
      <c r="C219" s="16"/>
      <c r="D219" s="16"/>
      <c r="E219" s="16"/>
      <c r="F219" s="16"/>
      <c r="G219" s="16"/>
      <c r="H219" s="16" t="str">
        <f>IF(Matrix!$M26="Yes","Cloud or Back-end"," ")</f>
        <v>Cloud or Back-end</v>
      </c>
      <c r="M219" s="18"/>
      <c r="Q219" s="14"/>
    </row>
    <row r="220" spans="1:17" ht="30" x14ac:dyDescent="0.25">
      <c r="A220" s="16" t="str">
        <f>IF(Matrix!$M27="Yes",Matrix!$G27," ")</f>
        <v>High</v>
      </c>
      <c r="B220" s="16" t="str">
        <f>IF(Matrix!$M27="Yes",Matrix!$I27," ")</f>
        <v>SAA-010 (Security Management) - The vendor shall have an Information Security Management Plan (ISMP)</v>
      </c>
      <c r="C220" s="16"/>
      <c r="D220" s="16"/>
      <c r="E220" s="16"/>
      <c r="F220" s="16"/>
      <c r="G220" s="16"/>
      <c r="H220" s="16" t="str">
        <f>IF(Matrix!$M27="Yes","Cloud or Back-end"," ")</f>
        <v>Cloud or Back-end</v>
      </c>
      <c r="M220" s="18"/>
      <c r="Q220" s="14"/>
    </row>
    <row r="221" spans="1:17" ht="90" x14ac:dyDescent="0.25">
      <c r="A221" s="16" t="str">
        <f>IF(Matrix!$M28="Yes",Matrix!$G28," ")</f>
        <v>High</v>
      </c>
      <c r="B221" s="16" t="str">
        <f>IF(Matrix!$M28="Yes",Matrix!$I28,"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IF(Matrix!$M28="Yes","Cloud or Back-end"," ")</f>
        <v>Cloud or Back-end</v>
      </c>
      <c r="M221" s="18"/>
      <c r="Q221" s="14"/>
    </row>
    <row r="222" spans="1:17" ht="75" x14ac:dyDescent="0.25">
      <c r="A222" s="16" t="str">
        <f>IF(Matrix!$M29="Yes",Matrix!$G29," ")</f>
        <v>Medium</v>
      </c>
      <c r="B222" s="16" t="str">
        <f>IF(Matrix!$M29="Yes",Matrix!$I29," ")</f>
        <v>SAA-030 (System and Service Acquisition) - Vendor shall have Security Testing and Evaluation (ST&amp;E) of the system and/or components which includes all results of the security testing &amp; evaluation, including discovered vulnerabilities and a plan/process to mitigate the discovered vulnerabilities or weaknesses in the system</v>
      </c>
      <c r="C222" s="16"/>
      <c r="D222" s="16"/>
      <c r="E222" s="16"/>
      <c r="F222" s="16"/>
      <c r="G222" s="16"/>
      <c r="H222" s="16" t="str">
        <f>IF(Matrix!$M29="Yes","Cloud or Back-end"," ")</f>
        <v>Cloud or Back-end</v>
      </c>
      <c r="M222" s="18"/>
      <c r="Q222" s="14"/>
    </row>
    <row r="223" spans="1:17" ht="45" x14ac:dyDescent="0.25">
      <c r="A223" s="16" t="str">
        <f>IF(Matrix!$M30="Yes",Matrix!$G30," ")</f>
        <v>High</v>
      </c>
      <c r="B223" s="16" t="str">
        <f>IF(Matrix!$M30="Yes",Matrix!$I30," ")</f>
        <v>SCP-010 (Protecting Communications paths for systems) - Communication paths that traverse outside controlled boundaries must protect confidentiality and integrity of data</v>
      </c>
      <c r="C223" s="16"/>
      <c r="D223" s="16"/>
      <c r="E223" s="16"/>
      <c r="F223" s="16"/>
      <c r="G223" s="16"/>
      <c r="H223" s="16" t="str">
        <f>IF(Matrix!$M30="Yes","Cloud or Back-end"," ")</f>
        <v>Cloud or Back-end</v>
      </c>
      <c r="M223" s="18"/>
      <c r="Q223" s="14"/>
    </row>
    <row r="224" spans="1:17" ht="45" x14ac:dyDescent="0.25">
      <c r="A224" s="16" t="str">
        <f>IF(Matrix!$M31="Yes",Matrix!$G31," ")</f>
        <v>Medium</v>
      </c>
      <c r="B224" s="16" t="str">
        <f>IF(Matrix!$M31="Yes",Matrix!$I31,"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IF(Matrix!$M31="Yes","Cloud or Back-end"," ")</f>
        <v>Cloud or Back-end</v>
      </c>
      <c r="M224" s="18"/>
      <c r="Q224" s="14"/>
    </row>
    <row r="225" spans="1:17" ht="105" x14ac:dyDescent="0.25">
      <c r="A225" s="16" t="str">
        <f>IF(Matrix!$M32="Yes",Matrix!$G32," ")</f>
        <v>High</v>
      </c>
      <c r="B225" s="16" t="str">
        <f>IF(Matrix!$M32="Yes",Matrix!$I32,"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IF(Matrix!$M32="Yes","Cloud or Back-end"," ")</f>
        <v>Cloud or Back-end</v>
      </c>
      <c r="M225" s="18"/>
      <c r="Q225" s="14"/>
    </row>
    <row r="226" spans="1:17" ht="90" x14ac:dyDescent="0.25">
      <c r="A226" s="16" t="str">
        <f>IF(Matrix!$M33="Yes",Matrix!$G33," ")</f>
        <v>Medium</v>
      </c>
      <c r="B226" s="16" t="str">
        <f>IF(Matrix!$M33="Yes",Matrix!$I33," ")</f>
        <v>SCP-030 (Protecting Data on Devices) - Vendors will supply documentation detailing both what data is protected at rest by cryptography and what is not protected at rest by cryptography.
Vendors are encouraged to expand the list of categories of data which will be protected on-device.</v>
      </c>
      <c r="C226" s="16"/>
      <c r="D226" s="16"/>
      <c r="E226" s="16"/>
      <c r="F226" s="16"/>
      <c r="G226" s="16"/>
      <c r="H226" s="16" t="str">
        <f>IF(Matrix!$M33="Yes","Cloud or Back-end"," ")</f>
        <v>Cloud or Back-end</v>
      </c>
      <c r="M226" s="18"/>
      <c r="Q226" s="14"/>
    </row>
    <row r="227" spans="1:17" ht="195" x14ac:dyDescent="0.25">
      <c r="A227" s="16" t="str">
        <f>IF(Matrix!$M34="Yes",Matrix!$G34," ")</f>
        <v>Medium</v>
      </c>
      <c r="B227" s="16" t="str">
        <f>IF(Matrix!$M34="Yes",Matrix!$I34," ")</f>
        <v xml:space="preserve">SCP-040 (Protecting Data on Devices) - Data, of the categories above, being protected will be so-protected using cryptographic keys which are not correlated to any public information about the devices.
Where public information is any information that is visible (externally or internally) on the device or discoverable by searches based on that visible information. 
</v>
      </c>
      <c r="C227" s="16"/>
      <c r="D227" s="16"/>
      <c r="E227" s="16"/>
      <c r="F227" s="16"/>
      <c r="G227" s="16"/>
      <c r="H227" s="16" t="str">
        <f>IF(Matrix!$M34="Yes","Cloud or Back-end"," ")</f>
        <v>Cloud or Back-end</v>
      </c>
      <c r="M227" s="18"/>
      <c r="Q227" s="14"/>
    </row>
    <row r="228" spans="1:17" ht="60" x14ac:dyDescent="0.25">
      <c r="A228" s="16" t="str">
        <f>IF(Matrix!$M35="Yes",Matrix!$G35," ")</f>
        <v>High</v>
      </c>
      <c r="B228" s="16" t="str">
        <f>IF(Matrix!$M35="Yes",Matrix!$I35," ")</f>
        <v>SCP-050 (Protecting Data in the Backend) - All customer-related data logically segmented (e.g. encrypted with segmented keys) such that it is possible to produce all data related to one customer without inadvertently exposing any data of any others</v>
      </c>
      <c r="C228" s="16"/>
      <c r="D228" s="16"/>
      <c r="E228" s="16"/>
      <c r="F228" s="16"/>
      <c r="G228" s="16"/>
      <c r="H228" s="16" t="str">
        <f>IF(Matrix!$M35="Yes","Cloud or Back-end"," ")</f>
        <v>Cloud or Back-end</v>
      </c>
      <c r="M228" s="18"/>
      <c r="Q228" s="14"/>
    </row>
    <row r="229" spans="1:17" x14ac:dyDescent="0.25">
      <c r="A229" s="16" t="str">
        <f>IF(Matrix!$M36="Yes",Matrix!$G36," ")</f>
        <v xml:space="preserve"> </v>
      </c>
      <c r="B229" s="16" t="str">
        <f>IF(Matrix!$M36="Yes",Matrix!$I36," ")</f>
        <v xml:space="preserve"> </v>
      </c>
      <c r="C229" s="16"/>
      <c r="D229" s="16"/>
      <c r="E229" s="16"/>
      <c r="F229" s="16"/>
      <c r="G229" s="16"/>
      <c r="H229" s="16" t="str">
        <f>IF(Matrix!$M36="Yes","Cloud or Back-end"," ")</f>
        <v xml:space="preserve"> </v>
      </c>
      <c r="M229" s="18"/>
      <c r="Q229" s="14"/>
    </row>
    <row r="230" spans="1:17" ht="270" x14ac:dyDescent="0.25">
      <c r="A230" s="16" t="str">
        <f>IF(Matrix!$M37="Yes",Matrix!$G37," ")</f>
        <v>High</v>
      </c>
      <c r="B230" s="16" t="str">
        <f>IF(Matrix!$M37="Yes",Matrix!$I37,"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IF(Matrix!$M37="Yes","Cloud or Back-end"," ")</f>
        <v>Cloud or Back-end</v>
      </c>
      <c r="M230" s="18"/>
      <c r="Q230" s="14"/>
    </row>
    <row r="231" spans="1:17" x14ac:dyDescent="0.25">
      <c r="A231" s="16" t="str">
        <f>IF(Matrix!$M38="Yes",Matrix!$G38," ")</f>
        <v xml:space="preserve"> </v>
      </c>
      <c r="B231" s="16" t="str">
        <f>IF(Matrix!$M38="Yes",Matrix!$I38," ")</f>
        <v xml:space="preserve"> </v>
      </c>
      <c r="C231" s="16"/>
      <c r="D231" s="16"/>
      <c r="E231" s="16"/>
      <c r="F231" s="16"/>
      <c r="G231" s="16"/>
      <c r="H231" s="16" t="str">
        <f>IF(Matrix!$M38="Yes","Cloud or Back-end"," ")</f>
        <v xml:space="preserve"> </v>
      </c>
      <c r="M231" s="18"/>
      <c r="Q231" s="14"/>
    </row>
    <row r="232" spans="1:17" ht="60" x14ac:dyDescent="0.25">
      <c r="A232" s="16" t="str">
        <f>IF(Matrix!$M39="Yes",Matrix!$G39," ")</f>
        <v>High</v>
      </c>
      <c r="B232" s="16" t="str">
        <f>IF(Matrix!$M39="Yes",Matrix!$I39,"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IF(Matrix!$M39="Yes","Cloud or Back-end"," ")</f>
        <v>Cloud or Back-end</v>
      </c>
      <c r="M232" s="18"/>
      <c r="Q232" s="14"/>
    </row>
    <row r="233" spans="1:17" ht="90" x14ac:dyDescent="0.25">
      <c r="A233" s="16" t="str">
        <f>IF(Matrix!$M41="Yes",Matrix!$G41," ")</f>
        <v>High</v>
      </c>
      <c r="B233" s="16" t="str">
        <f>IF(Matrix!$M41="Yes",Matrix!$I41,"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IF(Matrix!$M41="Yes","Cloud or Back-end"," ")</f>
        <v>Cloud or Back-end</v>
      </c>
      <c r="M233" s="18"/>
      <c r="Q233" s="14"/>
    </row>
    <row r="234" spans="1:17" ht="75" x14ac:dyDescent="0.25">
      <c r="A234" s="16" t="str">
        <f>IF(Matrix!$M42="Yes",Matrix!$G42," ")</f>
        <v>Medium</v>
      </c>
      <c r="B234" s="16" t="str">
        <f>IF(Matrix!$M42="Yes",Matrix!$I42,"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IF(Matrix!$M42="Yes","Cloud or Back-end"," ")</f>
        <v>Cloud or Back-end</v>
      </c>
      <c r="M234" s="18"/>
      <c r="Q234" s="14"/>
    </row>
    <row r="235" spans="1:17" ht="180" x14ac:dyDescent="0.25">
      <c r="A235" s="16" t="str">
        <f>IF(Matrix!$M43="Yes",Matrix!$G43," ")</f>
        <v>Medium</v>
      </c>
      <c r="B235" s="16" t="str">
        <f>IF(Matrix!$M43="Yes",Matrix!$I43,"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IF(Matrix!$M43="Yes","Cloud or Back-end"," ")</f>
        <v>Cloud or Back-end</v>
      </c>
      <c r="M235" s="18"/>
      <c r="Q235" s="14"/>
    </row>
    <row r="236" spans="1:17" x14ac:dyDescent="0.25">
      <c r="A236" s="16" t="str">
        <f>IF(Matrix!$M44="Yes",Matrix!$G44," ")</f>
        <v xml:space="preserve"> </v>
      </c>
      <c r="B236" s="16" t="str">
        <f>IF(Matrix!$M44="Yes",Matrix!$I44," ")</f>
        <v xml:space="preserve"> </v>
      </c>
      <c r="C236" s="16"/>
      <c r="D236" s="16"/>
      <c r="E236" s="16"/>
      <c r="F236" s="16"/>
      <c r="G236" s="16"/>
      <c r="H236" s="16" t="str">
        <f>IF(Matrix!$M44="Yes","Cloud or Back-end"," ")</f>
        <v xml:space="preserve"> </v>
      </c>
      <c r="M236" s="18"/>
      <c r="Q236" s="14"/>
    </row>
    <row r="237" spans="1:17" x14ac:dyDescent="0.25">
      <c r="A237" s="16" t="str">
        <f>IF(Matrix!$M45="Yes",Matrix!$G45," ")</f>
        <v xml:space="preserve"> </v>
      </c>
      <c r="B237" s="16" t="str">
        <f>IF(Matrix!$M45="Yes",Matrix!$I45," ")</f>
        <v xml:space="preserve"> </v>
      </c>
      <c r="C237" s="16"/>
      <c r="D237" s="16"/>
      <c r="E237" s="16"/>
      <c r="F237" s="16"/>
      <c r="G237" s="16"/>
      <c r="H237" s="16" t="str">
        <f>IF(Matrix!$M45="Yes","Cloud or Back-end"," ")</f>
        <v xml:space="preserve"> </v>
      </c>
      <c r="M237" s="18"/>
      <c r="Q237" s="14"/>
    </row>
    <row r="238" spans="1:17" x14ac:dyDescent="0.25">
      <c r="A238" s="16" t="str">
        <f>IF(Matrix!$M46="Yes",Matrix!$G46," ")</f>
        <v xml:space="preserve"> </v>
      </c>
      <c r="B238" s="16" t="str">
        <f>IF(Matrix!$M46="Yes",Matrix!$I46," ")</f>
        <v xml:space="preserve"> </v>
      </c>
      <c r="C238" s="16"/>
      <c r="D238" s="16"/>
      <c r="E238" s="16"/>
      <c r="F238" s="16"/>
      <c r="G238" s="16"/>
      <c r="H238" s="16" t="str">
        <f>IF(Matrix!$M46="Yes","Cloud or Back-end"," ")</f>
        <v xml:space="preserve"> </v>
      </c>
      <c r="M238" s="18"/>
      <c r="Q238" s="14"/>
    </row>
    <row r="239" spans="1:17" ht="75" x14ac:dyDescent="0.25">
      <c r="A239" s="16" t="str">
        <f>IF(Matrix!$M47="Yes",Matrix!$G47," ")</f>
        <v>High</v>
      </c>
      <c r="B239" s="16" t="str">
        <f>IF(Matrix!$M47="Yes",Matrix!$I47,"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IF(Matrix!$M47="Yes","Cloud or Back-end"," ")</f>
        <v>Cloud or Back-end</v>
      </c>
      <c r="M239" s="18"/>
      <c r="Q239" s="14"/>
    </row>
    <row r="240" spans="1:17" ht="30" x14ac:dyDescent="0.25">
      <c r="A240" s="16" t="str">
        <f>IF(Matrix!$M48="Yes",Matrix!$G48," ")</f>
        <v>Medium</v>
      </c>
      <c r="B240" s="16" t="str">
        <f>IF(Matrix!$M48="Yes",Matrix!$I48," ")</f>
        <v>SII-080 (Protecting Firmware on Devices) - The vendor shall design security components that fail-secure to protect integrity of systems and data.</v>
      </c>
      <c r="C240" s="16"/>
      <c r="D240" s="16"/>
      <c r="E240" s="16"/>
      <c r="F240" s="16"/>
      <c r="G240" s="16"/>
      <c r="H240" s="16" t="str">
        <f>IF(Matrix!$M48="Yes","Cloud or Back-end"," ")</f>
        <v>Cloud or Back-end</v>
      </c>
      <c r="M240" s="18"/>
      <c r="Q240" s="14"/>
    </row>
    <row r="241" spans="1:17" ht="45" x14ac:dyDescent="0.25">
      <c r="A241" s="16" t="str">
        <f>IF(Matrix!$M49="Yes",Matrix!$G49," ")</f>
        <v>Low</v>
      </c>
      <c r="B241" s="16" t="str">
        <f>IF(Matrix!$M49="Yes",Matrix!$I49," ")</f>
        <v>SII-081 (Protecting Firmware on Devices) - The vendor shall utilize protective mechanisms to protect components from unauthorized runtime/volatile modification of code.</v>
      </c>
      <c r="C241" s="16"/>
      <c r="D241" s="16"/>
      <c r="E241" s="16"/>
      <c r="F241" s="16"/>
      <c r="G241" s="16"/>
      <c r="H241" s="16" t="str">
        <f>IF(Matrix!$M49="Yes","Cloud or Back-end"," ")</f>
        <v>Cloud or Back-end</v>
      </c>
      <c r="M241" s="18"/>
      <c r="Q241" s="14"/>
    </row>
    <row r="242" spans="1:17" ht="105" x14ac:dyDescent="0.25">
      <c r="A242" s="16" t="str">
        <f>IF(Matrix!$M50="Yes",Matrix!$G50," ")</f>
        <v>Medium</v>
      </c>
      <c r="B242" s="16" t="str">
        <f>IF(Matrix!$M50="Yes",Matrix!$I50,"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IF(Matrix!$M50="Yes","Cloud or Back-end"," ")</f>
        <v>Cloud or Back-end</v>
      </c>
      <c r="M242" s="18"/>
      <c r="Q242" s="14"/>
    </row>
    <row r="243" spans="1:17" ht="45" x14ac:dyDescent="0.25">
      <c r="A243" s="16" t="str">
        <f>IF(Matrix!$M51="Yes",Matrix!$G51," ")</f>
        <v>High</v>
      </c>
      <c r="B243" s="16" t="str">
        <f>IF(Matrix!$M51="Yes",Matrix!$I51," ")</f>
        <v>SII-100 (Incident Response) - The vendor must monitor information systems for attack and unauthorized access including employing automated analysis tools</v>
      </c>
      <c r="C243" s="16"/>
      <c r="D243" s="16"/>
      <c r="E243" s="16"/>
      <c r="F243" s="16"/>
      <c r="G243" s="16"/>
      <c r="H243" s="16" t="str">
        <f>IF(Matrix!$M51="Yes","Cloud or Back-end"," ")</f>
        <v>Cloud or Back-end</v>
      </c>
      <c r="M243" s="18"/>
      <c r="Q243" s="14"/>
    </row>
    <row r="244" spans="1:17" ht="90" x14ac:dyDescent="0.25">
      <c r="A244" s="16" t="str">
        <f>IF(Matrix!$M52="Yes",Matrix!$G52," ")</f>
        <v>Medium</v>
      </c>
      <c r="B244" s="16" t="str">
        <f>IF(Matrix!$M52="Yes",Matrix!$I52,"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IF(Matrix!$M52="Yes","Cloud or Back-end"," ")</f>
        <v>Cloud or Back-end</v>
      </c>
      <c r="M244" s="18"/>
      <c r="Q244" s="14"/>
    </row>
    <row r="245" spans="1:17" ht="45" x14ac:dyDescent="0.25">
      <c r="A245" s="16" t="str">
        <f>IF(Matrix!$M53="Yes",Matrix!$G53," ")</f>
        <v>Low</v>
      </c>
      <c r="B245" s="16" t="str">
        <f>IF(Matrix!$M53="Yes",Matrix!$I53," ")</f>
        <v>SII-120 (Vulnerability Management) - The vendor shall have a vulnerability management process that includes steps to triage any found vulnerabilities and plan remediation.</v>
      </c>
      <c r="C245" s="16"/>
      <c r="D245" s="16"/>
      <c r="E245" s="16"/>
      <c r="F245" s="16"/>
      <c r="G245" s="16"/>
      <c r="H245" s="16" t="str">
        <f>IF(Matrix!$M53="Yes","Cloud or Back-end"," ")</f>
        <v>Cloud or Back-end</v>
      </c>
      <c r="M245" s="18"/>
      <c r="Q245" s="14"/>
    </row>
    <row r="246" spans="1:17" ht="135" x14ac:dyDescent="0.25">
      <c r="A246" s="16" t="str">
        <f>IF(Matrix!$M54="Yes",Matrix!$G54," ")</f>
        <v>Medium</v>
      </c>
      <c r="B246" s="16" t="str">
        <f>IF(Matrix!$M54="Yes",Matrix!$I54,"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IF(Matrix!$M54="Yes","Cloud or Back-end"," ")</f>
        <v>Cloud or Back-end</v>
      </c>
      <c r="M246" s="18"/>
      <c r="Q246" s="14"/>
    </row>
    <row r="247" spans="1:17" ht="45" x14ac:dyDescent="0.25">
      <c r="A247" s="16" t="str">
        <f>IF(Matrix!$M55="Yes",Matrix!$G55," ")</f>
        <v>Medium</v>
      </c>
      <c r="B247" s="16" t="str">
        <f>IF(Matrix!$M55="Yes",Matrix!$I55,"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IF(Matrix!$M55="Yes","Cloud or Back-end"," ")</f>
        <v>Cloud or Back-end</v>
      </c>
      <c r="M247" s="18"/>
      <c r="Q247" s="14"/>
    </row>
    <row r="248" spans="1:17" ht="30" x14ac:dyDescent="0.25">
      <c r="A248" s="16" t="str">
        <f>IF(Matrix!$M56="Yes",Matrix!$G56," ")</f>
        <v>Medium</v>
      </c>
      <c r="B248" s="16" t="str">
        <f>IF(Matrix!$M56="Yes",Matrix!$I56," ")</f>
        <v>SII-150 (Vulnerability Management) - The vendor shall verify code according to best-practice coding standards</v>
      </c>
      <c r="C248" s="16"/>
      <c r="D248" s="16"/>
      <c r="E248" s="16"/>
      <c r="F248" s="16"/>
      <c r="G248" s="16"/>
      <c r="H248" s="16" t="str">
        <f>IF(Matrix!$M56="Yes","Cloud or Back-end"," ")</f>
        <v>Cloud or Back-end</v>
      </c>
      <c r="M248" s="18"/>
      <c r="Q248" s="14"/>
    </row>
    <row r="249" spans="1:17" ht="60" x14ac:dyDescent="0.25">
      <c r="A249" s="16" t="str">
        <f>IF(Matrix!$M57="Yes",Matrix!$G57," ")</f>
        <v>Medium</v>
      </c>
      <c r="B249" s="16" t="str">
        <f>IF(Matrix!$M57="Yes",Matrix!$I57,"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IF(Matrix!$M57="Yes","Cloud or Back-end"," ")</f>
        <v>Cloud or Back-end</v>
      </c>
      <c r="M249" s="18"/>
      <c r="Q249" s="14"/>
    </row>
    <row r="250" spans="1:17" ht="60" x14ac:dyDescent="0.25">
      <c r="A250" s="16" t="str">
        <f>IF(Matrix!$M58="Yes",Matrix!$G58," ")</f>
        <v>Medium</v>
      </c>
      <c r="B250" s="16" t="str">
        <f>IF(Matrix!$M58="Yes",Matrix!$I58,"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IF(Matrix!$M58="Yes","Cloud or Back-end"," ")</f>
        <v>Cloud or Back-end</v>
      </c>
      <c r="M250" s="18"/>
      <c r="Q250" s="14"/>
    </row>
    <row r="251" spans="1:17" x14ac:dyDescent="0.25">
      <c r="A251" s="16" t="str">
        <f>IF(Matrix!$M60="Yes",Matrix!$G60," ")</f>
        <v xml:space="preserve"> </v>
      </c>
      <c r="B251" s="16" t="str">
        <f>IF(Matrix!$M60="Yes",Matrix!$I60," ")</f>
        <v xml:space="preserve"> </v>
      </c>
      <c r="C251" s="16"/>
      <c r="D251" s="16"/>
      <c r="E251" s="16"/>
      <c r="F251" s="16"/>
      <c r="G251" s="16"/>
      <c r="H251" s="16" t="str">
        <f>IF(Matrix!$M60="Yes","Cloud or Back-end"," ")</f>
        <v xml:space="preserve"> </v>
      </c>
      <c r="M251" s="18"/>
      <c r="Q251" s="14"/>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Matrix</vt:lpstr>
      <vt:lpstr>Printable Matrix</vt:lpstr>
      <vt:lpstr>Supplier Questionnaire</vt:lpstr>
      <vt:lpstr>Appendix I - CyberReq Short (2</vt:lpstr>
      <vt:lpstr>'Appendix I - CyberReq Short (2'!Print_Titles</vt:lpstr>
      <vt:lpstr>'Supplier Questionnaire'!Print_Titles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Ben Gardiner</cp:lastModifiedBy>
  <cp:lastPrinted>2020-03-05T14:40:47Z</cp:lastPrinted>
  <dcterms:created xsi:type="dcterms:W3CDTF">2019-04-30T17:00:46Z</dcterms:created>
  <dcterms:modified xsi:type="dcterms:W3CDTF">2020-03-05T14:40:52Z</dcterms:modified>
</cp:coreProperties>
</file>