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570" windowHeight="8980" activeTab="3"/>
  </bookViews>
  <sheets>
    <sheet name="資料總表" sheetId="1" r:id="rId1"/>
    <sheet name="相關係數" sheetId="13" r:id="rId2"/>
    <sheet name="單因子變異數分析" sheetId="15" r:id="rId3"/>
    <sheet name="迴歸" sheetId="8" r:id="rId4"/>
    <sheet name="t檢定_平均數差異" sheetId="12" r:id="rId5"/>
  </sheets>
  <calcPr calcId="144525"/>
</workbook>
</file>

<file path=xl/calcChain.xml><?xml version="1.0" encoding="utf-8"?>
<calcChain xmlns="http://schemas.openxmlformats.org/spreadsheetml/2006/main">
  <c r="J37" i="1" l="1"/>
  <c r="K37" i="1" l="1"/>
  <c r="N28" i="1"/>
  <c r="N29" i="1"/>
  <c r="N30" i="1"/>
  <c r="N31" i="1"/>
  <c r="N32" i="1"/>
  <c r="N33" i="1"/>
  <c r="N34" i="1"/>
  <c r="N35" i="1"/>
  <c r="N36" i="1"/>
  <c r="N27" i="1"/>
  <c r="M28" i="1"/>
  <c r="M29" i="1"/>
  <c r="M30" i="1"/>
  <c r="M31" i="1"/>
  <c r="M32" i="1"/>
  <c r="M33" i="1"/>
  <c r="M34" i="1"/>
  <c r="M35" i="1"/>
  <c r="M36" i="1"/>
  <c r="M27" i="1"/>
  <c r="L29" i="1"/>
  <c r="L30" i="1"/>
  <c r="L31" i="1"/>
  <c r="L32" i="1"/>
  <c r="L33" i="1"/>
  <c r="L34" i="1"/>
  <c r="L35" i="1"/>
  <c r="L36" i="1"/>
  <c r="L28" i="1"/>
  <c r="L27" i="1"/>
  <c r="L37" i="1" l="1"/>
  <c r="N37" i="1"/>
  <c r="M37" i="1"/>
  <c r="AC3" i="1"/>
  <c r="AC4" i="1"/>
  <c r="AC5" i="1"/>
  <c r="AC6" i="1"/>
  <c r="AC7" i="1"/>
  <c r="AC8" i="1"/>
  <c r="AC9" i="1"/>
  <c r="AC10" i="1"/>
  <c r="AC11" i="1"/>
  <c r="AC12" i="1"/>
  <c r="AB4" i="1"/>
  <c r="AB5" i="1"/>
  <c r="AB6" i="1"/>
  <c r="AB7" i="1"/>
  <c r="AB8" i="1"/>
  <c r="AB9" i="1"/>
  <c r="AB10" i="1"/>
  <c r="AB11" i="1"/>
  <c r="AB12" i="1"/>
  <c r="AB3" i="1"/>
  <c r="AA12" i="1"/>
  <c r="AA11" i="1"/>
  <c r="AA10" i="1"/>
  <c r="AA9" i="1"/>
  <c r="AA8" i="1"/>
  <c r="AA7" i="1"/>
  <c r="AA6" i="1"/>
  <c r="AA5" i="1"/>
  <c r="AA4" i="1"/>
  <c r="AA3" i="1"/>
  <c r="X12" i="1"/>
  <c r="X11" i="1"/>
  <c r="X10" i="1"/>
  <c r="X9" i="1"/>
  <c r="X8" i="1"/>
  <c r="X7" i="1"/>
  <c r="X6" i="1"/>
  <c r="X5" i="1"/>
  <c r="X4" i="1"/>
  <c r="X3" i="1"/>
  <c r="U12" i="1"/>
  <c r="U11" i="1"/>
  <c r="U10" i="1"/>
  <c r="U9" i="1"/>
  <c r="U8" i="1"/>
  <c r="U7" i="1"/>
  <c r="U6" i="1"/>
  <c r="U5" i="1"/>
  <c r="U4" i="1"/>
  <c r="U3" i="1"/>
  <c r="R12" i="1"/>
  <c r="R11" i="1"/>
  <c r="R10" i="1"/>
  <c r="R9" i="1"/>
  <c r="R8" i="1"/>
  <c r="R7" i="1"/>
  <c r="R6" i="1"/>
  <c r="R5" i="1"/>
  <c r="R4" i="1"/>
  <c r="R3" i="1"/>
  <c r="O12" i="1"/>
  <c r="O11" i="1"/>
  <c r="O10" i="1"/>
  <c r="O9" i="1"/>
  <c r="O8" i="1"/>
  <c r="O7" i="1"/>
  <c r="O6" i="1"/>
  <c r="O5" i="1"/>
  <c r="O4" i="1"/>
  <c r="O3" i="1"/>
  <c r="L12" i="1"/>
  <c r="L11" i="1"/>
  <c r="L10" i="1"/>
  <c r="L9" i="1"/>
  <c r="L8" i="1"/>
  <c r="L7" i="1"/>
  <c r="L6" i="1"/>
  <c r="L5" i="1"/>
  <c r="L4" i="1"/>
  <c r="L3" i="1"/>
  <c r="AD12" i="1" l="1"/>
  <c r="AD8" i="1"/>
  <c r="AD5" i="1"/>
  <c r="AD4" i="1"/>
  <c r="AD10" i="1"/>
  <c r="AD6" i="1"/>
  <c r="AD11" i="1"/>
  <c r="AD7" i="1"/>
  <c r="AD9" i="1"/>
  <c r="AD3" i="1"/>
</calcChain>
</file>

<file path=xl/sharedStrings.xml><?xml version="1.0" encoding="utf-8"?>
<sst xmlns="http://schemas.openxmlformats.org/spreadsheetml/2006/main" count="142" uniqueCount="101">
  <si>
    <t>102年4月1日</t>
  </si>
  <si>
    <t>103年7月1日</t>
  </si>
  <si>
    <t>104年7月1日</t>
  </si>
  <si>
    <t>106年1月1日</t>
  </si>
  <si>
    <t>107年1月1日</t>
  </si>
  <si>
    <t>108年1月1日</t>
  </si>
  <si>
    <t>109年1月1日</t>
  </si>
  <si>
    <t>110年1月1日</t>
  </si>
  <si>
    <t>111年1月1日</t>
  </si>
  <si>
    <t>調整日期</t>
    <phoneticPr fontId="1" type="noConversion"/>
  </si>
  <si>
    <t>102年8月</t>
    <phoneticPr fontId="1" type="noConversion"/>
  </si>
  <si>
    <t>103年8月</t>
    <phoneticPr fontId="1" type="noConversion"/>
  </si>
  <si>
    <t>104年8月</t>
    <phoneticPr fontId="1" type="noConversion"/>
  </si>
  <si>
    <t>105年8月</t>
    <phoneticPr fontId="1" type="noConversion"/>
  </si>
  <si>
    <t>106年8月</t>
    <phoneticPr fontId="1" type="noConversion"/>
  </si>
  <si>
    <t>107年8月</t>
    <phoneticPr fontId="1" type="noConversion"/>
  </si>
  <si>
    <t>108年8月</t>
    <phoneticPr fontId="1" type="noConversion"/>
  </si>
  <si>
    <t>109年8月</t>
    <phoneticPr fontId="1" type="noConversion"/>
  </si>
  <si>
    <t>110年8月</t>
    <phoneticPr fontId="1" type="noConversion"/>
  </si>
  <si>
    <t>111年8月</t>
    <phoneticPr fontId="1" type="noConversion"/>
  </si>
  <si>
    <t>101年1月1日</t>
  </si>
  <si>
    <t>受僱員工人數(A)</t>
    <phoneticPr fontId="1" type="noConversion"/>
  </si>
  <si>
    <t>空缺員工人數(B)</t>
    <phoneticPr fontId="1" type="noConversion"/>
  </si>
  <si>
    <t>空缺率C=B/(A＋B)</t>
    <phoneticPr fontId="1" type="noConversion"/>
  </si>
  <si>
    <t>工業及服務業</t>
  </si>
  <si>
    <t>102年8月</t>
  </si>
  <si>
    <t>103年8月</t>
  </si>
  <si>
    <t>104年8月</t>
  </si>
  <si>
    <t>105年8月</t>
  </si>
  <si>
    <t>106年8月</t>
  </si>
  <si>
    <t>107年8月</t>
  </si>
  <si>
    <t>108年8月</t>
  </si>
  <si>
    <t>109年8月</t>
  </si>
  <si>
    <t>110年8月</t>
  </si>
  <si>
    <t>111年8月</t>
  </si>
  <si>
    <t>工業</t>
    <phoneticPr fontId="1" type="noConversion"/>
  </si>
  <si>
    <t>服務業</t>
    <phoneticPr fontId="1" type="noConversion"/>
  </si>
  <si>
    <t>新竹科學園區</t>
    <phoneticPr fontId="1" type="noConversion"/>
  </si>
  <si>
    <t>中部科學園區</t>
    <phoneticPr fontId="1" type="noConversion"/>
  </si>
  <si>
    <t>南部科學園區</t>
    <phoneticPr fontId="1" type="noConversion"/>
  </si>
  <si>
    <t>總計</t>
    <phoneticPr fontId="1" type="noConversion"/>
  </si>
  <si>
    <t>勞動部</t>
    <phoneticPr fontId="1" type="noConversion"/>
  </si>
  <si>
    <t xml:space="preserve">                  資料
                  來源
項次</t>
    <phoneticPr fontId="1" type="noConversion"/>
  </si>
  <si>
    <t>年/月</t>
    <phoneticPr fontId="1" type="noConversion"/>
  </si>
  <si>
    <t xml:space="preserve">                  行業
                  類別
年/月</t>
    <phoneticPr fontId="1" type="noConversion"/>
  </si>
  <si>
    <t>中華民國統計資訊網</t>
    <phoneticPr fontId="1" type="noConversion"/>
  </si>
  <si>
    <t>XY</t>
    <phoneticPr fontId="1" type="noConversion"/>
  </si>
  <si>
    <t>合計</t>
    <phoneticPr fontId="1" type="noConversion"/>
  </si>
  <si>
    <t>項目</t>
    <phoneticPr fontId="1" type="noConversion"/>
  </si>
  <si>
    <t>基本工資</t>
    <phoneticPr fontId="1" type="noConversion"/>
  </si>
  <si>
    <t>基本工資(X)</t>
  </si>
  <si>
    <t>職缺率%(Y)</t>
  </si>
  <si>
    <t>基本工資(X)</t>
    <phoneticPr fontId="1" type="noConversion"/>
  </si>
  <si>
    <t>變異數</t>
  </si>
  <si>
    <t>摘要</t>
  </si>
  <si>
    <t>組</t>
  </si>
  <si>
    <t>個數</t>
  </si>
  <si>
    <t>總和</t>
  </si>
  <si>
    <t>平均</t>
  </si>
  <si>
    <t>ANOVA</t>
  </si>
  <si>
    <t>變源</t>
  </si>
  <si>
    <t>SS</t>
  </si>
  <si>
    <t>自由度</t>
  </si>
  <si>
    <t>MS</t>
  </si>
  <si>
    <t>F</t>
  </si>
  <si>
    <t>P-值</t>
  </si>
  <si>
    <t>臨界值</t>
  </si>
  <si>
    <t>組間</t>
  </si>
  <si>
    <t>組內</t>
  </si>
  <si>
    <t>觀察值個數</t>
  </si>
  <si>
    <t>t 統計</t>
  </si>
  <si>
    <t>摘要輸出</t>
  </si>
  <si>
    <t>R 的倍數</t>
  </si>
  <si>
    <t>R 平方</t>
  </si>
  <si>
    <t>調整的 R 平方</t>
  </si>
  <si>
    <t>標準誤</t>
  </si>
  <si>
    <t>迴歸</t>
  </si>
  <si>
    <t>殘差</t>
  </si>
  <si>
    <t>截距</t>
  </si>
  <si>
    <t>顯著值</t>
  </si>
  <si>
    <t>係數</t>
  </si>
  <si>
    <t>下限 95%</t>
  </si>
  <si>
    <t>上限 95%</t>
  </si>
  <si>
    <t>殘差輸出</t>
  </si>
  <si>
    <t>觀察值</t>
  </si>
  <si>
    <t>機率輸出</t>
  </si>
  <si>
    <t>百分比</t>
  </si>
  <si>
    <t>預測為 職缺率%(Y)</t>
  </si>
  <si>
    <t>平均數</t>
  </si>
  <si>
    <t>皮耳森相關係數</t>
  </si>
  <si>
    <t>假設的均數差</t>
  </si>
  <si>
    <t>P(T&lt;=t) 單尾</t>
  </si>
  <si>
    <t>臨界值：單尾</t>
  </si>
  <si>
    <t>P(T&lt;=t) 雙尾</t>
  </si>
  <si>
    <t>臨界值：雙尾</t>
  </si>
  <si>
    <t>t 檢定：平均數差異檢定</t>
    <phoneticPr fontId="1" type="noConversion"/>
  </si>
  <si>
    <t>職缺率%(Y)</t>
    <phoneticPr fontId="1" type="noConversion"/>
  </si>
  <si>
    <t>單因子變異數分析</t>
    <phoneticPr fontId="1" type="noConversion"/>
  </si>
  <si>
    <t>職缺率(Y)</t>
    <phoneticPr fontId="1" type="noConversion"/>
  </si>
  <si>
    <t>基本工資(X)</t>
    <phoneticPr fontId="1" type="noConversion"/>
  </si>
  <si>
    <t>迴歸統計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</si>
</sst>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#,##0_ ;[Red]\-#,##0\ "/>
    <numFmt numFmtId="177" formatCode="#,##0_ "/>
    <numFmt numFmtId="178" formatCode="#,##0_);[Red]\(#,##0\)"/>
    <numFmt numFmtId="179" formatCode="#,##0.00_);[Red]\(#,##0.00\)"/>
    <numFmt numFmtId="180" formatCode="#,##0.00_ "/>
    <numFmt numFmtId="182" formatCode="0.0000%"/>
    <numFmt numFmtId="183" formatCode="#,##0.0000_);[Red]\(#,##0.0000\)"/>
    <numFmt numFmtId="184" formatCode="#,##0.0000000000_ "/>
    <numFmt numFmtId="185" formatCode="#,##0.000000000000000_);[Red]\(#,##0.000000000000000\)"/>
    <numFmt numFmtId="188" formatCode="#,##0.000000_);[Red]\(#,##0.000000\)"/>
    <numFmt numFmtId="189" formatCode="#,##0.000000_ "/>
    <numFmt numFmtId="192" formatCode="#,##0.00000000000000000000_);[Red]\(#,##0.00000000000000000000\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ashed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 diagonalDown="1">
      <left style="thin">
        <color indexed="64"/>
      </left>
      <right style="thin">
        <color indexed="64"/>
      </right>
      <top style="dashed">
        <color auto="1"/>
      </top>
      <bottom style="thin">
        <color indexed="64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176" fontId="0" fillId="0" borderId="0" xfId="0" applyNumberFormat="1" applyAlignment="1">
      <alignment vertical="center" shrinkToFit="1"/>
    </xf>
    <xf numFmtId="177" fontId="0" fillId="0" borderId="0" xfId="0" applyNumberFormat="1" applyAlignment="1">
      <alignment vertical="center" shrinkToFit="1"/>
    </xf>
    <xf numFmtId="10" fontId="0" fillId="0" borderId="0" xfId="0" applyNumberFormat="1" applyAlignment="1">
      <alignment vertical="center" shrinkToFit="1"/>
    </xf>
    <xf numFmtId="178" fontId="0" fillId="0" borderId="0" xfId="0" applyNumberFormat="1" applyAlignment="1">
      <alignment horizontal="center" vertical="center" shrinkToFit="1"/>
    </xf>
    <xf numFmtId="178" fontId="0" fillId="0" borderId="0" xfId="0" applyNumberFormat="1" applyAlignment="1">
      <alignment vertical="center" shrinkToFit="1"/>
    </xf>
    <xf numFmtId="176" fontId="0" fillId="0" borderId="1" xfId="0" applyNumberFormat="1" applyBorder="1" applyAlignment="1">
      <alignment vertical="center" shrinkToFit="1"/>
    </xf>
    <xf numFmtId="177" fontId="0" fillId="0" borderId="1" xfId="0" applyNumberFormat="1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176" fontId="0" fillId="0" borderId="12" xfId="0" applyNumberFormat="1" applyBorder="1" applyAlignment="1">
      <alignment vertical="center" shrinkToFit="1"/>
    </xf>
    <xf numFmtId="177" fontId="0" fillId="0" borderId="12" xfId="0" applyNumberFormat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176" fontId="0" fillId="0" borderId="16" xfId="0" applyNumberFormat="1" applyBorder="1" applyAlignment="1">
      <alignment vertical="center" shrinkToFit="1"/>
    </xf>
    <xf numFmtId="177" fontId="0" fillId="0" borderId="16" xfId="0" applyNumberFormat="1" applyBorder="1" applyAlignment="1">
      <alignment vertical="center" shrinkToFit="1"/>
    </xf>
    <xf numFmtId="176" fontId="0" fillId="0" borderId="12" xfId="0" applyNumberFormat="1" applyBorder="1" applyAlignment="1">
      <alignment horizontal="center" vertical="center" shrinkToFit="1"/>
    </xf>
    <xf numFmtId="177" fontId="0" fillId="0" borderId="12" xfId="0" applyNumberFormat="1" applyBorder="1" applyAlignment="1">
      <alignment horizontal="center" vertical="center" shrinkToFit="1"/>
    </xf>
    <xf numFmtId="0" fontId="0" fillId="0" borderId="18" xfId="0" applyBorder="1" applyAlignment="1">
      <alignment vertical="center" shrinkToFit="1"/>
    </xf>
    <xf numFmtId="177" fontId="0" fillId="0" borderId="18" xfId="0" applyNumberFormat="1" applyBorder="1" applyAlignment="1">
      <alignment vertical="center" shrinkToFit="1"/>
    </xf>
    <xf numFmtId="178" fontId="0" fillId="0" borderId="18" xfId="0" applyNumberFormat="1" applyBorder="1" applyAlignment="1">
      <alignment vertical="center" shrinkToFit="1"/>
    </xf>
    <xf numFmtId="176" fontId="0" fillId="0" borderId="18" xfId="0" applyNumberFormat="1" applyBorder="1" applyAlignment="1">
      <alignment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4" xfId="0" applyBorder="1" applyAlignment="1">
      <alignment vertical="center" shrinkToFit="1"/>
    </xf>
    <xf numFmtId="10" fontId="0" fillId="0" borderId="25" xfId="0" applyNumberForma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10" fontId="0" fillId="0" borderId="28" xfId="0" applyNumberFormat="1" applyBorder="1" applyAlignment="1">
      <alignment vertical="center" shrinkToFit="1"/>
    </xf>
    <xf numFmtId="177" fontId="0" fillId="0" borderId="24" xfId="0" applyNumberFormat="1" applyBorder="1" applyAlignment="1">
      <alignment vertical="center" shrinkToFit="1"/>
    </xf>
    <xf numFmtId="177" fontId="0" fillId="0" borderId="26" xfId="0" applyNumberFormat="1" applyBorder="1" applyAlignment="1">
      <alignment vertical="center" shrinkToFit="1"/>
    </xf>
    <xf numFmtId="178" fontId="0" fillId="0" borderId="27" xfId="0" applyNumberFormat="1" applyBorder="1" applyAlignment="1">
      <alignment vertical="center" shrinkToFit="1"/>
    </xf>
    <xf numFmtId="178" fontId="0" fillId="0" borderId="24" xfId="0" applyNumberFormat="1" applyBorder="1" applyAlignment="1">
      <alignment vertical="center" shrinkToFit="1"/>
    </xf>
    <xf numFmtId="178" fontId="0" fillId="0" borderId="26" xfId="0" applyNumberFormat="1" applyBorder="1" applyAlignment="1">
      <alignment vertical="center" shrinkToFit="1"/>
    </xf>
    <xf numFmtId="176" fontId="0" fillId="0" borderId="24" xfId="0" applyNumberFormat="1" applyBorder="1" applyAlignment="1">
      <alignment vertical="center" shrinkToFit="1"/>
    </xf>
    <xf numFmtId="176" fontId="0" fillId="0" borderId="26" xfId="0" applyNumberFormat="1" applyBorder="1" applyAlignment="1">
      <alignment vertical="center" shrinkToFit="1"/>
    </xf>
    <xf numFmtId="176" fontId="0" fillId="0" borderId="27" xfId="0" applyNumberFormat="1" applyBorder="1" applyAlignment="1">
      <alignment vertical="center" shrinkToFit="1"/>
    </xf>
    <xf numFmtId="177" fontId="0" fillId="0" borderId="27" xfId="0" applyNumberFormat="1" applyBorder="1" applyAlignment="1">
      <alignment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10" fontId="0" fillId="0" borderId="32" xfId="0" applyNumberFormat="1" applyBorder="1" applyAlignment="1">
      <alignment vertical="center" shrinkToFit="1"/>
    </xf>
    <xf numFmtId="177" fontId="0" fillId="0" borderId="30" xfId="0" applyNumberFormat="1" applyBorder="1" applyAlignment="1">
      <alignment vertical="center" shrinkToFit="1"/>
    </xf>
    <xf numFmtId="178" fontId="0" fillId="0" borderId="31" xfId="0" applyNumberFormat="1" applyBorder="1" applyAlignment="1">
      <alignment vertical="center" shrinkToFit="1"/>
    </xf>
    <xf numFmtId="178" fontId="0" fillId="0" borderId="30" xfId="0" applyNumberFormat="1" applyBorder="1" applyAlignment="1">
      <alignment vertical="center" shrinkToFit="1"/>
    </xf>
    <xf numFmtId="176" fontId="0" fillId="0" borderId="30" xfId="0" applyNumberFormat="1" applyBorder="1" applyAlignment="1">
      <alignment vertical="center" shrinkToFit="1"/>
    </xf>
    <xf numFmtId="176" fontId="0" fillId="0" borderId="31" xfId="0" applyNumberFormat="1" applyBorder="1" applyAlignment="1">
      <alignment vertical="center" shrinkToFit="1"/>
    </xf>
    <xf numFmtId="177" fontId="0" fillId="0" borderId="31" xfId="0" applyNumberFormat="1" applyBorder="1" applyAlignment="1">
      <alignment vertical="center" shrinkToFit="1"/>
    </xf>
    <xf numFmtId="176" fontId="0" fillId="0" borderId="26" xfId="0" applyNumberFormat="1" applyBorder="1" applyAlignment="1">
      <alignment horizontal="center" vertical="center" shrinkToFit="1"/>
    </xf>
    <xf numFmtId="177" fontId="0" fillId="0" borderId="27" xfId="0" applyNumberFormat="1" applyBorder="1" applyAlignment="1">
      <alignment horizontal="center" vertical="center" shrinkToFit="1"/>
    </xf>
    <xf numFmtId="10" fontId="0" fillId="0" borderId="28" xfId="0" applyNumberFormat="1" applyBorder="1" applyAlignment="1">
      <alignment horizontal="center" vertical="center" shrinkToFit="1"/>
    </xf>
    <xf numFmtId="178" fontId="0" fillId="0" borderId="27" xfId="0" applyNumberFormat="1" applyBorder="1" applyAlignment="1">
      <alignment horizontal="center" vertical="center" shrinkToFit="1"/>
    </xf>
    <xf numFmtId="178" fontId="0" fillId="0" borderId="26" xfId="0" applyNumberForma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3" fontId="7" fillId="0" borderId="15" xfId="0" applyNumberFormat="1" applyFont="1" applyFill="1" applyBorder="1" applyAlignment="1">
      <alignment vertical="center" shrinkToFit="1"/>
    </xf>
    <xf numFmtId="3" fontId="7" fillId="0" borderId="8" xfId="0" applyNumberFormat="1" applyFont="1" applyFill="1" applyBorder="1" applyAlignment="1">
      <alignment vertical="center" shrinkToFit="1"/>
    </xf>
    <xf numFmtId="3" fontId="7" fillId="0" borderId="10" xfId="0" applyNumberFormat="1" applyFont="1" applyFill="1" applyBorder="1" applyAlignment="1">
      <alignment vertical="center" shrinkToFit="1"/>
    </xf>
    <xf numFmtId="10" fontId="7" fillId="0" borderId="10" xfId="0" applyNumberFormat="1" applyFont="1" applyFill="1" applyBorder="1" applyAlignment="1">
      <alignment horizontal="center" vertical="center" shrinkToFit="1"/>
    </xf>
    <xf numFmtId="10" fontId="7" fillId="0" borderId="15" xfId="0" applyNumberFormat="1" applyFont="1" applyFill="1" applyBorder="1" applyAlignment="1">
      <alignment vertical="center" shrinkToFit="1"/>
    </xf>
    <xf numFmtId="10" fontId="7" fillId="0" borderId="8" xfId="0" applyNumberFormat="1" applyFont="1" applyFill="1" applyBorder="1" applyAlignment="1">
      <alignment vertical="center" shrinkToFit="1"/>
    </xf>
    <xf numFmtId="10" fontId="7" fillId="0" borderId="10" xfId="0" applyNumberFormat="1" applyFont="1" applyFill="1" applyBorder="1" applyAlignment="1">
      <alignment vertical="center" shrinkToFit="1"/>
    </xf>
    <xf numFmtId="178" fontId="0" fillId="0" borderId="33" xfId="0" applyNumberFormat="1" applyBorder="1" applyAlignment="1">
      <alignment vertical="center" shrinkToFit="1"/>
    </xf>
    <xf numFmtId="178" fontId="0" fillId="0" borderId="33" xfId="0" applyNumberFormat="1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3" xfId="0" applyBorder="1" applyAlignment="1">
      <alignment vertical="center" shrinkToFit="1"/>
    </xf>
    <xf numFmtId="177" fontId="0" fillId="0" borderId="33" xfId="0" applyNumberFormat="1" applyBorder="1" applyAlignment="1">
      <alignment vertical="center" shrinkToFit="1"/>
    </xf>
    <xf numFmtId="180" fontId="0" fillId="0" borderId="33" xfId="0" applyNumberFormat="1" applyBorder="1" applyAlignment="1">
      <alignment vertical="center" shrinkToFit="1"/>
    </xf>
    <xf numFmtId="179" fontId="0" fillId="0" borderId="33" xfId="0" applyNumberFormat="1" applyBorder="1" applyAlignment="1">
      <alignment vertical="center" shrinkToFit="1"/>
    </xf>
    <xf numFmtId="0" fontId="0" fillId="0" borderId="35" xfId="0" applyFont="1" applyFill="1" applyBorder="1" applyAlignment="1">
      <alignment horizontal="centerContinuous" vertical="center" shrinkToFit="1"/>
    </xf>
    <xf numFmtId="0" fontId="0" fillId="0" borderId="0" xfId="0" applyFill="1" applyBorder="1" applyAlignment="1">
      <alignment vertical="center" shrinkToFit="1"/>
    </xf>
    <xf numFmtId="0" fontId="0" fillId="0" borderId="34" xfId="0" applyFill="1" applyBorder="1" applyAlignment="1">
      <alignment vertical="center" shrinkToFit="1"/>
    </xf>
    <xf numFmtId="0" fontId="0" fillId="0" borderId="35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34" xfId="0" applyFill="1" applyBorder="1" applyAlignment="1">
      <alignment horizontal="center" vertical="center" shrinkToFit="1"/>
    </xf>
    <xf numFmtId="177" fontId="0" fillId="0" borderId="0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ont="1" applyFill="1" applyBorder="1" applyAlignment="1">
      <alignment horizontal="center" vertical="center"/>
    </xf>
    <xf numFmtId="182" fontId="0" fillId="0" borderId="0" xfId="0" applyNumberFormat="1" applyFill="1" applyBorder="1" applyAlignment="1">
      <alignment vertical="center" shrinkToFit="1"/>
    </xf>
    <xf numFmtId="183" fontId="0" fillId="0" borderId="0" xfId="0" applyNumberFormat="1" applyFill="1" applyBorder="1" applyAlignment="1">
      <alignment vertical="center" shrinkToFit="1"/>
    </xf>
    <xf numFmtId="183" fontId="0" fillId="0" borderId="34" xfId="0" applyNumberFormat="1" applyFill="1" applyBorder="1" applyAlignment="1">
      <alignment vertical="center" shrinkToFit="1"/>
    </xf>
    <xf numFmtId="178" fontId="0" fillId="0" borderId="0" xfId="0" applyNumberFormat="1" applyFill="1" applyBorder="1" applyAlignment="1">
      <alignment vertical="center" shrinkToFit="1"/>
    </xf>
    <xf numFmtId="184" fontId="0" fillId="0" borderId="0" xfId="0" applyNumberFormat="1" applyFill="1" applyBorder="1" applyAlignment="1">
      <alignment vertical="center" shrinkToFit="1"/>
    </xf>
    <xf numFmtId="184" fontId="0" fillId="0" borderId="34" xfId="0" applyNumberFormat="1" applyFill="1" applyBorder="1" applyAlignment="1">
      <alignment vertical="center" shrinkToFit="1"/>
    </xf>
    <xf numFmtId="185" fontId="0" fillId="0" borderId="0" xfId="0" applyNumberFormat="1" applyFill="1" applyBorder="1" applyAlignment="1">
      <alignment vertical="center" shrinkToFit="1"/>
    </xf>
    <xf numFmtId="177" fontId="0" fillId="0" borderId="21" xfId="0" applyNumberFormat="1" applyBorder="1" applyAlignment="1">
      <alignment horizontal="center" vertical="center" shrinkToFit="1"/>
    </xf>
    <xf numFmtId="177" fontId="0" fillId="0" borderId="22" xfId="0" applyNumberFormat="1" applyBorder="1" applyAlignment="1">
      <alignment horizontal="center" vertical="center" shrinkToFit="1"/>
    </xf>
    <xf numFmtId="177" fontId="0" fillId="0" borderId="23" xfId="0" applyNumberForma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 shrinkToFit="1"/>
    </xf>
    <xf numFmtId="0" fontId="4" fillId="0" borderId="17" xfId="0" applyFont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88" fontId="0" fillId="0" borderId="33" xfId="0" applyNumberFormat="1" applyBorder="1" applyAlignment="1">
      <alignment vertical="center" shrinkToFit="1"/>
    </xf>
    <xf numFmtId="189" fontId="0" fillId="0" borderId="33" xfId="0" applyNumberFormat="1" applyBorder="1" applyAlignment="1">
      <alignment vertical="center" shrinkToFit="1"/>
    </xf>
    <xf numFmtId="183" fontId="0" fillId="0" borderId="0" xfId="0" applyNumberFormat="1" applyFill="1" applyBorder="1" applyAlignment="1">
      <alignment vertical="center"/>
    </xf>
    <xf numFmtId="183" fontId="0" fillId="0" borderId="0" xfId="0" applyNumberFormat="1">
      <alignment vertical="center"/>
    </xf>
    <xf numFmtId="183" fontId="0" fillId="0" borderId="34" xfId="0" applyNumberFormat="1" applyFill="1" applyBorder="1" applyAlignment="1">
      <alignment vertical="center"/>
    </xf>
    <xf numFmtId="183" fontId="0" fillId="0" borderId="35" xfId="0" applyNumberFormat="1" applyFont="1" applyFill="1" applyBorder="1" applyAlignment="1">
      <alignment horizontal="center" vertical="center"/>
    </xf>
    <xf numFmtId="178" fontId="0" fillId="0" borderId="0" xfId="0" applyNumberFormat="1" applyFill="1" applyBorder="1" applyAlignment="1">
      <alignment vertical="center"/>
    </xf>
    <xf numFmtId="178" fontId="0" fillId="0" borderId="34" xfId="0" applyNumberFormat="1" applyFill="1" applyBorder="1" applyAlignment="1">
      <alignment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34" xfId="0" applyNumberFormat="1" applyFill="1" applyBorder="1" applyAlignment="1">
      <alignment horizontal="center" vertical="center"/>
    </xf>
    <xf numFmtId="192" fontId="0" fillId="0" borderId="0" xfId="0" applyNumberFormat="1" applyFill="1" applyBorder="1" applyAlignment="1">
      <alignment vertical="center"/>
    </xf>
    <xf numFmtId="182" fontId="0" fillId="0" borderId="34" xfId="0" applyNumberFormat="1" applyFill="1" applyBorder="1" applyAlignment="1">
      <alignment vertical="center"/>
    </xf>
    <xf numFmtId="0" fontId="0" fillId="0" borderId="0" xfId="0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基本工資 vs 職缺率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spPr>
              <a:ln w="31750">
                <a:solidFill>
                  <a:srgbClr val="92D050"/>
                </a:solidFill>
              </a:ln>
            </c:spPr>
            <c:trendlineType val="linear"/>
            <c:dispRSqr val="0"/>
            <c:dispEq val="0"/>
          </c:trendline>
          <c:xVal>
            <c:numRef>
              <c:f>資料總表!$C$3:$C$12</c:f>
              <c:numCache>
                <c:formatCode>#,##0</c:formatCode>
                <c:ptCount val="10"/>
                <c:pt idx="0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資料總表!$G$3:$G$12</c:f>
              <c:numCache>
                <c:formatCode>0.00%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E9D-442E-A9F4-BFAFB842D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83936"/>
        <c:axId val="161385856"/>
      </c:scatterChart>
      <c:valAx>
        <c:axId val="161383936"/>
        <c:scaling>
          <c:orientation val="minMax"/>
          <c:min val="16000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TW"/>
                  <a:t>基本工資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TW"/>
          </a:p>
        </c:txPr>
        <c:crossAx val="161385856"/>
        <c:crosses val="autoZero"/>
        <c:crossBetween val="midCat"/>
      </c:valAx>
      <c:valAx>
        <c:axId val="161385856"/>
        <c:scaling>
          <c:orientation val="minMax"/>
          <c:max val="3.5000000000000003E-2"/>
          <c:min val="2.0000000000000004E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TW"/>
                  <a:t>職缺率</a:t>
                </a:r>
              </a:p>
            </c:rich>
          </c:tx>
          <c:layout/>
          <c:overlay val="0"/>
        </c:title>
        <c:numFmt formatCode="0.00%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TW"/>
          </a:p>
        </c:txPr>
        <c:crossAx val="161383936"/>
        <c:crosses val="autoZero"/>
        <c:crossBetween val="midCat"/>
        <c:majorUnit val="1.0000000000000002E-3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基本薪資101年~111年走勢圖</c:v>
          </c:tx>
          <c:marker>
            <c:symbol val="none"/>
          </c:marker>
          <c:cat>
            <c:strRef>
              <c:f>資料總表!$B$3:$B$12</c:f>
              <c:strCache>
                <c:ptCount val="10"/>
                <c:pt idx="0">
                  <c:v>101年1月1日</c:v>
                </c:pt>
                <c:pt idx="1">
                  <c:v>102年4月1日</c:v>
                </c:pt>
                <c:pt idx="2">
                  <c:v>103年7月1日</c:v>
                </c:pt>
                <c:pt idx="3">
                  <c:v>104年7月1日</c:v>
                </c:pt>
                <c:pt idx="4">
                  <c:v>106年1月1日</c:v>
                </c:pt>
                <c:pt idx="5">
                  <c:v>107年1月1日</c:v>
                </c:pt>
                <c:pt idx="6">
                  <c:v>108年1月1日</c:v>
                </c:pt>
                <c:pt idx="7">
                  <c:v>109年1月1日</c:v>
                </c:pt>
                <c:pt idx="8">
                  <c:v>110年1月1日</c:v>
                </c:pt>
                <c:pt idx="9">
                  <c:v>111年1月1日</c:v>
                </c:pt>
              </c:strCache>
            </c:strRef>
          </c:cat>
          <c:val>
            <c:numRef>
              <c:f>資料總表!$C$3:$C$12</c:f>
              <c:numCache>
                <c:formatCode>#,##0</c:formatCode>
                <c:ptCount val="10"/>
                <c:pt idx="0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09760"/>
        <c:axId val="161633408"/>
      </c:lineChart>
      <c:catAx>
        <c:axId val="13270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61633408"/>
        <c:crosses val="autoZero"/>
        <c:auto val="1"/>
        <c:lblAlgn val="ctr"/>
        <c:lblOffset val="100"/>
        <c:noMultiLvlLbl val="0"/>
      </c:catAx>
      <c:valAx>
        <c:axId val="16163340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3270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職缺率102年~111年走勢圖</c:v>
          </c:tx>
          <c:marker>
            <c:symbol val="none"/>
          </c:marker>
          <c:cat>
            <c:strRef>
              <c:f>資料總表!$D$3:$D$12</c:f>
              <c:strCache>
                <c:ptCount val="10"/>
                <c:pt idx="0">
                  <c:v>102年8月</c:v>
                </c:pt>
                <c:pt idx="1">
                  <c:v>103年8月</c:v>
                </c:pt>
                <c:pt idx="2">
                  <c:v>104年8月</c:v>
                </c:pt>
                <c:pt idx="3">
                  <c:v>105年8月</c:v>
                </c:pt>
                <c:pt idx="4">
                  <c:v>106年8月</c:v>
                </c:pt>
                <c:pt idx="5">
                  <c:v>107年8月</c:v>
                </c:pt>
                <c:pt idx="6">
                  <c:v>108年8月</c:v>
                </c:pt>
                <c:pt idx="7">
                  <c:v>109年8月</c:v>
                </c:pt>
                <c:pt idx="8">
                  <c:v>110年8月</c:v>
                </c:pt>
                <c:pt idx="9">
                  <c:v>111年8月</c:v>
                </c:pt>
              </c:strCache>
            </c:strRef>
          </c:cat>
          <c:val>
            <c:numRef>
              <c:f>資料總表!$G$3:$G$12</c:f>
              <c:numCache>
                <c:formatCode>0.00%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57600"/>
        <c:axId val="161659136"/>
      </c:lineChart>
      <c:catAx>
        <c:axId val="16165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1659136"/>
        <c:crosses val="autoZero"/>
        <c:auto val="1"/>
        <c:lblAlgn val="ctr"/>
        <c:lblOffset val="100"/>
        <c:noMultiLvlLbl val="0"/>
      </c:catAx>
      <c:valAx>
        <c:axId val="1616591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1657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基本工資</a:t>
            </a:r>
            <a:r>
              <a:rPr lang="en-US" altLang="zh-TW"/>
              <a:t>(</a:t>
            </a:r>
            <a:r>
              <a:rPr lang="en-US" altLang="en-US"/>
              <a:t>X) </a:t>
            </a:r>
            <a:r>
              <a:rPr lang="zh-TW" altLang="en-US"/>
              <a:t>殘差圖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迴歸!$C$25:$C$34</c:f>
              <c:numCache>
                <c:formatCode>General</c:formatCode>
                <c:ptCount val="10"/>
                <c:pt idx="0">
                  <c:v>-1.639150391849975E-3</c:v>
                </c:pt>
                <c:pt idx="1">
                  <c:v>3.9358061568630608E-3</c:v>
                </c:pt>
                <c:pt idx="2">
                  <c:v>-1.5528731442657241E-3</c:v>
                </c:pt>
                <c:pt idx="3">
                  <c:v>-6.3623342116147369E-4</c:v>
                </c:pt>
                <c:pt idx="4">
                  <c:v>2.1008502901664547E-4</c:v>
                </c:pt>
                <c:pt idx="5">
                  <c:v>-7.0115450235164883E-4</c:v>
                </c:pt>
                <c:pt idx="6">
                  <c:v>-8.0570674270764864E-4</c:v>
                </c:pt>
                <c:pt idx="7">
                  <c:v>-5.9374344225503195E-4</c:v>
                </c:pt>
                <c:pt idx="8">
                  <c:v>2.2313078671414507E-3</c:v>
                </c:pt>
                <c:pt idx="9">
                  <c:v>-4.4833740842969289E-4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49440"/>
        <c:axId val="193551360"/>
      </c:scatterChart>
      <c:valAx>
        <c:axId val="19354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基本工資</a:t>
                </a:r>
                <a:r>
                  <a:rPr lang="en-US" altLang="zh-TW"/>
                  <a:t>(</a:t>
                </a:r>
                <a:r>
                  <a:rPr lang="en-US" altLang="en-US"/>
                  <a:t>X)</a:t>
                </a:r>
              </a:p>
            </c:rich>
          </c:tx>
          <c:layout/>
          <c:overlay val="0"/>
        </c:title>
        <c:numFmt formatCode="#,##0_ " sourceLinked="1"/>
        <c:majorTickMark val="out"/>
        <c:minorTickMark val="none"/>
        <c:tickLblPos val="nextTo"/>
        <c:crossAx val="193551360"/>
        <c:crosses val="autoZero"/>
        <c:crossBetween val="midCat"/>
      </c:valAx>
      <c:valAx>
        <c:axId val="19355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殘差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549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基本工資</a:t>
            </a:r>
            <a:r>
              <a:rPr lang="en-US" altLang="zh-TW"/>
              <a:t>(</a:t>
            </a:r>
            <a:r>
              <a:rPr lang="en-US" altLang="en-US"/>
              <a:t>X) </a:t>
            </a:r>
            <a:r>
              <a:rPr lang="zh-TW" altLang="en-US"/>
              <a:t>樣本迴歸線圖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職缺率%(Y)</c:v>
          </c:tx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資料總表!$K$27:$K$36</c:f>
              <c:numCache>
                <c:formatCode>#,##0.000000_);[Red]\(#,##0.000000\)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yVal>
          <c:smooth val="0"/>
        </c:ser>
        <c:ser>
          <c:idx val="1"/>
          <c:order val="1"/>
          <c:tx>
            <c:v>預測為 職缺率%(Y)</c:v>
          </c:tx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迴歸!$B$25:$B$34</c:f>
              <c:numCache>
                <c:formatCode>General</c:formatCode>
                <c:ptCount val="10"/>
                <c:pt idx="0">
                  <c:v>2.7606135042764039E-2</c:v>
                </c:pt>
                <c:pt idx="1">
                  <c:v>2.7612462695130253E-2</c:v>
                </c:pt>
                <c:pt idx="2">
                  <c:v>2.7617818685522631E-2</c:v>
                </c:pt>
                <c:pt idx="3">
                  <c:v>2.7635237503834124E-2</c:v>
                </c:pt>
                <c:pt idx="4">
                  <c:v>2.7658960275439296E-2</c:v>
                </c:pt>
                <c:pt idx="5">
                  <c:v>2.7682446056319143E-2</c:v>
                </c:pt>
                <c:pt idx="6">
                  <c:v>2.7708515036105049E-2</c:v>
                </c:pt>
                <c:pt idx="7">
                  <c:v>2.7725104386877898E-2</c:v>
                </c:pt>
                <c:pt idx="8">
                  <c:v>2.7729844201384427E-2</c:v>
                </c:pt>
                <c:pt idx="9">
                  <c:v>2.7759468042050227E-2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68768"/>
        <c:axId val="193570688"/>
      </c:scatterChart>
      <c:valAx>
        <c:axId val="19356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基本工資</a:t>
                </a:r>
                <a:r>
                  <a:rPr lang="en-US" altLang="zh-TW"/>
                  <a:t>(</a:t>
                </a:r>
                <a:r>
                  <a:rPr lang="en-US" altLang="en-US"/>
                  <a:t>X)</a:t>
                </a:r>
              </a:p>
            </c:rich>
          </c:tx>
          <c:layout/>
          <c:overlay val="0"/>
        </c:title>
        <c:numFmt formatCode="#,##0_ " sourceLinked="1"/>
        <c:majorTickMark val="out"/>
        <c:minorTickMark val="none"/>
        <c:tickLblPos val="nextTo"/>
        <c:crossAx val="193570688"/>
        <c:crosses val="autoZero"/>
        <c:crossBetween val="midCat"/>
      </c:valAx>
      <c:valAx>
        <c:axId val="19357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職缺率</a:t>
                </a:r>
                <a:r>
                  <a:rPr lang="en-US" altLang="zh-TW"/>
                  <a:t>%(</a:t>
                </a:r>
                <a:r>
                  <a:rPr lang="en-US" altLang="en-US"/>
                  <a:t>Y)</a:t>
                </a:r>
              </a:p>
            </c:rich>
          </c:tx>
          <c:layout/>
          <c:overlay val="0"/>
        </c:title>
        <c:numFmt formatCode="#,##0.000000_);[Red]\(#,##0.000000\)" sourceLinked="1"/>
        <c:majorTickMark val="out"/>
        <c:minorTickMark val="none"/>
        <c:tickLblPos val="nextTo"/>
        <c:crossAx val="193568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常態機率圖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迴歸!$E$25:$E$34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迴歸!$F$25:$F$34</c:f>
              <c:numCache>
                <c:formatCode>General</c:formatCode>
                <c:ptCount val="10"/>
                <c:pt idx="0">
                  <c:v>2.5966984650914064E-2</c:v>
                </c:pt>
                <c:pt idx="1">
                  <c:v>2.6064945541256906E-2</c:v>
                </c:pt>
                <c:pt idx="2">
                  <c:v>2.69028082933974E-2</c:v>
                </c:pt>
                <c:pt idx="3">
                  <c:v>2.6981291553967494E-2</c:v>
                </c:pt>
                <c:pt idx="4">
                  <c:v>2.699900408267265E-2</c:v>
                </c:pt>
                <c:pt idx="5">
                  <c:v>2.7131360944622866E-2</c:v>
                </c:pt>
                <c:pt idx="6">
                  <c:v>2.7311130633620534E-2</c:v>
                </c:pt>
                <c:pt idx="7">
                  <c:v>2.7869045304455942E-2</c:v>
                </c:pt>
                <c:pt idx="8">
                  <c:v>2.9961152068525877E-2</c:v>
                </c:pt>
                <c:pt idx="9">
                  <c:v>3.1548268851993314E-2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12416"/>
        <c:axId val="193618688"/>
      </c:scatterChart>
      <c:valAx>
        <c:axId val="19361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樣本百分比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618688"/>
        <c:crosses val="autoZero"/>
        <c:crossBetween val="midCat"/>
      </c:valAx>
      <c:valAx>
        <c:axId val="193618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職缺率</a:t>
                </a:r>
                <a:r>
                  <a:rPr lang="en-US" altLang="zh-TW"/>
                  <a:t>%(</a:t>
                </a:r>
                <a:r>
                  <a:rPr lang="en-US" altLang="en-US"/>
                  <a:t>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61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12</xdr:row>
      <xdr:rowOff>148590</xdr:rowOff>
    </xdr:from>
    <xdr:to>
      <xdr:col>15</xdr:col>
      <xdr:colOff>49490</xdr:colOff>
      <xdr:row>24</xdr:row>
      <xdr:rowOff>35790</xdr:rowOff>
    </xdr:to>
    <xdr:graphicFrame macro="">
      <xdr:nvGraphicFramePr>
        <xdr:cNvPr id="2" name="圖表 1">
          <a:extLst>
            <a:ext uri="{FF2B5EF4-FFF2-40B4-BE49-F238E27FC236}">
              <a16:creationId xmlns="" xmlns:a16="http://schemas.microsoft.com/office/drawing/2014/main" id="{5BC67974-9CD6-461F-8739-672C14A9F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311150</xdr:colOff>
      <xdr:row>12</xdr:row>
      <xdr:rowOff>184150</xdr:rowOff>
    </xdr:from>
    <xdr:to>
      <xdr:col>7</xdr:col>
      <xdr:colOff>243800</xdr:colOff>
      <xdr:row>24</xdr:row>
      <xdr:rowOff>71350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288925</xdr:colOff>
      <xdr:row>25</xdr:row>
      <xdr:rowOff>25400</xdr:rowOff>
    </xdr:from>
    <xdr:to>
      <xdr:col>7</xdr:col>
      <xdr:colOff>221575</xdr:colOff>
      <xdr:row>36</xdr:row>
      <xdr:rowOff>192000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130270</xdr:colOff>
      <xdr:row>25</xdr:row>
      <xdr:rowOff>13716</xdr:rowOff>
    </xdr:from>
    <xdr:ext cx="457009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8709120" y="6693916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/>
                          </a:rPr>
                          <m:t>𝑋</m:t>
                        </m:r>
                      </m:e>
                      <m:sup>
                        <m:r>
                          <a:rPr lang="en-US" altLang="zh-TW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8709120" y="6693916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TW" sz="1100" b="0" i="0">
                  <a:latin typeface="Cambria Math"/>
                </a:rPr>
                <a:t>𝑋^2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12</xdr:col>
      <xdr:colOff>139700</xdr:colOff>
      <xdr:row>25</xdr:row>
      <xdr:rowOff>12700</xdr:rowOff>
    </xdr:from>
    <xdr:ext cx="457009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/>
            <xdr:cNvSpPr txBox="1"/>
          </xdr:nvSpPr>
          <xdr:spPr>
            <a:xfrm>
              <a:off x="9461500" y="6692900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/>
                          </a:rPr>
                          <m:t>𝑌</m:t>
                        </m:r>
                      </m:e>
                      <m:sup>
                        <m:r>
                          <a:rPr lang="en-US" altLang="zh-TW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6" name="文字方塊 5"/>
            <xdr:cNvSpPr txBox="1"/>
          </xdr:nvSpPr>
          <xdr:spPr>
            <a:xfrm>
              <a:off x="9461500" y="6692900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TW" sz="1100" b="0" i="0">
                  <a:latin typeface="Cambria Math"/>
                </a:rPr>
                <a:t>𝑌^2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22</xdr:row>
      <xdr:rowOff>12700</xdr:rowOff>
    </xdr:from>
    <xdr:to>
      <xdr:col>19</xdr:col>
      <xdr:colOff>603250</xdr:colOff>
      <xdr:row>32</xdr:row>
      <xdr:rowOff>25400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31750</xdr:rowOff>
    </xdr:from>
    <xdr:to>
      <xdr:col>19</xdr:col>
      <xdr:colOff>603250</xdr:colOff>
      <xdr:row>10</xdr:row>
      <xdr:rowOff>25400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44450</xdr:colOff>
      <xdr:row>11</xdr:row>
      <xdr:rowOff>6350</xdr:rowOff>
    </xdr:from>
    <xdr:to>
      <xdr:col>19</xdr:col>
      <xdr:colOff>603250</xdr:colOff>
      <xdr:row>21</xdr:row>
      <xdr:rowOff>6350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60"/>
  <sheetViews>
    <sheetView topLeftCell="A24" workbookViewId="0">
      <selection activeCell="K26" sqref="K26:K36"/>
    </sheetView>
  </sheetViews>
  <sheetFormatPr defaultColWidth="8.81640625" defaultRowHeight="22" customHeight="1"/>
  <cols>
    <col min="1" max="1" width="12.6328125" style="1" customWidth="1"/>
    <col min="2" max="2" width="13.08984375" style="1" bestFit="1" customWidth="1"/>
    <col min="3" max="3" width="10" style="2" bestFit="1" customWidth="1"/>
    <col min="4" max="4" width="10.6328125" style="2" customWidth="1"/>
    <col min="5" max="5" width="10.6328125" style="3" customWidth="1"/>
    <col min="6" max="6" width="10.6328125" style="4" customWidth="1"/>
    <col min="7" max="7" width="10.6328125" style="5" customWidth="1"/>
    <col min="8" max="8" width="10.6328125" style="2" customWidth="1"/>
    <col min="9" max="9" width="12.6328125" style="6" customWidth="1"/>
    <col min="10" max="10" width="10.6328125" style="4" customWidth="1"/>
    <col min="11" max="12" width="10.6328125" style="7" customWidth="1"/>
    <col min="13" max="30" width="10.6328125" style="2" customWidth="1"/>
    <col min="31" max="16384" width="8.81640625" style="2"/>
  </cols>
  <sheetData>
    <row r="1" spans="1:30" ht="20" customHeight="1">
      <c r="A1" s="95" t="s">
        <v>42</v>
      </c>
      <c r="B1" s="92" t="s">
        <v>41</v>
      </c>
      <c r="C1" s="94"/>
      <c r="D1" s="92" t="s">
        <v>45</v>
      </c>
      <c r="E1" s="93"/>
      <c r="F1" s="93"/>
      <c r="G1" s="94"/>
      <c r="I1" s="95" t="s">
        <v>44</v>
      </c>
      <c r="J1" s="89" t="s">
        <v>24</v>
      </c>
      <c r="K1" s="90"/>
      <c r="L1" s="91"/>
      <c r="M1" s="89" t="s">
        <v>35</v>
      </c>
      <c r="N1" s="90"/>
      <c r="O1" s="91"/>
      <c r="P1" s="89" t="s">
        <v>36</v>
      </c>
      <c r="Q1" s="90"/>
      <c r="R1" s="91"/>
      <c r="S1" s="89" t="s">
        <v>37</v>
      </c>
      <c r="T1" s="90"/>
      <c r="U1" s="91"/>
      <c r="V1" s="89" t="s">
        <v>38</v>
      </c>
      <c r="W1" s="90"/>
      <c r="X1" s="91"/>
      <c r="Y1" s="89" t="s">
        <v>39</v>
      </c>
      <c r="Z1" s="90"/>
      <c r="AA1" s="91"/>
      <c r="AB1" s="89" t="s">
        <v>40</v>
      </c>
      <c r="AC1" s="90"/>
      <c r="AD1" s="91"/>
    </row>
    <row r="2" spans="1:30" ht="20" customHeight="1">
      <c r="A2" s="96"/>
      <c r="B2" s="13" t="s">
        <v>9</v>
      </c>
      <c r="C2" s="57" t="s">
        <v>49</v>
      </c>
      <c r="D2" s="13" t="s">
        <v>43</v>
      </c>
      <c r="E2" s="20" t="s">
        <v>21</v>
      </c>
      <c r="F2" s="21" t="s">
        <v>22</v>
      </c>
      <c r="G2" s="61" t="s">
        <v>23</v>
      </c>
      <c r="I2" s="96"/>
      <c r="J2" s="52" t="s">
        <v>21</v>
      </c>
      <c r="K2" s="53" t="s">
        <v>22</v>
      </c>
      <c r="L2" s="54" t="s">
        <v>23</v>
      </c>
      <c r="M2" s="52" t="s">
        <v>21</v>
      </c>
      <c r="N2" s="55" t="s">
        <v>22</v>
      </c>
      <c r="O2" s="54" t="s">
        <v>23</v>
      </c>
      <c r="P2" s="56" t="s">
        <v>21</v>
      </c>
      <c r="Q2" s="55" t="s">
        <v>22</v>
      </c>
      <c r="R2" s="54" t="s">
        <v>23</v>
      </c>
      <c r="S2" s="52" t="s">
        <v>21</v>
      </c>
      <c r="T2" s="53" t="s">
        <v>22</v>
      </c>
      <c r="U2" s="54" t="s">
        <v>23</v>
      </c>
      <c r="V2" s="52" t="s">
        <v>21</v>
      </c>
      <c r="W2" s="53" t="s">
        <v>22</v>
      </c>
      <c r="X2" s="54" t="s">
        <v>23</v>
      </c>
      <c r="Y2" s="52" t="s">
        <v>21</v>
      </c>
      <c r="Z2" s="53" t="s">
        <v>22</v>
      </c>
      <c r="AA2" s="54" t="s">
        <v>23</v>
      </c>
      <c r="AB2" s="52" t="s">
        <v>21</v>
      </c>
      <c r="AC2" s="53" t="s">
        <v>22</v>
      </c>
      <c r="AD2" s="54" t="s">
        <v>23</v>
      </c>
    </row>
    <row r="3" spans="1:30" ht="20" customHeight="1">
      <c r="A3" s="16">
        <v>1</v>
      </c>
      <c r="B3" s="17" t="s">
        <v>20</v>
      </c>
      <c r="C3" s="58">
        <v>18780</v>
      </c>
      <c r="D3" s="17" t="s">
        <v>10</v>
      </c>
      <c r="E3" s="18">
        <v>14303781</v>
      </c>
      <c r="F3" s="19">
        <v>381328</v>
      </c>
      <c r="G3" s="62">
        <v>2.5966984650914064E-2</v>
      </c>
      <c r="I3" s="42" t="s">
        <v>25</v>
      </c>
      <c r="J3" s="43">
        <v>7036676</v>
      </c>
      <c r="K3" s="44">
        <v>186942</v>
      </c>
      <c r="L3" s="45">
        <f t="shared" ref="L3:L12" si="0">K3/(J3+K3)</f>
        <v>2.5879275454488319E-2</v>
      </c>
      <c r="M3" s="46">
        <v>3189843</v>
      </c>
      <c r="N3" s="47">
        <v>88708</v>
      </c>
      <c r="O3" s="45">
        <f t="shared" ref="O3:O12" si="1">N3/(M3+N3)</f>
        <v>2.7057074909007058E-2</v>
      </c>
      <c r="P3" s="48">
        <v>3846833</v>
      </c>
      <c r="Q3" s="47">
        <v>98234</v>
      </c>
      <c r="R3" s="45">
        <f t="shared" ref="R3:R12" si="2">Q3/(P3+Q3)</f>
        <v>2.4900464301366745E-2</v>
      </c>
      <c r="S3" s="43">
        <v>180064</v>
      </c>
      <c r="T3" s="44">
        <v>6383</v>
      </c>
      <c r="U3" s="45">
        <f t="shared" ref="U3:U12" si="3">T3/(S3+T3)</f>
        <v>3.4234930033736129E-2</v>
      </c>
      <c r="V3" s="49">
        <v>25681</v>
      </c>
      <c r="W3" s="50">
        <v>628</v>
      </c>
      <c r="X3" s="45">
        <f t="shared" ref="X3:X12" si="4">W3/(V3+W3)</f>
        <v>2.3870158500893232E-2</v>
      </c>
      <c r="Y3" s="43">
        <v>24684</v>
      </c>
      <c r="Z3" s="44">
        <v>433</v>
      </c>
      <c r="AA3" s="45">
        <f t="shared" ref="AA3:AA12" si="5">Z3/(Y3+Z3)</f>
        <v>1.7239319982481984E-2</v>
      </c>
      <c r="AB3" s="46">
        <f t="shared" ref="AB3:AB12" si="6">SUM(J3+M3+P3+S3+V3+Y3)</f>
        <v>14303781</v>
      </c>
      <c r="AC3" s="51">
        <f t="shared" ref="AC3:AC12" si="7">SUM(K3+N3+Q3+T3+W3+Z3)</f>
        <v>381328</v>
      </c>
      <c r="AD3" s="45">
        <f t="shared" ref="AD3:AD12" si="8">AC3/(AB3+AC3)</f>
        <v>2.5966984650914064E-2</v>
      </c>
    </row>
    <row r="4" spans="1:30" ht="20" customHeight="1">
      <c r="A4" s="10">
        <v>2</v>
      </c>
      <c r="B4" s="12" t="s">
        <v>0</v>
      </c>
      <c r="C4" s="59">
        <v>19047</v>
      </c>
      <c r="D4" s="12" t="s">
        <v>11</v>
      </c>
      <c r="E4" s="8">
        <v>14904630</v>
      </c>
      <c r="F4" s="9">
        <v>485533</v>
      </c>
      <c r="G4" s="63">
        <v>3.1548268851993314E-2</v>
      </c>
      <c r="I4" s="26" t="s">
        <v>26</v>
      </c>
      <c r="J4" s="28">
        <v>7321299</v>
      </c>
      <c r="K4" s="22">
        <v>238493</v>
      </c>
      <c r="L4" s="29">
        <f t="shared" si="0"/>
        <v>3.1547561096919072E-2</v>
      </c>
      <c r="M4" s="33">
        <v>3227120</v>
      </c>
      <c r="N4" s="24">
        <v>112632</v>
      </c>
      <c r="O4" s="29">
        <f t="shared" si="1"/>
        <v>3.372465979509856E-2</v>
      </c>
      <c r="P4" s="36">
        <v>4094179</v>
      </c>
      <c r="Q4" s="24">
        <v>125861</v>
      </c>
      <c r="R4" s="29">
        <f t="shared" si="2"/>
        <v>2.982459881896854E-2</v>
      </c>
      <c r="S4" s="28">
        <v>208414</v>
      </c>
      <c r="T4" s="22">
        <v>6579</v>
      </c>
      <c r="U4" s="29">
        <f t="shared" si="3"/>
        <v>3.0600996311507818E-2</v>
      </c>
      <c r="V4" s="38">
        <v>27802</v>
      </c>
      <c r="W4" s="25">
        <v>895</v>
      </c>
      <c r="X4" s="29">
        <f t="shared" si="4"/>
        <v>3.1187929051817262E-2</v>
      </c>
      <c r="Y4" s="28">
        <v>25816</v>
      </c>
      <c r="Z4" s="22">
        <v>1073</v>
      </c>
      <c r="AA4" s="29">
        <f t="shared" si="5"/>
        <v>3.9904793781843875E-2</v>
      </c>
      <c r="AB4" s="33">
        <f t="shared" si="6"/>
        <v>14904630</v>
      </c>
      <c r="AC4" s="23">
        <f t="shared" si="7"/>
        <v>485533</v>
      </c>
      <c r="AD4" s="29">
        <f t="shared" si="8"/>
        <v>3.1548268851993314E-2</v>
      </c>
    </row>
    <row r="5" spans="1:30" ht="20" customHeight="1">
      <c r="A5" s="10">
        <v>3</v>
      </c>
      <c r="B5" s="12" t="s">
        <v>1</v>
      </c>
      <c r="C5" s="59">
        <v>19273</v>
      </c>
      <c r="D5" s="12" t="s">
        <v>12</v>
      </c>
      <c r="E5" s="8">
        <v>15103853</v>
      </c>
      <c r="F5" s="9">
        <v>404217</v>
      </c>
      <c r="G5" s="63">
        <v>2.6064945541256906E-2</v>
      </c>
      <c r="I5" s="26" t="s">
        <v>27</v>
      </c>
      <c r="J5" s="28">
        <v>7417857</v>
      </c>
      <c r="K5" s="22">
        <v>199182</v>
      </c>
      <c r="L5" s="29">
        <f t="shared" si="0"/>
        <v>2.61495313336324E-2</v>
      </c>
      <c r="M5" s="33">
        <v>3250249</v>
      </c>
      <c r="N5" s="24">
        <v>85523</v>
      </c>
      <c r="O5" s="29">
        <f t="shared" si="1"/>
        <v>2.5638143134482812E-2</v>
      </c>
      <c r="P5" s="36">
        <v>4167608</v>
      </c>
      <c r="Q5" s="24">
        <v>113659</v>
      </c>
      <c r="R5" s="29">
        <f t="shared" si="2"/>
        <v>2.6547982174435745E-2</v>
      </c>
      <c r="S5" s="28">
        <v>212679</v>
      </c>
      <c r="T5" s="22">
        <v>4503</v>
      </c>
      <c r="U5" s="29">
        <f t="shared" si="3"/>
        <v>2.0733762466502749E-2</v>
      </c>
      <c r="V5" s="38">
        <v>32090</v>
      </c>
      <c r="W5" s="25">
        <v>704</v>
      </c>
      <c r="X5" s="29">
        <f t="shared" si="4"/>
        <v>2.146734158687565E-2</v>
      </c>
      <c r="Y5" s="28">
        <v>23370</v>
      </c>
      <c r="Z5" s="22">
        <v>646</v>
      </c>
      <c r="AA5" s="29">
        <f t="shared" si="5"/>
        <v>2.6898734177215191E-2</v>
      </c>
      <c r="AB5" s="33">
        <f t="shared" si="6"/>
        <v>15103853</v>
      </c>
      <c r="AC5" s="23">
        <f t="shared" si="7"/>
        <v>404217</v>
      </c>
      <c r="AD5" s="29">
        <f t="shared" si="8"/>
        <v>2.6064945541256906E-2</v>
      </c>
    </row>
    <row r="6" spans="1:30" ht="20" customHeight="1">
      <c r="A6" s="10">
        <v>4</v>
      </c>
      <c r="B6" s="12" t="s">
        <v>2</v>
      </c>
      <c r="C6" s="59">
        <v>20008</v>
      </c>
      <c r="D6" s="12" t="s">
        <v>13</v>
      </c>
      <c r="E6" s="8">
        <v>15213684</v>
      </c>
      <c r="F6" s="9">
        <v>422152</v>
      </c>
      <c r="G6" s="63">
        <v>2.699900408267265E-2</v>
      </c>
      <c r="I6" s="26" t="s">
        <v>28</v>
      </c>
      <c r="J6" s="28">
        <v>7471858</v>
      </c>
      <c r="K6" s="22">
        <v>207483</v>
      </c>
      <c r="L6" s="29">
        <f t="shared" si="0"/>
        <v>2.7018333995065463E-2</v>
      </c>
      <c r="M6" s="33">
        <v>3253886</v>
      </c>
      <c r="N6" s="24">
        <v>91809</v>
      </c>
      <c r="O6" s="29">
        <f t="shared" si="1"/>
        <v>2.7440935291471579E-2</v>
      </c>
      <c r="P6" s="36">
        <v>4217972</v>
      </c>
      <c r="Q6" s="24">
        <v>115674</v>
      </c>
      <c r="R6" s="29">
        <f t="shared" si="2"/>
        <v>2.6692074064194445E-2</v>
      </c>
      <c r="S6" s="28">
        <v>178955</v>
      </c>
      <c r="T6" s="22">
        <v>4461</v>
      </c>
      <c r="U6" s="29">
        <f t="shared" si="3"/>
        <v>2.4321760369869588E-2</v>
      </c>
      <c r="V6" s="38">
        <v>32587</v>
      </c>
      <c r="W6" s="25">
        <v>1060</v>
      </c>
      <c r="X6" s="29">
        <f t="shared" si="4"/>
        <v>3.1503551579635629E-2</v>
      </c>
      <c r="Y6" s="28">
        <v>58426</v>
      </c>
      <c r="Z6" s="22">
        <v>1665</v>
      </c>
      <c r="AA6" s="29">
        <f t="shared" si="5"/>
        <v>2.7707976236042004E-2</v>
      </c>
      <c r="AB6" s="33">
        <f t="shared" si="6"/>
        <v>15213684</v>
      </c>
      <c r="AC6" s="23">
        <f t="shared" si="7"/>
        <v>422152</v>
      </c>
      <c r="AD6" s="29">
        <f t="shared" si="8"/>
        <v>2.699900408267265E-2</v>
      </c>
    </row>
    <row r="7" spans="1:30" ht="20" customHeight="1">
      <c r="A7" s="10">
        <v>5</v>
      </c>
      <c r="B7" s="12" t="s">
        <v>3</v>
      </c>
      <c r="C7" s="59">
        <v>21009</v>
      </c>
      <c r="D7" s="12" t="s">
        <v>14</v>
      </c>
      <c r="E7" s="8">
        <v>15470039</v>
      </c>
      <c r="F7" s="9">
        <v>443495</v>
      </c>
      <c r="G7" s="63">
        <v>2.7869045304455942E-2</v>
      </c>
      <c r="I7" s="26" t="s">
        <v>29</v>
      </c>
      <c r="J7" s="28">
        <v>7597418</v>
      </c>
      <c r="K7" s="22">
        <v>218397</v>
      </c>
      <c r="L7" s="29">
        <f t="shared" si="0"/>
        <v>2.7942959243533783E-2</v>
      </c>
      <c r="M7" s="33">
        <v>3301556</v>
      </c>
      <c r="N7" s="24">
        <v>98161</v>
      </c>
      <c r="O7" s="29">
        <f t="shared" si="1"/>
        <v>2.8873285629362679E-2</v>
      </c>
      <c r="P7" s="36">
        <v>4295862</v>
      </c>
      <c r="Q7" s="24">
        <v>120236</v>
      </c>
      <c r="R7" s="29">
        <f t="shared" si="2"/>
        <v>2.72267508556196E-2</v>
      </c>
      <c r="S7" s="28">
        <v>174113</v>
      </c>
      <c r="T7" s="22">
        <v>4271</v>
      </c>
      <c r="U7" s="29">
        <f t="shared" si="3"/>
        <v>2.3942730289712083E-2</v>
      </c>
      <c r="V7" s="38">
        <v>45385</v>
      </c>
      <c r="W7" s="25">
        <v>1262</v>
      </c>
      <c r="X7" s="29">
        <f t="shared" si="4"/>
        <v>2.7054258580401742E-2</v>
      </c>
      <c r="Y7" s="28">
        <v>55705</v>
      </c>
      <c r="Z7" s="22">
        <v>1168</v>
      </c>
      <c r="AA7" s="29">
        <f t="shared" si="5"/>
        <v>2.0536985915988255E-2</v>
      </c>
      <c r="AB7" s="33">
        <f t="shared" si="6"/>
        <v>15470039</v>
      </c>
      <c r="AC7" s="23">
        <f t="shared" si="7"/>
        <v>443495</v>
      </c>
      <c r="AD7" s="29">
        <f t="shared" si="8"/>
        <v>2.7869045304455942E-2</v>
      </c>
    </row>
    <row r="8" spans="1:30" ht="20" customHeight="1">
      <c r="A8" s="10">
        <v>6</v>
      </c>
      <c r="B8" s="12" t="s">
        <v>4</v>
      </c>
      <c r="C8" s="59">
        <v>22000</v>
      </c>
      <c r="D8" s="12" t="s">
        <v>15</v>
      </c>
      <c r="E8" s="8">
        <v>15653744</v>
      </c>
      <c r="F8" s="9">
        <v>434070</v>
      </c>
      <c r="G8" s="63">
        <v>2.6981291553967494E-2</v>
      </c>
      <c r="I8" s="26" t="s">
        <v>30</v>
      </c>
      <c r="J8" s="28">
        <v>7694673</v>
      </c>
      <c r="K8" s="22">
        <v>213767</v>
      </c>
      <c r="L8" s="29">
        <f t="shared" si="0"/>
        <v>2.7030236051610684E-2</v>
      </c>
      <c r="M8" s="33">
        <v>3335736</v>
      </c>
      <c r="N8" s="24">
        <v>94048</v>
      </c>
      <c r="O8" s="29">
        <f t="shared" si="1"/>
        <v>2.7420968784040045E-2</v>
      </c>
      <c r="P8" s="36">
        <v>4358937</v>
      </c>
      <c r="Q8" s="24">
        <v>119719</v>
      </c>
      <c r="R8" s="29">
        <f t="shared" si="2"/>
        <v>2.6731010374540932E-2</v>
      </c>
      <c r="S8" s="28">
        <v>201105</v>
      </c>
      <c r="T8" s="22">
        <v>4137</v>
      </c>
      <c r="U8" s="29">
        <f t="shared" si="3"/>
        <v>2.0156693074516913E-2</v>
      </c>
      <c r="V8" s="38">
        <v>39848</v>
      </c>
      <c r="W8" s="25">
        <v>1283</v>
      </c>
      <c r="X8" s="29">
        <f t="shared" si="4"/>
        <v>3.1193017432107169E-2</v>
      </c>
      <c r="Y8" s="28">
        <v>23445</v>
      </c>
      <c r="Z8" s="22">
        <v>1116</v>
      </c>
      <c r="AA8" s="29">
        <f t="shared" si="5"/>
        <v>4.5437889336753391E-2</v>
      </c>
      <c r="AB8" s="33">
        <f t="shared" si="6"/>
        <v>15653744</v>
      </c>
      <c r="AC8" s="23">
        <f t="shared" si="7"/>
        <v>434070</v>
      </c>
      <c r="AD8" s="29">
        <f t="shared" si="8"/>
        <v>2.6981291553967494E-2</v>
      </c>
    </row>
    <row r="9" spans="1:30" ht="20" customHeight="1">
      <c r="A9" s="10">
        <v>7</v>
      </c>
      <c r="B9" s="12" t="s">
        <v>5</v>
      </c>
      <c r="C9" s="59">
        <v>23100</v>
      </c>
      <c r="D9" s="12" t="s">
        <v>16</v>
      </c>
      <c r="E9" s="8">
        <v>16261361</v>
      </c>
      <c r="F9" s="9">
        <v>449571</v>
      </c>
      <c r="G9" s="63">
        <v>2.69028082933974E-2</v>
      </c>
      <c r="I9" s="26" t="s">
        <v>31</v>
      </c>
      <c r="J9" s="28">
        <v>7993822</v>
      </c>
      <c r="K9" s="22">
        <v>221441</v>
      </c>
      <c r="L9" s="29">
        <f t="shared" si="0"/>
        <v>2.6954827861262628E-2</v>
      </c>
      <c r="M9" s="33">
        <v>3400227</v>
      </c>
      <c r="N9" s="24">
        <v>94329</v>
      </c>
      <c r="O9" s="29">
        <f t="shared" si="1"/>
        <v>2.6993128740818575E-2</v>
      </c>
      <c r="P9" s="36">
        <v>4593595</v>
      </c>
      <c r="Q9" s="24">
        <v>127112</v>
      </c>
      <c r="R9" s="29">
        <f t="shared" si="2"/>
        <v>2.6926475208056758E-2</v>
      </c>
      <c r="S9" s="28">
        <v>192440</v>
      </c>
      <c r="T9" s="22">
        <v>4544</v>
      </c>
      <c r="U9" s="29">
        <f t="shared" si="3"/>
        <v>2.3067863379766886E-2</v>
      </c>
      <c r="V9" s="38">
        <v>52517</v>
      </c>
      <c r="W9" s="25">
        <v>1111</v>
      </c>
      <c r="X9" s="29">
        <f t="shared" si="4"/>
        <v>2.0716789736704707E-2</v>
      </c>
      <c r="Y9" s="28">
        <v>28760</v>
      </c>
      <c r="Z9" s="22">
        <v>1034</v>
      </c>
      <c r="AA9" s="29">
        <f t="shared" si="5"/>
        <v>3.4704974155870309E-2</v>
      </c>
      <c r="AB9" s="33">
        <f t="shared" si="6"/>
        <v>16261361</v>
      </c>
      <c r="AC9" s="23">
        <f t="shared" si="7"/>
        <v>449571</v>
      </c>
      <c r="AD9" s="29">
        <f t="shared" si="8"/>
        <v>2.69028082933974E-2</v>
      </c>
    </row>
    <row r="10" spans="1:30" ht="20" customHeight="1">
      <c r="A10" s="10">
        <v>8</v>
      </c>
      <c r="B10" s="12" t="s">
        <v>6</v>
      </c>
      <c r="C10" s="59">
        <v>23800</v>
      </c>
      <c r="D10" s="12" t="s">
        <v>17</v>
      </c>
      <c r="E10" s="8">
        <v>16271622</v>
      </c>
      <c r="F10" s="9">
        <v>453783</v>
      </c>
      <c r="G10" s="63">
        <v>2.7131360944622866E-2</v>
      </c>
      <c r="I10" s="26" t="s">
        <v>32</v>
      </c>
      <c r="J10" s="28">
        <v>7951535</v>
      </c>
      <c r="K10" s="22">
        <v>222646</v>
      </c>
      <c r="L10" s="29">
        <f t="shared" si="0"/>
        <v>2.7237713478573573E-2</v>
      </c>
      <c r="M10" s="33">
        <v>3378504</v>
      </c>
      <c r="N10" s="24">
        <v>95345</v>
      </c>
      <c r="O10" s="29">
        <f t="shared" si="1"/>
        <v>2.7446500984930549E-2</v>
      </c>
      <c r="P10" s="36">
        <v>4573031</v>
      </c>
      <c r="Q10" s="24">
        <v>127301</v>
      </c>
      <c r="R10" s="29">
        <f t="shared" si="2"/>
        <v>2.7083406023234103E-2</v>
      </c>
      <c r="S10" s="28">
        <v>314485</v>
      </c>
      <c r="T10" s="22">
        <v>6777</v>
      </c>
      <c r="U10" s="29">
        <f t="shared" si="3"/>
        <v>2.1094931862467393E-2</v>
      </c>
      <c r="V10" s="38">
        <v>28481</v>
      </c>
      <c r="W10" s="25">
        <v>825</v>
      </c>
      <c r="X10" s="29">
        <f t="shared" si="4"/>
        <v>2.8151231829659455E-2</v>
      </c>
      <c r="Y10" s="28">
        <v>25586</v>
      </c>
      <c r="Z10" s="22">
        <v>889</v>
      </c>
      <c r="AA10" s="29">
        <f t="shared" si="5"/>
        <v>3.3578847969782812E-2</v>
      </c>
      <c r="AB10" s="33">
        <f t="shared" si="6"/>
        <v>16271622</v>
      </c>
      <c r="AC10" s="23">
        <f t="shared" si="7"/>
        <v>453783</v>
      </c>
      <c r="AD10" s="29">
        <f t="shared" si="8"/>
        <v>2.7131360944622866E-2</v>
      </c>
    </row>
    <row r="11" spans="1:30" ht="20" customHeight="1">
      <c r="A11" s="10">
        <v>9</v>
      </c>
      <c r="B11" s="12" t="s">
        <v>7</v>
      </c>
      <c r="C11" s="59">
        <v>24000</v>
      </c>
      <c r="D11" s="12" t="s">
        <v>18</v>
      </c>
      <c r="E11" s="8">
        <v>16509517</v>
      </c>
      <c r="F11" s="9">
        <v>509922</v>
      </c>
      <c r="G11" s="63">
        <v>2.9961152068525877E-2</v>
      </c>
      <c r="I11" s="26" t="s">
        <v>33</v>
      </c>
      <c r="J11" s="28">
        <v>8094476</v>
      </c>
      <c r="K11" s="22">
        <v>248314</v>
      </c>
      <c r="L11" s="29">
        <f t="shared" si="0"/>
        <v>2.9763903921829506E-2</v>
      </c>
      <c r="M11" s="33">
        <v>3413141</v>
      </c>
      <c r="N11" s="24">
        <v>119182</v>
      </c>
      <c r="O11" s="29">
        <f t="shared" si="1"/>
        <v>3.3740402562279836E-2</v>
      </c>
      <c r="P11" s="36">
        <v>4681335</v>
      </c>
      <c r="Q11" s="24">
        <v>129132</v>
      </c>
      <c r="R11" s="29">
        <f t="shared" si="2"/>
        <v>2.6843963382349366E-2</v>
      </c>
      <c r="S11" s="28">
        <v>246676</v>
      </c>
      <c r="T11" s="22">
        <v>9823</v>
      </c>
      <c r="U11" s="29">
        <f t="shared" si="3"/>
        <v>3.8296445600177781E-2</v>
      </c>
      <c r="V11" s="38">
        <v>47066</v>
      </c>
      <c r="W11" s="25">
        <v>1529</v>
      </c>
      <c r="X11" s="29">
        <f t="shared" si="4"/>
        <v>3.1464142401481633E-2</v>
      </c>
      <c r="Y11" s="28">
        <v>26823</v>
      </c>
      <c r="Z11" s="22">
        <v>1942</v>
      </c>
      <c r="AA11" s="29">
        <f t="shared" si="5"/>
        <v>6.7512602120632717E-2</v>
      </c>
      <c r="AB11" s="33">
        <f t="shared" si="6"/>
        <v>16509517</v>
      </c>
      <c r="AC11" s="23">
        <f t="shared" si="7"/>
        <v>509922</v>
      </c>
      <c r="AD11" s="29">
        <f t="shared" si="8"/>
        <v>2.9961152068525877E-2</v>
      </c>
    </row>
    <row r="12" spans="1:30" ht="20" customHeight="1">
      <c r="A12" s="11">
        <v>10</v>
      </c>
      <c r="B12" s="13" t="s">
        <v>8</v>
      </c>
      <c r="C12" s="60">
        <v>25250</v>
      </c>
      <c r="D12" s="13" t="s">
        <v>19</v>
      </c>
      <c r="E12" s="14">
        <v>16713173</v>
      </c>
      <c r="F12" s="15">
        <v>469272</v>
      </c>
      <c r="G12" s="64">
        <v>2.7311130633620534E-2</v>
      </c>
      <c r="I12" s="27" t="s">
        <v>34</v>
      </c>
      <c r="J12" s="30">
        <v>8191393</v>
      </c>
      <c r="K12" s="31">
        <v>230255</v>
      </c>
      <c r="L12" s="32">
        <f t="shared" si="0"/>
        <v>2.7340848252028583E-2</v>
      </c>
      <c r="M12" s="34">
        <v>3439571</v>
      </c>
      <c r="N12" s="35">
        <v>99086</v>
      </c>
      <c r="O12" s="32">
        <f t="shared" si="1"/>
        <v>2.8001018465479983E-2</v>
      </c>
      <c r="P12" s="37">
        <v>4751822</v>
      </c>
      <c r="Q12" s="35">
        <v>131169</v>
      </c>
      <c r="R12" s="32">
        <f t="shared" si="2"/>
        <v>2.6862429195548383E-2</v>
      </c>
      <c r="S12" s="30">
        <v>248951</v>
      </c>
      <c r="T12" s="31">
        <v>6318</v>
      </c>
      <c r="U12" s="32">
        <f t="shared" si="3"/>
        <v>2.4750361383481738E-2</v>
      </c>
      <c r="V12" s="39">
        <v>53005</v>
      </c>
      <c r="W12" s="40">
        <v>1255</v>
      </c>
      <c r="X12" s="32">
        <f t="shared" si="4"/>
        <v>2.3129377073350534E-2</v>
      </c>
      <c r="Y12" s="30">
        <v>28431</v>
      </c>
      <c r="Z12" s="31">
        <v>1189</v>
      </c>
      <c r="AA12" s="32">
        <f t="shared" si="5"/>
        <v>4.0141796083727213E-2</v>
      </c>
      <c r="AB12" s="34">
        <f t="shared" si="6"/>
        <v>16713173</v>
      </c>
      <c r="AC12" s="41">
        <f t="shared" si="7"/>
        <v>469272</v>
      </c>
      <c r="AD12" s="32">
        <f t="shared" si="8"/>
        <v>2.7311130633620534E-2</v>
      </c>
    </row>
    <row r="13" spans="1:30" ht="22" customHeight="1">
      <c r="C13" s="3"/>
      <c r="D13" s="4"/>
      <c r="E13" s="5"/>
      <c r="F13" s="2"/>
      <c r="G13" s="6"/>
      <c r="H13" s="4"/>
      <c r="I13" s="7"/>
      <c r="J13" s="7"/>
      <c r="K13" s="2"/>
      <c r="L13" s="2"/>
    </row>
    <row r="14" spans="1:30" ht="22" customHeight="1">
      <c r="C14" s="3"/>
      <c r="D14" s="4"/>
      <c r="E14" s="2"/>
      <c r="F14" s="2"/>
      <c r="G14" s="2"/>
      <c r="I14" s="2"/>
      <c r="J14" s="2"/>
      <c r="K14" s="2"/>
      <c r="L14" s="2"/>
    </row>
    <row r="15" spans="1:30" ht="22" customHeight="1">
      <c r="C15" s="3"/>
      <c r="D15" s="4"/>
      <c r="E15" s="2"/>
      <c r="F15" s="2"/>
      <c r="G15" s="2"/>
      <c r="I15" s="2"/>
      <c r="J15" s="2"/>
      <c r="K15" s="2"/>
      <c r="L15" s="2"/>
    </row>
    <row r="16" spans="1:30" ht="22" customHeight="1">
      <c r="C16" s="3"/>
      <c r="D16" s="4"/>
      <c r="E16" s="2"/>
      <c r="F16" s="2"/>
      <c r="G16" s="2"/>
      <c r="I16" s="2"/>
      <c r="J16" s="2"/>
      <c r="K16" s="2"/>
      <c r="L16" s="2"/>
    </row>
    <row r="17" spans="3:14" ht="22" customHeight="1">
      <c r="C17" s="3"/>
      <c r="D17" s="4"/>
      <c r="E17" s="2"/>
      <c r="F17" s="2"/>
      <c r="G17" s="2"/>
      <c r="I17" s="2"/>
      <c r="J17" s="2"/>
      <c r="K17" s="2"/>
      <c r="L17" s="2"/>
    </row>
    <row r="18" spans="3:14" ht="22" customHeight="1">
      <c r="C18" s="3"/>
      <c r="D18" s="4"/>
      <c r="E18" s="2"/>
      <c r="F18" s="2"/>
      <c r="G18" s="2"/>
      <c r="I18" s="2"/>
      <c r="J18" s="2"/>
      <c r="K18" s="2"/>
      <c r="L18" s="2"/>
    </row>
    <row r="19" spans="3:14" ht="22" customHeight="1">
      <c r="C19" s="3"/>
      <c r="D19" s="4"/>
      <c r="E19" s="2"/>
      <c r="F19" s="2"/>
      <c r="G19" s="2"/>
      <c r="I19" s="2"/>
      <c r="J19" s="2"/>
      <c r="K19" s="2"/>
      <c r="L19" s="2"/>
    </row>
    <row r="20" spans="3:14" ht="22" customHeight="1">
      <c r="C20" s="3"/>
      <c r="D20" s="4"/>
      <c r="E20" s="2"/>
      <c r="F20" s="2"/>
      <c r="G20" s="2"/>
      <c r="I20" s="2"/>
      <c r="J20" s="2"/>
      <c r="K20" s="2"/>
      <c r="L20" s="2"/>
    </row>
    <row r="21" spans="3:14" ht="22" customHeight="1">
      <c r="C21" s="3"/>
      <c r="D21" s="4"/>
      <c r="E21" s="2"/>
      <c r="F21" s="2"/>
      <c r="G21" s="2"/>
      <c r="I21" s="2"/>
      <c r="J21" s="2"/>
      <c r="K21" s="2"/>
      <c r="L21" s="2"/>
    </row>
    <row r="22" spans="3:14" ht="22" customHeight="1">
      <c r="C22" s="3"/>
      <c r="D22" s="4"/>
      <c r="E22" s="2"/>
      <c r="F22" s="2"/>
      <c r="G22" s="2"/>
      <c r="I22" s="2"/>
      <c r="J22" s="2"/>
      <c r="K22" s="2"/>
      <c r="L22" s="2"/>
    </row>
    <row r="23" spans="3:14" ht="22" customHeight="1">
      <c r="C23" s="3"/>
      <c r="D23" s="4"/>
      <c r="E23" s="2"/>
      <c r="F23" s="2"/>
      <c r="G23" s="2"/>
      <c r="I23" s="2"/>
      <c r="J23" s="2"/>
      <c r="K23" s="2"/>
      <c r="L23" s="2"/>
    </row>
    <row r="24" spans="3:14" ht="22" customHeight="1">
      <c r="C24" s="3"/>
      <c r="D24" s="4"/>
      <c r="E24" s="2"/>
      <c r="F24" s="2"/>
      <c r="G24" s="2"/>
      <c r="I24" s="2"/>
      <c r="J24" s="2"/>
      <c r="K24" s="2"/>
      <c r="L24" s="2"/>
    </row>
    <row r="25" spans="3:14" ht="22" customHeight="1">
      <c r="C25" s="3"/>
      <c r="D25" s="4"/>
      <c r="E25" s="5"/>
      <c r="F25" s="2"/>
      <c r="G25" s="6"/>
      <c r="H25" s="4"/>
      <c r="I25" s="7"/>
      <c r="J25" s="7"/>
      <c r="K25" s="2"/>
      <c r="L25" s="2"/>
    </row>
    <row r="26" spans="3:14" ht="22" customHeight="1">
      <c r="C26" s="3"/>
      <c r="D26" s="4"/>
      <c r="E26" s="5"/>
      <c r="F26" s="2"/>
      <c r="G26" s="6"/>
      <c r="H26" s="4"/>
      <c r="I26" s="66" t="s">
        <v>48</v>
      </c>
      <c r="J26" s="66" t="s">
        <v>52</v>
      </c>
      <c r="K26" s="67" t="s">
        <v>96</v>
      </c>
      <c r="L26" s="68"/>
      <c r="M26" s="68"/>
      <c r="N26" s="67" t="s">
        <v>46</v>
      </c>
    </row>
    <row r="27" spans="3:14" ht="22" customHeight="1">
      <c r="I27" s="66">
        <v>1</v>
      </c>
      <c r="J27" s="69">
        <v>18780</v>
      </c>
      <c r="K27" s="98">
        <v>2.5966984650914064E-2</v>
      </c>
      <c r="L27" s="65">
        <f>SUM(J27*J27)</f>
        <v>352688400</v>
      </c>
      <c r="M27" s="99">
        <f>SUM(K27*K27)</f>
        <v>6.7428429186080661E-4</v>
      </c>
      <c r="N27" s="70">
        <f>SUM(J27*K27)</f>
        <v>487.65997174416611</v>
      </c>
    </row>
    <row r="28" spans="3:14" ht="22" customHeight="1">
      <c r="C28" s="3"/>
      <c r="D28" s="4"/>
      <c r="E28" s="5"/>
      <c r="F28" s="2"/>
      <c r="G28" s="6"/>
      <c r="H28" s="4"/>
      <c r="I28" s="66">
        <v>2</v>
      </c>
      <c r="J28" s="65">
        <v>19047</v>
      </c>
      <c r="K28" s="98">
        <v>3.1548268851993314E-2</v>
      </c>
      <c r="L28" s="65">
        <f t="shared" ref="L28:L36" si="9">SUM(J28*J28)</f>
        <v>362788209</v>
      </c>
      <c r="M28" s="99">
        <f t="shared" ref="M28:M36" si="10">SUM(K28*K28)</f>
        <v>9.9529326755765156E-4</v>
      </c>
      <c r="N28" s="70">
        <f t="shared" ref="N28:N36" si="11">SUM(J28*K28)</f>
        <v>600.89987682391666</v>
      </c>
    </row>
    <row r="29" spans="3:14" ht="22" customHeight="1">
      <c r="C29" s="3"/>
      <c r="D29" s="4"/>
      <c r="E29" s="5"/>
      <c r="F29" s="2"/>
      <c r="G29" s="6"/>
      <c r="H29" s="4"/>
      <c r="I29" s="66">
        <v>3</v>
      </c>
      <c r="J29" s="65">
        <v>19273</v>
      </c>
      <c r="K29" s="98">
        <v>2.6064945541256906E-2</v>
      </c>
      <c r="L29" s="65">
        <f t="shared" si="9"/>
        <v>371448529</v>
      </c>
      <c r="M29" s="99">
        <f t="shared" si="10"/>
        <v>6.7938138606868826E-4</v>
      </c>
      <c r="N29" s="70">
        <f t="shared" si="11"/>
        <v>502.34969541664435</v>
      </c>
    </row>
    <row r="30" spans="3:14" ht="22" customHeight="1">
      <c r="C30" s="3"/>
      <c r="D30" s="4"/>
      <c r="E30" s="5"/>
      <c r="F30" s="2"/>
      <c r="G30" s="6"/>
      <c r="H30" s="4"/>
      <c r="I30" s="66">
        <v>4</v>
      </c>
      <c r="J30" s="65">
        <v>20008</v>
      </c>
      <c r="K30" s="98">
        <v>2.699900408267265E-2</v>
      </c>
      <c r="L30" s="65">
        <f t="shared" si="9"/>
        <v>400320064</v>
      </c>
      <c r="M30" s="99">
        <f t="shared" si="10"/>
        <v>7.2894622145617443E-4</v>
      </c>
      <c r="N30" s="70">
        <f t="shared" si="11"/>
        <v>540.19607368611435</v>
      </c>
    </row>
    <row r="31" spans="3:14" ht="22" customHeight="1">
      <c r="C31" s="3"/>
      <c r="D31" s="4"/>
      <c r="E31" s="5"/>
      <c r="F31" s="2"/>
      <c r="G31" s="6"/>
      <c r="H31" s="4"/>
      <c r="I31" s="66">
        <v>5</v>
      </c>
      <c r="J31" s="65">
        <v>21009</v>
      </c>
      <c r="K31" s="98">
        <v>2.7869045304455942E-2</v>
      </c>
      <c r="L31" s="65">
        <f t="shared" si="9"/>
        <v>441378081</v>
      </c>
      <c r="M31" s="99">
        <f t="shared" si="10"/>
        <v>7.7668368618181776E-4</v>
      </c>
      <c r="N31" s="70">
        <f t="shared" si="11"/>
        <v>585.50077280131484</v>
      </c>
    </row>
    <row r="32" spans="3:14" ht="22" customHeight="1">
      <c r="C32" s="3"/>
      <c r="D32" s="4"/>
      <c r="E32" s="5"/>
      <c r="F32" s="2"/>
      <c r="G32" s="6"/>
      <c r="H32" s="4"/>
      <c r="I32" s="66">
        <v>6</v>
      </c>
      <c r="J32" s="65">
        <v>22000</v>
      </c>
      <c r="K32" s="98">
        <v>2.6981291553967494E-2</v>
      </c>
      <c r="L32" s="65">
        <f t="shared" si="9"/>
        <v>484000000</v>
      </c>
      <c r="M32" s="99">
        <f t="shared" si="10"/>
        <v>7.2799009392019766E-4</v>
      </c>
      <c r="N32" s="70">
        <f t="shared" si="11"/>
        <v>593.58841418728491</v>
      </c>
    </row>
    <row r="33" spans="3:14" ht="22" customHeight="1">
      <c r="C33" s="3"/>
      <c r="D33" s="4"/>
      <c r="E33" s="5"/>
      <c r="F33" s="2"/>
      <c r="G33" s="6"/>
      <c r="H33" s="4"/>
      <c r="I33" s="66">
        <v>7</v>
      </c>
      <c r="J33" s="65">
        <v>23100</v>
      </c>
      <c r="K33" s="98">
        <v>2.69028082933974E-2</v>
      </c>
      <c r="L33" s="65">
        <f t="shared" si="9"/>
        <v>533610000</v>
      </c>
      <c r="M33" s="99">
        <f t="shared" si="10"/>
        <v>7.2376109407129195E-4</v>
      </c>
      <c r="N33" s="70">
        <f t="shared" si="11"/>
        <v>621.45487157747993</v>
      </c>
    </row>
    <row r="34" spans="3:14" ht="22" customHeight="1">
      <c r="C34" s="3"/>
      <c r="D34" s="4"/>
      <c r="E34" s="5"/>
      <c r="F34" s="2"/>
      <c r="G34" s="6"/>
      <c r="H34" s="4"/>
      <c r="I34" s="66">
        <v>8</v>
      </c>
      <c r="J34" s="65">
        <v>23800</v>
      </c>
      <c r="K34" s="98">
        <v>2.7131360944622866E-2</v>
      </c>
      <c r="L34" s="65">
        <f t="shared" si="9"/>
        <v>566440000</v>
      </c>
      <c r="M34" s="99">
        <f t="shared" si="10"/>
        <v>7.3611074670740695E-4</v>
      </c>
      <c r="N34" s="70">
        <f t="shared" si="11"/>
        <v>645.72639048202427</v>
      </c>
    </row>
    <row r="35" spans="3:14" ht="22" customHeight="1">
      <c r="C35" s="3"/>
      <c r="D35" s="4"/>
      <c r="E35" s="5"/>
      <c r="F35" s="2"/>
      <c r="G35" s="6"/>
      <c r="H35" s="4"/>
      <c r="I35" s="66">
        <v>9</v>
      </c>
      <c r="J35" s="65">
        <v>24000</v>
      </c>
      <c r="K35" s="98">
        <v>2.9961152068525877E-2</v>
      </c>
      <c r="L35" s="65">
        <f t="shared" si="9"/>
        <v>576000000</v>
      </c>
      <c r="M35" s="99">
        <f t="shared" si="10"/>
        <v>8.9767063327333247E-4</v>
      </c>
      <c r="N35" s="70">
        <f t="shared" si="11"/>
        <v>719.06764964462104</v>
      </c>
    </row>
    <row r="36" spans="3:14" ht="22" customHeight="1">
      <c r="C36" s="3"/>
      <c r="D36" s="4"/>
      <c r="E36" s="5"/>
      <c r="F36" s="2"/>
      <c r="G36" s="6"/>
      <c r="H36" s="4"/>
      <c r="I36" s="66">
        <v>10</v>
      </c>
      <c r="J36" s="65">
        <v>25250</v>
      </c>
      <c r="K36" s="98">
        <v>2.7311130633620534E-2</v>
      </c>
      <c r="L36" s="65">
        <f t="shared" si="9"/>
        <v>637562500</v>
      </c>
      <c r="M36" s="99">
        <f t="shared" si="10"/>
        <v>7.4589785648668597E-4</v>
      </c>
      <c r="N36" s="70">
        <f t="shared" si="11"/>
        <v>689.60604849891843</v>
      </c>
    </row>
    <row r="37" spans="3:14" ht="22" customHeight="1">
      <c r="C37" s="3"/>
      <c r="D37" s="4"/>
      <c r="E37" s="5"/>
      <c r="F37" s="2"/>
      <c r="G37" s="6"/>
      <c r="H37" s="4"/>
      <c r="I37" s="66" t="s">
        <v>47</v>
      </c>
      <c r="J37" s="65">
        <f>SUM(J27:J36)</f>
        <v>216267</v>
      </c>
      <c r="K37" s="98">
        <f t="shared" ref="K37:N37" si="12">SUM(K27:K36)</f>
        <v>0.27673599192542708</v>
      </c>
      <c r="L37" s="65">
        <f t="shared" si="12"/>
        <v>4726235783</v>
      </c>
      <c r="M37" s="99">
        <f t="shared" si="12"/>
        <v>7.6860192775840544E-3</v>
      </c>
      <c r="N37" s="71">
        <f t="shared" si="12"/>
        <v>5986.0497648624851</v>
      </c>
    </row>
    <row r="38" spans="3:14" ht="22" customHeight="1">
      <c r="C38" s="3"/>
      <c r="D38" s="4"/>
      <c r="E38" s="5"/>
      <c r="F38" s="2"/>
      <c r="G38" s="6"/>
      <c r="H38" s="4"/>
      <c r="I38" s="7"/>
      <c r="J38" s="7"/>
      <c r="K38" s="2"/>
      <c r="L38" s="2"/>
    </row>
    <row r="39" spans="3:14" ht="22" customHeight="1">
      <c r="I39" s="2"/>
      <c r="J39" s="2"/>
      <c r="K39" s="2"/>
      <c r="L39" s="2"/>
    </row>
    <row r="40" spans="3:14" ht="22" customHeight="1">
      <c r="I40" s="2"/>
      <c r="J40" s="2"/>
      <c r="K40" s="2"/>
      <c r="L40" s="2"/>
    </row>
    <row r="41" spans="3:14" ht="22" customHeight="1">
      <c r="I41" s="2"/>
      <c r="J41" s="2"/>
      <c r="K41" s="2"/>
      <c r="L41" s="2"/>
    </row>
    <row r="42" spans="3:14" ht="22" customHeight="1">
      <c r="I42" s="2"/>
      <c r="J42" s="2"/>
      <c r="K42" s="2"/>
      <c r="L42" s="2"/>
    </row>
    <row r="43" spans="3:14" ht="22" customHeight="1">
      <c r="I43" s="2"/>
      <c r="J43" s="2"/>
      <c r="K43" s="2"/>
      <c r="L43" s="2"/>
    </row>
    <row r="44" spans="3:14" ht="22" customHeight="1">
      <c r="I44" s="2"/>
      <c r="J44" s="2"/>
      <c r="K44" s="2"/>
      <c r="L44" s="2"/>
    </row>
    <row r="45" spans="3:14" ht="22" customHeight="1">
      <c r="I45" s="2"/>
      <c r="J45" s="2"/>
      <c r="K45" s="2"/>
      <c r="L45" s="2"/>
    </row>
    <row r="46" spans="3:14" ht="22" customHeight="1">
      <c r="I46" s="2"/>
      <c r="J46" s="2"/>
      <c r="K46" s="2"/>
      <c r="L46" s="2"/>
    </row>
    <row r="47" spans="3:14" ht="22" customHeight="1">
      <c r="I47" s="2"/>
      <c r="J47" s="2"/>
      <c r="K47" s="2"/>
      <c r="L47" s="2"/>
    </row>
    <row r="48" spans="3:14" ht="22" customHeight="1">
      <c r="I48" s="2"/>
      <c r="J48" s="2"/>
      <c r="K48" s="2"/>
      <c r="L48" s="2"/>
    </row>
    <row r="49" spans="8:12" ht="22" customHeight="1">
      <c r="I49" s="2"/>
      <c r="J49" s="2"/>
      <c r="K49" s="2"/>
      <c r="L49" s="2"/>
    </row>
    <row r="50" spans="8:12" ht="22" customHeight="1">
      <c r="I50" s="2"/>
      <c r="J50" s="2"/>
      <c r="K50" s="2"/>
      <c r="L50" s="2"/>
    </row>
    <row r="51" spans="8:12" ht="22" customHeight="1">
      <c r="I51" s="2"/>
      <c r="J51" s="2"/>
      <c r="K51" s="2"/>
      <c r="L51" s="2"/>
    </row>
    <row r="52" spans="8:12" ht="22" customHeight="1">
      <c r="I52" s="2"/>
      <c r="J52" s="2"/>
      <c r="K52" s="2"/>
      <c r="L52" s="2"/>
    </row>
    <row r="53" spans="8:12" ht="22" customHeight="1">
      <c r="I53" s="2"/>
      <c r="J53" s="2"/>
      <c r="K53" s="2"/>
      <c r="L53" s="2"/>
    </row>
    <row r="54" spans="8:12" ht="22" customHeight="1">
      <c r="I54" s="2"/>
      <c r="J54" s="2"/>
      <c r="K54" s="2"/>
      <c r="L54" s="2"/>
    </row>
    <row r="55" spans="8:12" ht="22" customHeight="1">
      <c r="I55" s="2"/>
      <c r="J55" s="2"/>
      <c r="K55" s="2"/>
      <c r="L55" s="2"/>
    </row>
    <row r="56" spans="8:12" ht="22" customHeight="1">
      <c r="I56" s="2"/>
      <c r="J56" s="2"/>
      <c r="K56" s="2"/>
      <c r="L56" s="2"/>
    </row>
    <row r="57" spans="8:12" ht="22" customHeight="1">
      <c r="I57" s="2"/>
      <c r="J57" s="2"/>
      <c r="K57" s="2"/>
      <c r="L57" s="2"/>
    </row>
    <row r="58" spans="8:12" ht="22" customHeight="1">
      <c r="I58" s="2"/>
      <c r="J58" s="2"/>
      <c r="K58" s="2"/>
      <c r="L58" s="2"/>
    </row>
    <row r="59" spans="8:12" ht="22" customHeight="1">
      <c r="I59" s="2"/>
      <c r="J59" s="2"/>
      <c r="K59" s="2"/>
      <c r="L59" s="2"/>
    </row>
    <row r="60" spans="8:12" ht="22" customHeight="1">
      <c r="H60" s="7"/>
      <c r="I60" s="2"/>
      <c r="J60" s="2"/>
      <c r="K60" s="2"/>
      <c r="L60" s="2"/>
    </row>
  </sheetData>
  <mergeCells count="11">
    <mergeCell ref="A1:A2"/>
    <mergeCell ref="B1:C1"/>
    <mergeCell ref="J1:L1"/>
    <mergeCell ref="I1:I2"/>
    <mergeCell ref="M1:O1"/>
    <mergeCell ref="Y1:AA1"/>
    <mergeCell ref="AB1:AD1"/>
    <mergeCell ref="D1:G1"/>
    <mergeCell ref="P1:R1"/>
    <mergeCell ref="S1:U1"/>
    <mergeCell ref="V1:X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2" sqref="G12"/>
    </sheetView>
  </sheetViews>
  <sheetFormatPr defaultRowHeight="17"/>
  <cols>
    <col min="1" max="2" width="13.1796875" bestFit="1" customWidth="1"/>
    <col min="3" max="3" width="12.6328125" bestFit="1" customWidth="1"/>
  </cols>
  <sheetData>
    <row r="1" spans="1:3">
      <c r="A1" s="81"/>
      <c r="B1" s="81" t="s">
        <v>50</v>
      </c>
      <c r="C1" s="81" t="s">
        <v>51</v>
      </c>
    </row>
    <row r="2" spans="1:3">
      <c r="A2" s="79" t="s">
        <v>50</v>
      </c>
      <c r="B2" s="79">
        <v>1</v>
      </c>
      <c r="C2" s="79"/>
    </row>
    <row r="3" spans="1:3" ht="17.5" thickBot="1">
      <c r="A3" s="80" t="s">
        <v>51</v>
      </c>
      <c r="B3" s="80">
        <v>3.1528719519901341E-2</v>
      </c>
      <c r="C3" s="8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7"/>
  <cols>
    <col min="1" max="1" width="13.1796875" bestFit="1" customWidth="1"/>
    <col min="2" max="2" width="13.90625" bestFit="1" customWidth="1"/>
    <col min="3" max="3" width="9.54296875" bestFit="1" customWidth="1"/>
    <col min="4" max="4" width="13.90625" bestFit="1" customWidth="1"/>
    <col min="5" max="5" width="10.08984375" bestFit="1" customWidth="1"/>
    <col min="6" max="6" width="24.6328125" bestFit="1" customWidth="1"/>
    <col min="7" max="7" width="7.81640625" bestFit="1" customWidth="1"/>
  </cols>
  <sheetData>
    <row r="1" spans="1:7">
      <c r="A1" s="110" t="s">
        <v>97</v>
      </c>
      <c r="B1" s="110"/>
      <c r="C1" s="110"/>
      <c r="D1" s="110"/>
      <c r="E1" s="110"/>
    </row>
    <row r="3" spans="1:7" ht="17.5" thickBot="1">
      <c r="A3" t="s">
        <v>54</v>
      </c>
    </row>
    <row r="4" spans="1:7">
      <c r="A4" s="81" t="s">
        <v>55</v>
      </c>
      <c r="B4" s="81" t="s">
        <v>56</v>
      </c>
      <c r="C4" s="81" t="s">
        <v>57</v>
      </c>
      <c r="D4" s="81" t="s">
        <v>58</v>
      </c>
      <c r="E4" s="81" t="s">
        <v>53</v>
      </c>
    </row>
    <row r="5" spans="1:7">
      <c r="A5" s="79" t="s">
        <v>99</v>
      </c>
      <c r="B5" s="106">
        <v>10</v>
      </c>
      <c r="C5" s="104">
        <v>216267</v>
      </c>
      <c r="D5" s="104">
        <v>21626.7</v>
      </c>
      <c r="E5" s="104">
        <v>5454917.1222222643</v>
      </c>
      <c r="F5" s="101"/>
      <c r="G5" s="101"/>
    </row>
    <row r="6" spans="1:7" ht="17.5" thickBot="1">
      <c r="A6" s="80" t="s">
        <v>98</v>
      </c>
      <c r="B6" s="107">
        <v>10</v>
      </c>
      <c r="C6" s="109">
        <v>0.27673599192542708</v>
      </c>
      <c r="D6" s="109">
        <v>2.7673599192542708E-2</v>
      </c>
      <c r="E6" s="109">
        <v>3.0820394321167938E-6</v>
      </c>
      <c r="F6" s="101"/>
      <c r="G6" s="101"/>
    </row>
    <row r="7" spans="1:7">
      <c r="B7" s="101"/>
      <c r="C7" s="101"/>
      <c r="D7" s="101"/>
      <c r="E7" s="101"/>
      <c r="F7" s="101"/>
      <c r="G7" s="101"/>
    </row>
    <row r="8" spans="1:7">
      <c r="B8" s="101"/>
      <c r="C8" s="101"/>
      <c r="D8" s="101"/>
      <c r="E8" s="101"/>
      <c r="F8" s="101"/>
      <c r="G8" s="101"/>
    </row>
    <row r="9" spans="1:7" ht="17.5" thickBot="1">
      <c r="A9" t="s">
        <v>59</v>
      </c>
      <c r="B9" s="101"/>
      <c r="C9" s="101"/>
      <c r="D9" s="101"/>
      <c r="E9" s="101"/>
      <c r="F9" s="101"/>
      <c r="G9" s="101"/>
    </row>
    <row r="10" spans="1:7">
      <c r="A10" s="81" t="s">
        <v>60</v>
      </c>
      <c r="B10" s="103" t="s">
        <v>61</v>
      </c>
      <c r="C10" s="103" t="s">
        <v>62</v>
      </c>
      <c r="D10" s="103" t="s">
        <v>63</v>
      </c>
      <c r="E10" s="103" t="s">
        <v>64</v>
      </c>
      <c r="F10" s="103" t="s">
        <v>65</v>
      </c>
      <c r="G10" s="103" t="s">
        <v>66</v>
      </c>
    </row>
    <row r="11" spans="1:7">
      <c r="A11" s="79" t="s">
        <v>67</v>
      </c>
      <c r="B11" s="104">
        <v>2338564779.5675526</v>
      </c>
      <c r="C11" s="106">
        <v>1</v>
      </c>
      <c r="D11" s="104">
        <v>2338564779.5675526</v>
      </c>
      <c r="E11" s="100">
        <v>857.41532902100187</v>
      </c>
      <c r="F11" s="108">
        <v>1.2298634737835123E-16</v>
      </c>
      <c r="G11" s="100">
        <v>4.4138734191705664</v>
      </c>
    </row>
    <row r="12" spans="1:7">
      <c r="A12" s="79" t="s">
        <v>68</v>
      </c>
      <c r="B12" s="104">
        <v>49094254.100027733</v>
      </c>
      <c r="C12" s="106">
        <v>18</v>
      </c>
      <c r="D12" s="104">
        <v>2727458.5611126516</v>
      </c>
      <c r="E12" s="100"/>
      <c r="F12" s="100"/>
      <c r="G12" s="100"/>
    </row>
    <row r="13" spans="1:7" ht="17.5" thickBot="1">
      <c r="A13" s="80" t="s">
        <v>57</v>
      </c>
      <c r="B13" s="105">
        <v>2387659033.6675801</v>
      </c>
      <c r="C13" s="107">
        <v>19</v>
      </c>
      <c r="D13" s="102"/>
      <c r="E13" s="102"/>
      <c r="F13" s="102"/>
      <c r="G13" s="102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3" sqref="A3:G18"/>
    </sheetView>
  </sheetViews>
  <sheetFormatPr defaultRowHeight="17"/>
  <cols>
    <col min="1" max="7" width="10.6328125" style="2" customWidth="1"/>
  </cols>
  <sheetData>
    <row r="1" spans="1:7">
      <c r="A1" s="97" t="s">
        <v>71</v>
      </c>
      <c r="B1" s="97"/>
    </row>
    <row r="2" spans="1:7" ht="17.5" thickBot="1"/>
    <row r="3" spans="1:7">
      <c r="A3" s="72" t="s">
        <v>100</v>
      </c>
      <c r="B3" s="72"/>
    </row>
    <row r="4" spans="1:7">
      <c r="A4" s="73" t="s">
        <v>72</v>
      </c>
      <c r="B4" s="86">
        <v>3.1528719519904942E-2</v>
      </c>
    </row>
    <row r="5" spans="1:7">
      <c r="A5" s="73" t="s">
        <v>73</v>
      </c>
      <c r="B5" s="86">
        <v>9.9406015456483484E-4</v>
      </c>
    </row>
    <row r="6" spans="1:7">
      <c r="A6" s="73" t="s">
        <v>74</v>
      </c>
      <c r="B6" s="86">
        <v>-0.12388168232611456</v>
      </c>
    </row>
    <row r="7" spans="1:7">
      <c r="A7" s="73" t="s">
        <v>75</v>
      </c>
      <c r="B7" s="86">
        <v>1.8611414943423418E-3</v>
      </c>
    </row>
    <row r="8" spans="1:7" ht="17.5" thickBot="1">
      <c r="A8" s="74" t="s">
        <v>69</v>
      </c>
      <c r="B8" s="74">
        <v>10</v>
      </c>
    </row>
    <row r="10" spans="1:7" ht="17.5" thickBot="1">
      <c r="A10" s="2" t="s">
        <v>59</v>
      </c>
    </row>
    <row r="11" spans="1:7">
      <c r="A11" s="75"/>
      <c r="B11" s="75" t="s">
        <v>62</v>
      </c>
      <c r="C11" s="75" t="s">
        <v>61</v>
      </c>
      <c r="D11" s="75" t="s">
        <v>63</v>
      </c>
      <c r="E11" s="75" t="s">
        <v>64</v>
      </c>
      <c r="F11" s="75" t="s">
        <v>79</v>
      </c>
    </row>
    <row r="12" spans="1:7">
      <c r="A12" s="73" t="s">
        <v>76</v>
      </c>
      <c r="B12" s="76">
        <v>1</v>
      </c>
      <c r="C12" s="86">
        <v>2.7573593348384425E-8</v>
      </c>
      <c r="D12" s="86">
        <v>2.7573593348384425E-8</v>
      </c>
      <c r="E12" s="86">
        <v>7.9603943473540075E-3</v>
      </c>
      <c r="F12" s="86">
        <v>0.9310994445768912</v>
      </c>
    </row>
    <row r="13" spans="1:7">
      <c r="A13" s="73" t="s">
        <v>77</v>
      </c>
      <c r="B13" s="76">
        <v>8</v>
      </c>
      <c r="C13" s="86">
        <v>2.771078129570276E-5</v>
      </c>
      <c r="D13" s="86">
        <v>3.463847661962845E-6</v>
      </c>
      <c r="E13" s="86"/>
      <c r="F13" s="86"/>
    </row>
    <row r="14" spans="1:7" ht="17.5" thickBot="1">
      <c r="A14" s="74" t="s">
        <v>57</v>
      </c>
      <c r="B14" s="77">
        <v>9</v>
      </c>
      <c r="C14" s="87">
        <v>2.7738354889051144E-5</v>
      </c>
      <c r="D14" s="87"/>
      <c r="E14" s="87"/>
      <c r="F14" s="87"/>
    </row>
    <row r="15" spans="1:7" ht="17.5" thickBot="1"/>
    <row r="16" spans="1:7">
      <c r="A16" s="75"/>
      <c r="B16" s="75" t="s">
        <v>80</v>
      </c>
      <c r="C16" s="75" t="s">
        <v>75</v>
      </c>
      <c r="D16" s="75" t="s">
        <v>70</v>
      </c>
      <c r="E16" s="75" t="s">
        <v>65</v>
      </c>
      <c r="F16" s="75" t="s">
        <v>81</v>
      </c>
      <c r="G16" s="75" t="s">
        <v>82</v>
      </c>
    </row>
    <row r="17" spans="1:7">
      <c r="A17" s="73" t="s">
        <v>78</v>
      </c>
      <c r="B17" s="86">
        <v>2.7161066460601034E-2</v>
      </c>
      <c r="C17" s="86">
        <v>5.7745979296939705E-3</v>
      </c>
      <c r="D17" s="86">
        <v>4.703542444216624</v>
      </c>
      <c r="E17" s="86">
        <v>1.5344202272016148E-3</v>
      </c>
      <c r="F17" s="86">
        <v>1.3844819755585316E-2</v>
      </c>
      <c r="G17" s="86">
        <v>4.047731316561675E-2</v>
      </c>
    </row>
    <row r="18" spans="1:7" ht="17.5" thickBot="1">
      <c r="A18" s="74" t="s">
        <v>50</v>
      </c>
      <c r="B18" s="87">
        <v>2.3699072532641365E-8</v>
      </c>
      <c r="C18" s="87">
        <v>2.6562201005337409E-7</v>
      </c>
      <c r="D18" s="87">
        <v>8.9221042066051956E-2</v>
      </c>
      <c r="E18" s="87">
        <v>0.93109944457689897</v>
      </c>
      <c r="F18" s="87">
        <v>-5.8882638105168221E-7</v>
      </c>
      <c r="G18" s="87">
        <v>6.3622452611696484E-7</v>
      </c>
    </row>
    <row r="22" spans="1:7">
      <c r="A22" s="2" t="s">
        <v>83</v>
      </c>
      <c r="E22" s="2" t="s">
        <v>85</v>
      </c>
    </row>
    <row r="23" spans="1:7" ht="17.5" thickBot="1"/>
    <row r="24" spans="1:7">
      <c r="A24" s="75" t="s">
        <v>84</v>
      </c>
      <c r="B24" s="75" t="s">
        <v>87</v>
      </c>
      <c r="C24" s="75" t="s">
        <v>77</v>
      </c>
      <c r="E24" s="75" t="s">
        <v>86</v>
      </c>
      <c r="F24" s="75" t="s">
        <v>51</v>
      </c>
    </row>
    <row r="25" spans="1:7">
      <c r="A25" s="73">
        <v>1</v>
      </c>
      <c r="B25" s="73">
        <v>2.7606135042764039E-2</v>
      </c>
      <c r="C25" s="73">
        <v>-1.639150391849975E-3</v>
      </c>
      <c r="E25" s="73">
        <v>5</v>
      </c>
      <c r="F25" s="73">
        <v>2.5966984650914064E-2</v>
      </c>
    </row>
    <row r="26" spans="1:7">
      <c r="A26" s="73">
        <v>2</v>
      </c>
      <c r="B26" s="73">
        <v>2.7612462695130253E-2</v>
      </c>
      <c r="C26" s="73">
        <v>3.9358061568630608E-3</v>
      </c>
      <c r="E26" s="73">
        <v>15</v>
      </c>
      <c r="F26" s="73">
        <v>2.6064945541256906E-2</v>
      </c>
    </row>
    <row r="27" spans="1:7">
      <c r="A27" s="73">
        <v>3</v>
      </c>
      <c r="B27" s="73">
        <v>2.7617818685522631E-2</v>
      </c>
      <c r="C27" s="73">
        <v>-1.5528731442657241E-3</v>
      </c>
      <c r="E27" s="73">
        <v>25</v>
      </c>
      <c r="F27" s="73">
        <v>2.69028082933974E-2</v>
      </c>
    </row>
    <row r="28" spans="1:7">
      <c r="A28" s="73">
        <v>4</v>
      </c>
      <c r="B28" s="73">
        <v>2.7635237503834124E-2</v>
      </c>
      <c r="C28" s="73">
        <v>-6.3623342116147369E-4</v>
      </c>
      <c r="E28" s="73">
        <v>35</v>
      </c>
      <c r="F28" s="73">
        <v>2.6981291553967494E-2</v>
      </c>
    </row>
    <row r="29" spans="1:7">
      <c r="A29" s="73">
        <v>5</v>
      </c>
      <c r="B29" s="73">
        <v>2.7658960275439296E-2</v>
      </c>
      <c r="C29" s="73">
        <v>2.1008502901664547E-4</v>
      </c>
      <c r="E29" s="73">
        <v>45</v>
      </c>
      <c r="F29" s="73">
        <v>2.699900408267265E-2</v>
      </c>
    </row>
    <row r="30" spans="1:7">
      <c r="A30" s="73">
        <v>6</v>
      </c>
      <c r="B30" s="73">
        <v>2.7682446056319143E-2</v>
      </c>
      <c r="C30" s="73">
        <v>-7.0115450235164883E-4</v>
      </c>
      <c r="E30" s="73">
        <v>55</v>
      </c>
      <c r="F30" s="73">
        <v>2.7131360944622866E-2</v>
      </c>
    </row>
    <row r="31" spans="1:7">
      <c r="A31" s="73">
        <v>7</v>
      </c>
      <c r="B31" s="73">
        <v>2.7708515036105049E-2</v>
      </c>
      <c r="C31" s="73">
        <v>-8.0570674270764864E-4</v>
      </c>
      <c r="E31" s="73">
        <v>65</v>
      </c>
      <c r="F31" s="73">
        <v>2.7311130633620534E-2</v>
      </c>
    </row>
    <row r="32" spans="1:7">
      <c r="A32" s="73">
        <v>8</v>
      </c>
      <c r="B32" s="73">
        <v>2.7725104386877898E-2</v>
      </c>
      <c r="C32" s="73">
        <v>-5.9374344225503195E-4</v>
      </c>
      <c r="E32" s="73">
        <v>75</v>
      </c>
      <c r="F32" s="73">
        <v>2.7869045304455942E-2</v>
      </c>
    </row>
    <row r="33" spans="1:6">
      <c r="A33" s="73">
        <v>9</v>
      </c>
      <c r="B33" s="73">
        <v>2.7729844201384427E-2</v>
      </c>
      <c r="C33" s="73">
        <v>2.2313078671414507E-3</v>
      </c>
      <c r="E33" s="73">
        <v>85</v>
      </c>
      <c r="F33" s="73">
        <v>2.9961152068525877E-2</v>
      </c>
    </row>
    <row r="34" spans="1:6" ht="17.5" thickBot="1">
      <c r="A34" s="74">
        <v>10</v>
      </c>
      <c r="B34" s="74">
        <v>2.7759468042050227E-2</v>
      </c>
      <c r="C34" s="74">
        <v>-4.4833740842969289E-4</v>
      </c>
      <c r="E34" s="74">
        <v>95</v>
      </c>
      <c r="F34" s="74">
        <v>3.1548268851993314E-2</v>
      </c>
    </row>
  </sheetData>
  <sortState ref="F25:F34">
    <sortCondition ref="F25"/>
  </sortState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5" sqref="C5"/>
    </sheetView>
  </sheetViews>
  <sheetFormatPr defaultRowHeight="17"/>
  <cols>
    <col min="1" max="1" width="10.6328125" style="2" customWidth="1"/>
    <col min="2" max="2" width="19.26953125" style="2" bestFit="1" customWidth="1"/>
    <col min="3" max="3" width="10.6328125" style="2" customWidth="1"/>
  </cols>
  <sheetData>
    <row r="1" spans="1:3">
      <c r="A1" s="97" t="s">
        <v>95</v>
      </c>
      <c r="B1" s="97"/>
      <c r="C1" s="97"/>
    </row>
    <row r="2" spans="1:3" ht="17.5" thickBot="1"/>
    <row r="3" spans="1:3">
      <c r="A3" s="75"/>
      <c r="B3" s="75" t="s">
        <v>50</v>
      </c>
      <c r="C3" s="75" t="s">
        <v>51</v>
      </c>
    </row>
    <row r="4" spans="1:3">
      <c r="A4" s="73" t="s">
        <v>88</v>
      </c>
      <c r="B4" s="78">
        <v>21626.7</v>
      </c>
      <c r="C4" s="82">
        <v>2.7673599192542708E-2</v>
      </c>
    </row>
    <row r="5" spans="1:3">
      <c r="A5" s="73" t="s">
        <v>53</v>
      </c>
      <c r="B5" s="78">
        <v>5454917.1222222643</v>
      </c>
      <c r="C5" s="82">
        <v>3.0820394321167938E-6</v>
      </c>
    </row>
    <row r="6" spans="1:3">
      <c r="A6" s="73" t="s">
        <v>69</v>
      </c>
      <c r="B6" s="78">
        <v>10</v>
      </c>
      <c r="C6" s="73">
        <v>10</v>
      </c>
    </row>
    <row r="7" spans="1:3">
      <c r="A7" s="73" t="s">
        <v>89</v>
      </c>
      <c r="B7" s="83">
        <v>3.1528719519901341E-2</v>
      </c>
      <c r="C7" s="83"/>
    </row>
    <row r="8" spans="1:3">
      <c r="A8" s="73" t="s">
        <v>90</v>
      </c>
      <c r="B8" s="85">
        <v>0</v>
      </c>
      <c r="C8" s="83"/>
    </row>
    <row r="9" spans="1:3">
      <c r="A9" s="73" t="s">
        <v>62</v>
      </c>
      <c r="B9" s="85">
        <v>9</v>
      </c>
      <c r="C9" s="83"/>
    </row>
    <row r="10" spans="1:3">
      <c r="A10" s="73" t="s">
        <v>70</v>
      </c>
      <c r="B10" s="83">
        <v>29.281655855857917</v>
      </c>
      <c r="C10" s="83"/>
    </row>
    <row r="11" spans="1:3">
      <c r="A11" s="73" t="s">
        <v>91</v>
      </c>
      <c r="B11" s="88">
        <v>1.5414413100768638E-10</v>
      </c>
      <c r="C11" s="83"/>
    </row>
    <row r="12" spans="1:3">
      <c r="A12" s="73" t="s">
        <v>92</v>
      </c>
      <c r="B12" s="83">
        <v>1.8331129326562374</v>
      </c>
      <c r="C12" s="83"/>
    </row>
    <row r="13" spans="1:3">
      <c r="A13" s="73" t="s">
        <v>93</v>
      </c>
      <c r="B13" s="88">
        <v>3.0828826201537276E-10</v>
      </c>
      <c r="C13" s="83"/>
    </row>
    <row r="14" spans="1:3" ht="17.5" thickBot="1">
      <c r="A14" s="74" t="s">
        <v>94</v>
      </c>
      <c r="B14" s="84">
        <v>2.2621571627982053</v>
      </c>
      <c r="C14" s="8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資料總表</vt:lpstr>
      <vt:lpstr>相關係數</vt:lpstr>
      <vt:lpstr>單因子變異數分析</vt:lpstr>
      <vt:lpstr>迴歸</vt:lpstr>
      <vt:lpstr>t檢定_平均數差異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鄭暄瀠</dc:creator>
  <cp:lastModifiedBy>鄭暄瀠</cp:lastModifiedBy>
  <dcterms:created xsi:type="dcterms:W3CDTF">2023-12-28T12:08:11Z</dcterms:created>
  <dcterms:modified xsi:type="dcterms:W3CDTF">2024-01-18T03:45:30Z</dcterms:modified>
</cp:coreProperties>
</file>