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H\Desktop\"/>
    </mc:Choice>
  </mc:AlternateContent>
  <xr:revisionPtr revIDLastSave="0" documentId="13_ncr:1_{2CE7F0F3-3758-40FB-8F0E-7A68A7166B64}" xr6:coauthVersionLast="47" xr6:coauthVersionMax="47" xr10:uidLastSave="{00000000-0000-0000-0000-000000000000}"/>
  <bookViews>
    <workbookView xWindow="-120" yWindow="-120" windowWidth="24240" windowHeight="13140" xr2:uid="{8C652287-72AC-4089-ACF7-95CC1DF838CC}"/>
  </bookViews>
  <sheets>
    <sheet name="工作表1" sheetId="14" r:id="rId1"/>
    <sheet name="2301" sheetId="2" r:id="rId2"/>
    <sheet name="2302" sheetId="3" r:id="rId3"/>
    <sheet name="2303" sheetId="4" r:id="rId4"/>
    <sheet name="2304" sheetId="5" r:id="rId5"/>
    <sheet name="2305" sheetId="6" r:id="rId6"/>
    <sheet name="2306" sheetId="7" r:id="rId7"/>
    <sheet name="2307" sheetId="10" r:id="rId8"/>
    <sheet name="2308" sheetId="11" r:id="rId9"/>
    <sheet name="2309" sheetId="12" r:id="rId10"/>
    <sheet name="2310" sheetId="13" r:id="rId11"/>
    <sheet name="2311" sheetId="15" r:id="rId12"/>
  </sheets>
  <definedNames>
    <definedName name="_xlnm._FilterDatabase" localSheetId="1" hidden="1">'2301'!$A$1:$G$18</definedName>
    <definedName name="_xlnm._FilterDatabase" localSheetId="2" hidden="1">'2302'!$A$1:$G$12</definedName>
    <definedName name="_xlnm._FilterDatabase" localSheetId="3" hidden="1">'2303'!$A$1:$G$14</definedName>
    <definedName name="_xlnm._FilterDatabase" localSheetId="4" hidden="1">'2304'!$A$1:$G$20</definedName>
    <definedName name="_xlnm._FilterDatabase" localSheetId="5" hidden="1">'2305'!$A$1:$G$23</definedName>
    <definedName name="_xlnm._FilterDatabase" localSheetId="6" hidden="1">'2306'!$A$1:$G$25</definedName>
    <definedName name="_xlnm._FilterDatabase" localSheetId="7" hidden="1">'2307'!$A$1:$G$42</definedName>
    <definedName name="_xlnm._FilterDatabase" localSheetId="8" hidden="1">'2308'!$A$1:$G$14</definedName>
    <definedName name="_xlnm._FilterDatabase" localSheetId="9" hidden="1">'2309'!$A$1:$G$9</definedName>
    <definedName name="_xlnm._FilterDatabase" localSheetId="10" hidden="1">'2310'!$A$1:$E$11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4" l="1"/>
  <c r="B12" i="14"/>
  <c r="F12" i="15"/>
  <c r="F11" i="15"/>
  <c r="F10" i="15"/>
  <c r="F21" i="15"/>
  <c r="F9" i="15"/>
  <c r="F20" i="15"/>
  <c r="F8" i="15"/>
  <c r="F19" i="15"/>
  <c r="F18" i="15"/>
  <c r="F17" i="15"/>
  <c r="F16" i="15"/>
  <c r="F15" i="15"/>
  <c r="F7" i="15"/>
  <c r="F6" i="15"/>
  <c r="F5" i="15"/>
  <c r="F14" i="15"/>
  <c r="F13" i="15"/>
  <c r="F4" i="15"/>
  <c r="F3" i="15"/>
  <c r="D2" i="15"/>
  <c r="F2" i="15" s="1"/>
  <c r="C11" i="14"/>
  <c r="G2" i="12"/>
  <c r="G5" i="13"/>
  <c r="G4" i="13"/>
  <c r="G9" i="13"/>
  <c r="G8" i="13"/>
  <c r="G7" i="13"/>
  <c r="B11" i="14" s="1"/>
  <c r="G3" i="13"/>
  <c r="G2" i="13"/>
  <c r="C10" i="14"/>
  <c r="B10" i="14"/>
  <c r="C9" i="14"/>
  <c r="C8" i="14"/>
  <c r="F22" i="15" l="1"/>
  <c r="C7" i="14"/>
  <c r="B7" i="14"/>
  <c r="C6" i="14"/>
  <c r="B6" i="14"/>
  <c r="C5" i="14"/>
  <c r="B5" i="14"/>
  <c r="C4" i="14"/>
  <c r="C3" i="14"/>
  <c r="B3" i="14"/>
  <c r="C2" i="14"/>
  <c r="B2" i="14"/>
  <c r="G8" i="12" l="1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2" i="11"/>
  <c r="G15" i="10"/>
  <c r="G16" i="10"/>
  <c r="G17" i="10"/>
  <c r="G18" i="10"/>
  <c r="G2" i="10"/>
  <c r="G10" i="10"/>
  <c r="G3" i="10"/>
  <c r="G4" i="10"/>
  <c r="G5" i="10"/>
  <c r="G11" i="10"/>
  <c r="G8" i="10"/>
  <c r="G12" i="10"/>
  <c r="G13" i="10"/>
  <c r="G6" i="10"/>
  <c r="G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14" i="10"/>
  <c r="G14" i="7"/>
  <c r="G3" i="7"/>
  <c r="G4" i="7"/>
  <c r="G15" i="7"/>
  <c r="G17" i="7"/>
  <c r="G5" i="7"/>
  <c r="G6" i="7"/>
  <c r="G7" i="7"/>
  <c r="G8" i="7"/>
  <c r="G18" i="7"/>
  <c r="G19" i="7"/>
  <c r="G20" i="7"/>
  <c r="G21" i="7"/>
  <c r="G9" i="7"/>
  <c r="G10" i="7"/>
  <c r="G22" i="7"/>
  <c r="G11" i="7"/>
  <c r="G23" i="7"/>
  <c r="G12" i="7"/>
  <c r="G24" i="7"/>
  <c r="G2" i="7"/>
  <c r="G10" i="6"/>
  <c r="G11" i="6"/>
  <c r="G3" i="6"/>
  <c r="G4" i="6"/>
  <c r="G5" i="6"/>
  <c r="G6" i="6"/>
  <c r="G12" i="6"/>
  <c r="G13" i="6"/>
  <c r="G14" i="6"/>
  <c r="G8" i="6"/>
  <c r="G15" i="6"/>
  <c r="G16" i="6"/>
  <c r="G17" i="6"/>
  <c r="G18" i="6"/>
  <c r="G19" i="6"/>
  <c r="G20" i="6"/>
  <c r="G21" i="6"/>
  <c r="G22" i="6"/>
  <c r="G2" i="6"/>
  <c r="G2" i="5"/>
  <c r="G3" i="5"/>
  <c r="G12" i="5"/>
  <c r="G4" i="5"/>
  <c r="G5" i="5"/>
  <c r="G6" i="5"/>
  <c r="G7" i="5"/>
  <c r="G13" i="5"/>
  <c r="G14" i="5"/>
  <c r="G8" i="5"/>
  <c r="G15" i="5"/>
  <c r="G16" i="5"/>
  <c r="G17" i="5"/>
  <c r="G18" i="5"/>
  <c r="G9" i="5"/>
  <c r="G19" i="5"/>
  <c r="G11" i="5"/>
  <c r="G5" i="4"/>
  <c r="G2" i="4"/>
  <c r="G6" i="4"/>
  <c r="G7" i="4"/>
  <c r="G9" i="4"/>
  <c r="G10" i="4"/>
  <c r="G11" i="4"/>
  <c r="G12" i="4"/>
  <c r="G13" i="4"/>
  <c r="G14" i="4"/>
  <c r="G3" i="4"/>
  <c r="G5" i="3"/>
  <c r="G6" i="3"/>
  <c r="G7" i="3"/>
  <c r="G8" i="3"/>
  <c r="G2" i="3"/>
  <c r="G9" i="3"/>
  <c r="G10" i="3"/>
  <c r="G3" i="3"/>
  <c r="G11" i="3"/>
  <c r="G5" i="2"/>
  <c r="G6" i="2"/>
  <c r="G7" i="2"/>
  <c r="G10" i="2"/>
  <c r="G12" i="2"/>
  <c r="G3" i="2"/>
  <c r="G13" i="2"/>
  <c r="G14" i="2"/>
  <c r="G15" i="2"/>
  <c r="G17" i="2"/>
  <c r="G2" i="2"/>
  <c r="E16" i="7"/>
  <c r="G16" i="7" s="1"/>
  <c r="E7" i="6"/>
  <c r="G7" i="6" s="1"/>
  <c r="B8" i="14" l="1"/>
  <c r="B4" i="14"/>
  <c r="G42" i="10"/>
  <c r="G25" i="7"/>
  <c r="G9" i="12"/>
  <c r="G14" i="11"/>
  <c r="G23" i="6"/>
  <c r="G20" i="5"/>
  <c r="E8" i="4"/>
  <c r="G8" i="4" s="1"/>
  <c r="G12" i="3"/>
  <c r="E16" i="2"/>
  <c r="G16" i="2" s="1"/>
  <c r="E11" i="2"/>
  <c r="G11" i="2" s="1"/>
  <c r="E9" i="2"/>
  <c r="G9" i="2" s="1"/>
  <c r="E8" i="2"/>
  <c r="G8" i="2" s="1"/>
  <c r="G15" i="4" l="1"/>
  <c r="G18" i="2"/>
</calcChain>
</file>

<file path=xl/sharedStrings.xml><?xml version="1.0" encoding="utf-8"?>
<sst xmlns="http://schemas.openxmlformats.org/spreadsheetml/2006/main" count="500" uniqueCount="173">
  <si>
    <t>產品</t>
    <phoneticPr fontId="1" type="noConversion"/>
  </si>
  <si>
    <t>代購平台</t>
    <phoneticPr fontId="1" type="noConversion"/>
  </si>
  <si>
    <t>下單數量</t>
    <phoneticPr fontId="1" type="noConversion"/>
  </si>
  <si>
    <t>賣價</t>
    <phoneticPr fontId="1" type="noConversion"/>
  </si>
  <si>
    <t>上架日期</t>
    <phoneticPr fontId="1" type="noConversion"/>
  </si>
  <si>
    <t>總賣價</t>
    <phoneticPr fontId="1" type="noConversion"/>
  </si>
  <si>
    <t>澳洲Life Space Shape B420</t>
    <phoneticPr fontId="1" type="noConversion"/>
  </si>
  <si>
    <t>DIPTYQUE 杜桑淡香精2022限量版 75ml】</t>
    <phoneticPr fontId="1" type="noConversion"/>
  </si>
  <si>
    <t>CHANEL 1號紅色之水 100ml</t>
    <phoneticPr fontId="1" type="noConversion"/>
  </si>
  <si>
    <t>CHANEL 一號山茶花精華 5ml】</t>
    <phoneticPr fontId="1" type="noConversion"/>
  </si>
  <si>
    <t>韓國 MEDIPEEL 玫瑰玻尿酸膠原蛋白面膜 50片/盒</t>
    <phoneticPr fontId="1" type="noConversion"/>
  </si>
  <si>
    <t>澳洲🇦🇺Wagner蔓越莓高濃度25000mg</t>
    <phoneticPr fontId="1" type="noConversion"/>
  </si>
  <si>
    <t>法國🇫🇷CHANEL 深海精萃潔顏慕斯 中樣50ml</t>
    <phoneticPr fontId="1" type="noConversion"/>
  </si>
  <si>
    <t>SABON 身體乳液 200mL- 茉莉</t>
    <phoneticPr fontId="1" type="noConversion"/>
  </si>
  <si>
    <t>韓國 nemowater 維他命香氛沐浴濾芯系列</t>
    <phoneticPr fontId="1" type="noConversion"/>
  </si>
  <si>
    <t>Tom Ford 「私人調香系列」4ml  噴式</t>
    <phoneticPr fontId="1" type="noConversion"/>
  </si>
  <si>
    <t>【YSL 仙女水 30ml】</t>
    <phoneticPr fontId="1" type="noConversion"/>
  </si>
  <si>
    <t>YSL 極效活萃澎潤能量露 30ml】</t>
    <phoneticPr fontId="1" type="noConversion"/>
  </si>
  <si>
    <t>美國 Puritan’s Pride 普瑞登 足部軟化去繭霜 113g</t>
    <phoneticPr fontId="1" type="noConversion"/>
  </si>
  <si>
    <t>ESTEE LAUDER 特潤超導精萃潔顏乳 30ml】</t>
    <phoneticPr fontId="1" type="noConversion"/>
  </si>
  <si>
    <t>LANCOME 蘭蔻 超未來肌因賦活露 小黑瓶 100ml】</t>
    <phoneticPr fontId="1" type="noConversion"/>
  </si>
  <si>
    <t>LANEIGE 晚安補水凍膜是透明水凝凍質地</t>
    <phoneticPr fontId="1" type="noConversion"/>
  </si>
  <si>
    <t>SHISEIDO 資生堂 百優精純乳霜 18 / 50 / 75 ML】</t>
    <phoneticPr fontId="1" type="noConversion"/>
  </si>
  <si>
    <t>CLARINS 阿爾卑斯純淨卸妝乳 200ml</t>
    <phoneticPr fontId="1" type="noConversion"/>
  </si>
  <si>
    <t>韓國🇰🇷連線
sanga-瘦身藤黃果益生菌2g * 30條</t>
    <phoneticPr fontId="1" type="noConversion"/>
  </si>
  <si>
    <t>LANCOME 絕對完美柔霧唇膏】</t>
    <phoneticPr fontId="1" type="noConversion"/>
  </si>
  <si>
    <t>泰國🇹🇭曼谷東方文華指定品牌 設計款經典擴香15ml 50ml 5款香味</t>
    <phoneticPr fontId="1" type="noConversion"/>
  </si>
  <si>
    <t>日本 IPSA 茵芙莎 泥狀角質按摩霜 100g</t>
    <phoneticPr fontId="1" type="noConversion"/>
  </si>
  <si>
    <t>ESTEE LAUDER 聚光粉保濕粉底精華 30ml】</t>
    <phoneticPr fontId="1" type="noConversion"/>
  </si>
  <si>
    <t>􀨁􀄓hand pointing up􏿿美國🇺🇸Natrol退黑激素無藥添加 250顆🌟許願開團</t>
    <phoneticPr fontId="1" type="noConversion"/>
  </si>
  <si>
    <t>美國 Schiff Move Free 益節加強型迷你錠維骨力【美國版75顆】（維骨力）</t>
    <phoneticPr fontId="1" type="noConversion"/>
  </si>
  <si>
    <t>COSTCO KIRKLAND 輔酶Q10 200mg</t>
    <phoneticPr fontId="1" type="noConversion"/>
  </si>
  <si>
    <t>(現貨) YSL完美霧光奢華皮革氣墊  SPF33/PA++</t>
    <phoneticPr fontId="1" type="noConversion"/>
  </si>
  <si>
    <t>日本🇯🇵米田 合力他命EX HIGH 􂠁􀄶2􏿿􂠁􀄻7􏿿􂠁􀄾0􏿿錠【灰盒】</t>
    <phoneticPr fontId="1" type="noConversion"/>
  </si>
  <si>
    <t>􀨁􀄓hand pointing up􏿿樂敦C3眼藥水 (🙌無涼感) 13ml</t>
    <phoneticPr fontId="1" type="noConversion"/>
  </si>
  <si>
    <t>樂敦 C3隱眼對策眼藥水</t>
    <phoneticPr fontId="1" type="noConversion"/>
  </si>
  <si>
    <t>韓國人氣美肌護理🇰🇷Meditherapy臉部按摩滾輪+緊緻修復面膜7片</t>
    <phoneticPr fontId="1" type="noConversion"/>
  </si>
  <si>
    <t>ESTEE LAUDER 粉保濕水啵啵妝前精華 中樣 15ml*3】</t>
    <phoneticPr fontId="1" type="noConversion"/>
  </si>
  <si>
    <t>免稅店清貨🔥🔥🔥🔥
Elizabeth Arden 雅頓綠茶香水身體乳 500ml</t>
    <phoneticPr fontId="1" type="noConversion"/>
  </si>
  <si>
    <t>懶人10秒出門利器✨日本🇯🇵Zeff 超心機美白素顏霜45g</t>
    <phoneticPr fontId="1" type="noConversion"/>
  </si>
  <si>
    <r>
      <t>德國🇩🇪必買 | Doppelherz System</t>
    </r>
    <r>
      <rPr>
        <sz val="15"/>
        <color theme="1"/>
        <rFont val="Malgun Gothic Semilight"/>
        <family val="2"/>
        <charset val="136"/>
      </rPr>
      <t>♥</t>
    </r>
    <r>
      <rPr>
        <sz val="15"/>
        <color theme="1"/>
        <rFont val="Microsoft YaHei Light"/>
        <family val="2"/>
        <charset val="134"/>
      </rPr>
      <t>多寶雙心System系列 高單位護眼膠囊✈️✈️✈️</t>
    </r>
    <phoneticPr fontId="1" type="noConversion"/>
  </si>
  <si>
    <t>【TOM FORD 私人調香系列隨身小香水 3.4ml】</t>
    <phoneticPr fontId="1" type="noConversion"/>
  </si>
  <si>
    <t>澳洲🇦🇺Lionia招牌系列獨家檔期 魚子醬洗護系列🔥洗髮2瓶+護髮1瓶</t>
    <phoneticPr fontId="1" type="noConversion"/>
  </si>
  <si>
    <t>日本🇯🇵CANMAKE 棉花糖蜜粉餅-限定幸運草粉盒</t>
    <phoneticPr fontId="1" type="noConversion"/>
  </si>
  <si>
    <t>美國🇺🇸 L. ERICKSON彈力髮圈-8入(粗款)</t>
    <phoneticPr fontId="1" type="noConversion"/>
  </si>
  <si>
    <t>日本🇯🇵HIKARI膠原蛋白粉 PREMIUM（3g x 25包)</t>
    <phoneticPr fontId="1" type="noConversion"/>
  </si>
  <si>
    <t>Dior繽紛花樣小香禮盒</t>
    <phoneticPr fontId="1" type="noConversion"/>
  </si>
  <si>
    <t>Chanel奢華小樣禮盒組</t>
    <phoneticPr fontId="1" type="noConversion"/>
  </si>
  <si>
    <t>Dior束口袋小香組合❤️❤️</t>
    <phoneticPr fontId="1" type="noConversion"/>
  </si>
  <si>
    <t>􀨁􀄓hand pointing up􏿿DIOR曠野淡香精禮盒</t>
  </si>
  <si>
    <t>澳洲Wagner蔓越莓</t>
    <phoneticPr fontId="1" type="noConversion"/>
  </si>
  <si>
    <t>􀨂􀄓hand pointing up􏿿CHANEL 香奈兒 N°5 5號身體乳霜 6g【限量】</t>
    <phoneticPr fontId="1" type="noConversion"/>
  </si>
  <si>
    <t>美國連線
🇺🇸Hermès 絲巾系列小香禮盒</t>
    <phoneticPr fontId="1" type="noConversion"/>
  </si>
  <si>
    <t>韓國原裝 高麗六年根高麗紅嵾液10g*100入/盒</t>
    <phoneticPr fontId="1" type="noConversion"/>
  </si>
  <si>
    <t>夏日女孩必備🔆蓬鬆頭髮噴霧</t>
    <phoneticPr fontId="1" type="noConversion"/>
  </si>
  <si>
    <t>韓國製造 粉紅魔法積雪草 AC抗荳除疤修護再生霜 70ML</t>
    <phoneticPr fontId="1" type="noConversion"/>
  </si>
  <si>
    <t>ORIGINS 品木宣言 #靈芝水 200ml】</t>
    <phoneticPr fontId="1" type="noConversion"/>
  </si>
  <si>
    <t>ARDEN 白茶花綻野玫瑰淡香水 10ml</t>
    <phoneticPr fontId="1" type="noConversion"/>
  </si>
  <si>
    <t>【限時特價】澳洲 EAORON 抗醣煥白護膚乳 330g</t>
    <phoneticPr fontId="1" type="noConversion"/>
  </si>
  <si>
    <t>香奈兒「白管」COCO持色潤唇膏</t>
    <phoneticPr fontId="1" type="noConversion"/>
  </si>
  <si>
    <t>LAMER海洋拉娜 修護唇霜5g</t>
    <phoneticPr fontId="1" type="noConversion"/>
  </si>
  <si>
    <t>雪花秀玉容面膜中樣35ml
雪花秀家人氣面膜～雪花秀玉容面膜</t>
    <phoneticPr fontId="1" type="noConversion"/>
  </si>
  <si>
    <t>紀梵希 禁忌女性淡香精2入組</t>
    <phoneticPr fontId="1" type="noConversion"/>
  </si>
  <si>
    <t>【ANESSA 安耐曬 】金鑽高效防曬噴霧 NAB 60g SPF 50+ PA++++</t>
    <phoneticPr fontId="1" type="noConversion"/>
  </si>
  <si>
    <t>􀨂􀄓hand pointing up􏿿L'OCCITANE 歐舒丹 櫻花淡香水 75ml</t>
  </si>
  <si>
    <t>Chanel 香奈兒 ❤️針管小香</t>
  </si>
  <si>
    <t>GA 超持妝絲絨水慕斯粉底 30ml</t>
    <phoneticPr fontId="1" type="noConversion"/>
  </si>
  <si>
    <t>SHISEIDO 百優精純乳霜 50ML】</t>
    <phoneticPr fontId="1" type="noConversion"/>
  </si>
  <si>
    <t>SHISEIDO 怡麗絲爾 Elixir 彈潤多效美肌乳SP+ 35ml】</t>
  </si>
  <si>
    <t>LANCOME 超未來肌因賦活露 小黑瓶 100ml】</t>
  </si>
  <si>
    <t>Jo Malone Q版9ml隨行香(有噴頭)</t>
  </si>
  <si>
    <t>澳佳寶】三倍濃縮深海魚油膠囊食品 1入組 (150粒)</t>
    <phoneticPr fontId="1" type="noConversion"/>
  </si>
  <si>
    <t>爆單追加團-范冰冰推薦款韓國OliveYoung超薄隱形痘痘貼</t>
    <phoneticPr fontId="1" type="noConversion"/>
  </si>
  <si>
    <t>CHANEL 摩登COCO輕盈沐浴凝露 200ml】</t>
    <phoneticPr fontId="1" type="noConversion"/>
  </si>
  <si>
    <t>澳洲Life Space Shape B420</t>
    <phoneticPr fontId="1" type="noConversion"/>
  </si>
  <si>
    <t>韓國 nemowater 維他命香氛沐浴濾芯系列</t>
    <phoneticPr fontId="1" type="noConversion"/>
  </si>
  <si>
    <t>COSTCO HOLISTA水飛薊保肝膠囊</t>
    <phoneticPr fontId="1" type="noConversion"/>
  </si>
  <si>
    <t>COSTCO Webber褪黑激素</t>
    <phoneticPr fontId="1" type="noConversion"/>
  </si>
  <si>
    <t>法國🇫🇷Hermes愛馬仕VVIP限量唇膏禮盒組1.5g x 3色</t>
    <phoneticPr fontId="1" type="noConversion"/>
  </si>
  <si>
    <t>KIEHL'S 契爾氏 冰河醣蛋白保濕霜 125ML】</t>
    <phoneticPr fontId="1" type="noConversion"/>
  </si>
  <si>
    <t>ARDEN 全新第五大道香水 75ml</t>
    <phoneticPr fontId="1" type="noConversion"/>
  </si>
  <si>
    <t>🇬🇧英國百年貴族御用香氣 Penhaligon’s 潘海利根</t>
    <phoneticPr fontId="1" type="noConversion"/>
  </si>
  <si>
    <t>LANCOME 超極光淨緻毛孔洗面乳 30ml】</t>
    <phoneticPr fontId="1" type="noConversion"/>
  </si>
  <si>
    <t>美國 Schiff Move Free 益節加強型迷你錠維骨力【美國版75顆】（維骨力）</t>
    <phoneticPr fontId="1" type="noConversion"/>
  </si>
  <si>
    <t>澳洲 Thompson's Biotin 150MCG 生物素－100錠</t>
  </si>
  <si>
    <t>Dior 迪奧 真我宣言#髮香噴霧 40ml</t>
    <phoneticPr fontId="1" type="noConversion"/>
  </si>
  <si>
    <t>Dior新版的化妝包 !!!</t>
  </si>
  <si>
    <t>Dior癮誘甜心淡香水 5ml</t>
  </si>
  <si>
    <t>Dior 迪奧
極淨舒緩潔顏慕斯</t>
    <phoneticPr fontId="1" type="noConversion"/>
  </si>
  <si>
    <t>Px政府認證藥局代購-益公黑鬼油</t>
  </si>
  <si>
    <t>龍城藥局代購-金波士降龍十八虎蛇腰頸椎坐骨痛特靈</t>
  </si>
  <si>
    <t>澳洲🇦🇺連線 Aesop 廁後點滴 Post-Poo Drops 100ml</t>
    <phoneticPr fontId="1" type="noConversion"/>
  </si>
  <si>
    <t>LANCOME 蘭蔻 輕柔卸妝乳 50ml</t>
  </si>
  <si>
    <t>💕Tom Ford Bitter Peach EDP 蜜桃狂想木質調淡香精2ml</t>
  </si>
  <si>
    <t>韓國🇰🇷第一名的品牌BBLAB</t>
    <phoneticPr fontId="1" type="noConversion"/>
  </si>
  <si>
    <t>香奈兒山茶花博物館贈品包~ Chanel香奈兒沙灘包來啦（水洗標）正貨保證！</t>
  </si>
  <si>
    <t>美國 LA MER 海洋拉娜 超能修護精華露 15ml 小樣</t>
  </si>
  <si>
    <t>法國🇫🇷Chanel香奈兒 Premiere 腕錶展覽限定VVIP黑金方糖掛件吊墜</t>
    <phoneticPr fontId="1" type="noConversion"/>
  </si>
  <si>
    <t>韓國Whoo后拱辰享皇后之吻潤色護唇膏1.3g</t>
  </si>
  <si>
    <t xml:space="preserve">tetesept Magnesium 500 nightMagnesium </t>
    <phoneticPr fontId="1" type="noConversion"/>
  </si>
  <si>
    <t>現貨 日本 EVE Quick 40錠【藍盒】</t>
    <phoneticPr fontId="1" type="noConversion"/>
  </si>
  <si>
    <t>日本連線 排行榜第一名的境內版「大正感冒44粉包」</t>
    <phoneticPr fontId="1" type="noConversion"/>
  </si>
  <si>
    <t>日本🇯🇵小連線
🇯🇵日本資生堂10週年限定紀念款日夜用雪美亮白護膚粉餅套裝組</t>
    <phoneticPr fontId="1" type="noConversion"/>
  </si>
  <si>
    <t>👏👏👏新版-澳洲 Thompson's Biotin 150MCG 生物素－100錠</t>
    <phoneticPr fontId="1" type="noConversion"/>
  </si>
  <si>
    <t>法國🇫🇷Chanel香奈兒 彩妝VVIP禮六件組</t>
    <phoneticPr fontId="1" type="noConversion"/>
  </si>
  <si>
    <t>日本境內版! 太田胃藥 48包/210g</t>
  </si>
  <si>
    <t>CHLOÉ 仙境花園系列 50ml</t>
    <phoneticPr fontId="1" type="noConversion"/>
  </si>
  <si>
    <t>YSL 慾望巴黎女性淡香精 90ml】</t>
  </si>
  <si>
    <t>💖Acqua Di Parma 帕爾瑪之水</t>
    <phoneticPr fontId="1" type="noConversion"/>
  </si>
  <si>
    <t>🇯🇵日本獅王去痘膏⬆️</t>
    <phoneticPr fontId="1" type="noConversion"/>
  </si>
  <si>
    <t>CHANEL超炫耀持色唇萃2ml+1.5ml (稀有中樣)</t>
    <phoneticPr fontId="1" type="noConversion"/>
  </si>
  <si>
    <t>德國大品牌BALEA成人香氛沐浴露300ml</t>
    <phoneticPr fontId="1" type="noConversion"/>
  </si>
  <si>
    <t>CeraVe 長效潤澤修護霜 340G</t>
  </si>
  <si>
    <t>【LANCOME 零粉感超持久粉底 30ML SPF38/PA+++】</t>
  </si>
  <si>
    <t>💖YSL 迷你恆久完美霧光氣墊粉餅(5g)</t>
  </si>
  <si>
    <t>韓國🇰🇷連線🇰🇷 ORIGINS品木宣言 逗點休止符抗痘凝膠10ml</t>
    <phoneticPr fontId="1" type="noConversion"/>
  </si>
  <si>
    <t>􀨂􀄘Number one􏿿美國🇺🇸連線
🇺🇸Lancôme蘭蔻 溫和保濕水-粉（200ml+50ml)超值美國限定套組</t>
    <phoneticPr fontId="1" type="noConversion"/>
  </si>
  <si>
    <t>美國🇺🇸連線
🇺🇸Lancome超水妍舒緩保濕水凝霜50ml</t>
    <phoneticPr fontId="1" type="noConversion"/>
  </si>
  <si>
    <t>Hermes 橘綠之泉香皂50g （無盒）</t>
    <phoneticPr fontId="1" type="noConversion"/>
  </si>
  <si>
    <t>􀨂􀄘index finger raised􏿿雅詩蘭黛細緻煥采雙效淨化潔面乳(+1=五條)</t>
    <phoneticPr fontId="1" type="noConversion"/>
  </si>
  <si>
    <t>韓國🇰🇷LAVI 香薰維他命蓮蓬頭過濾器系列 145g</t>
    <phoneticPr fontId="1" type="noConversion"/>
  </si>
  <si>
    <t>限量🌟雅詩蘭黛細緻煥采雙效淨化潔面乳（格紋限量版）30ml兩條一組</t>
    <phoneticPr fontId="1" type="noConversion"/>
  </si>
  <si>
    <t>Hermes愛馬仕 15Ml噴頭香水系列（附防塵袋）</t>
    <phoneticPr fontId="1" type="noConversion"/>
  </si>
  <si>
    <t>DIOR 花漾香氛禮盒</t>
    <phoneticPr fontId="1" type="noConversion"/>
  </si>
  <si>
    <t>⚜️神秘東方烏木中性淡香精⚜️
TOM FORD在全球銷售NO.1 的香水</t>
    <phoneticPr fontId="1" type="noConversion"/>
  </si>
  <si>
    <t>國家</t>
    <phoneticPr fontId="1" type="noConversion"/>
  </si>
  <si>
    <t>歐美</t>
    <phoneticPr fontId="1" type="noConversion"/>
  </si>
  <si>
    <t>日韓</t>
    <phoneticPr fontId="1" type="noConversion"/>
  </si>
  <si>
    <t>澳洲</t>
    <phoneticPr fontId="1" type="noConversion"/>
  </si>
  <si>
    <t>日本</t>
    <phoneticPr fontId="1" type="noConversion"/>
  </si>
  <si>
    <t>泰國</t>
    <phoneticPr fontId="1" type="noConversion"/>
  </si>
  <si>
    <t>香港</t>
    <phoneticPr fontId="1" type="noConversion"/>
  </si>
  <si>
    <t>德國</t>
    <phoneticPr fontId="1" type="noConversion"/>
  </si>
  <si>
    <t>類別</t>
    <phoneticPr fontId="1" type="noConversion"/>
  </si>
  <si>
    <t>彩妝品</t>
    <phoneticPr fontId="1" type="noConversion"/>
  </si>
  <si>
    <t>保養品</t>
    <phoneticPr fontId="1" type="noConversion"/>
  </si>
  <si>
    <t>🌸雅詩蘭黛 年輕無敵膠原晚霜</t>
  </si>
  <si>
    <t>Dior迪奧超級夢幻美肌氣墊粉餅 4g #010</t>
  </si>
  <si>
    <t>法國必買瑪黑兄弟盒裝茶包-必買的瑪黑茶系列</t>
    <phoneticPr fontId="1" type="noConversion"/>
  </si>
  <si>
    <t>􀨂􀄘index finger raised􏿿日本連線
MAX超市-零食糖果選品大集合</t>
    <phoneticPr fontId="1" type="noConversion"/>
  </si>
  <si>
    <t>韓國🇰🇷J-IROMISE 六胜肽肉毒緊緻貴婦眼膜_超值組</t>
    <phoneticPr fontId="1" type="noConversion"/>
  </si>
  <si>
    <t xml:space="preserve">Cosmatic </t>
    <phoneticPr fontId="1" type="noConversion"/>
  </si>
  <si>
    <t>Care Production</t>
    <phoneticPr fontId="1" type="noConversion"/>
  </si>
  <si>
    <t>time</t>
    <phoneticPr fontId="1" type="noConversion"/>
  </si>
  <si>
    <t>January</t>
  </si>
  <si>
    <t>February 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</si>
  <si>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</si>
  <si>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</si>
  <si>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</si>
  <si>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</si>
  <si>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</si>
  <si>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</si>
  <si>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</si>
  <si>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</si>
  <si>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  <phoneticPr fontId="1" type="noConversion"/>
  </si>
  <si>
    <t>【L’O REAL 玻尿酸眼霜級撫紋精華霜 中樣 7.5ml*3】</t>
    <phoneticPr fontId="1" type="noConversion"/>
  </si>
  <si>
    <t>􀄃􀇷sally heart eyes􏿿COSTCO Holista天然黑蜂膠膠囊高濃度500mg</t>
  </si>
  <si>
    <t>【PENHALIGON'S 皇家橡樹5件套旅行組】</t>
    <phoneticPr fontId="1" type="noConversion"/>
  </si>
  <si>
    <t>韓國🇰🇷LAVI 香薰維他命蓮蓬頭過濾器系列 145g</t>
  </si>
  <si>
    <t>雅詩蘭黛ESTEE  LAUDER 年輕無敵亮顏霜15ml  1+1超值組</t>
    <phoneticPr fontId="1" type="noConversion"/>
  </si>
  <si>
    <t>🇯🇵日本連線-消毒OK繃100枚入</t>
  </si>
  <si>
    <t>《雙11優惠活動》􀄄􀄷heart􏿿雅詩蘭黛特潤超導全方位修護露100ml</t>
    <phoneticPr fontId="1" type="noConversion"/>
  </si>
  <si>
    <t>􀨁􀄓hand pointing up􏿿美國🇺🇸連線
🇺🇸NIKE 尼龍小包</t>
    <phoneticPr fontId="1" type="noConversion"/>
  </si>
  <si>
    <r>
      <t>❤️</t>
    </r>
    <r>
      <rPr>
        <sz val="15"/>
        <color theme="1"/>
        <rFont val="Arial"/>
        <family val="2"/>
      </rPr>
      <t>‍</t>
    </r>
    <r>
      <rPr>
        <sz val="15"/>
        <color theme="1"/>
        <rFont val="Microsoft YaHei Light"/>
        <family val="2"/>
        <charset val="134"/>
      </rPr>
      <t>🔥❤️</t>
    </r>
    <r>
      <rPr>
        <sz val="15"/>
        <color theme="1"/>
        <rFont val="Arial"/>
        <family val="2"/>
      </rPr>
      <t>‍</t>
    </r>
    <r>
      <rPr>
        <sz val="15"/>
        <color theme="1"/>
        <rFont val="Microsoft YaHei Light"/>
        <family val="2"/>
        <charset val="134"/>
      </rPr>
      <t>🔥軟糯V領針織衫</t>
    </r>
  </si>
  <si>
    <t>【YSL 2023會員臻享禮】</t>
  </si>
  <si>
    <r>
      <rPr>
        <sz val="15"/>
        <color theme="1"/>
        <rFont val="Malgun Gothic Semilight"/>
        <family val="2"/>
        <charset val="136"/>
      </rPr>
      <t>♡</t>
    </r>
    <r>
      <rPr>
        <sz val="15"/>
        <color theme="1"/>
        <rFont val="Microsoft YaHei Light"/>
        <family val="2"/>
        <charset val="134"/>
      </rPr>
      <t>11/19收單</t>
    </r>
    <r>
      <rPr>
        <sz val="15"/>
        <color theme="1"/>
        <rFont val="Malgun Gothic Semilight"/>
        <family val="2"/>
        <charset val="136"/>
      </rPr>
      <t xml:space="preserve">♡
</t>
    </r>
    <r>
      <rPr>
        <sz val="15"/>
        <color theme="1"/>
        <rFont val="Microsoft YaHei Light"/>
        <family val="2"/>
        <charset val="134"/>
      </rPr>
      <t>燈芯絨彩色字母笑臉小拎包</t>
    </r>
    <phoneticPr fontId="1" type="noConversion"/>
  </si>
  <si>
    <t>雅詩蘭黛 雋永工藝探索香氛(有噴頭，按壓瓶) 🎀</t>
    <phoneticPr fontId="1" type="noConversion"/>
  </si>
  <si>
    <t>􀨂􀄓hand pointing up􏿿韓國連線
韓國WHOO天氣丹華炫煥亮潔顏乳35ML</t>
    <phoneticPr fontId="1" type="noConversion"/>
  </si>
  <si>
    <t>􀨂􀄓hand pointing up􏿿韓國🇰🇷連線
🇰🇷The North Face 束口側背小包</t>
    <phoneticPr fontId="1" type="noConversion"/>
  </si>
  <si>
    <t xml:space="preserve">廠銷🏭2023秋冬新款 刺繡花朵綿羊毛毛衣
</t>
    <phoneticPr fontId="1" type="noConversion"/>
  </si>
  <si>
    <t>新版全新升級🔥 品木宣言 靈芝水200ml􂜁􀅃!􏿿
大特價􁄁􀆙折扣􏿿􁄁􀆙折扣􏿿􁄁􀆙折扣􏿿􁄁􀆙折扣􏿿</t>
    <phoneticPr fontId="1" type="noConversion"/>
  </si>
  <si>
    <t>現貨!!! 【澳洲Eaoron蜂膠膠囊塗抹式面膜 10mlx8入(附刷具)】</t>
  </si>
  <si>
    <t>1121【澳洲Eaoron 美白精華時空膠囊 (108顆)】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</si>
</sst>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&quot;NT$&quot;#,##0"/>
    <numFmt numFmtId="178" formatCode="&quot;NT$&quot;#,##0.0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Microsoft YaHei Light"/>
      <family val="2"/>
      <charset val="134"/>
    </font>
    <font>
      <sz val="15"/>
      <color theme="1"/>
      <name val="Malgun Gothic Semilight"/>
      <family val="2"/>
      <charset val="136"/>
    </font>
    <font>
      <sz val="12"/>
      <color theme="1"/>
      <name val="Avenir Next LT Pro Light"/>
      <family val="2"/>
    </font>
    <font>
      <sz val="12"/>
      <color rgb="FF202124"/>
      <name val="Avenir Next LT Pro Light"/>
      <family val="2"/>
    </font>
    <font>
      <sz val="15"/>
      <color theme="1"/>
      <name val="Arial"/>
      <family val="2"/>
    </font>
    <font>
      <sz val="15"/>
      <color theme="1"/>
      <name val="Microsoft YaHei 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CFE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7" fontId="2" fillId="3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B5DF-792D-437F-A94F-4D81227920FF}">
  <dimension ref="A1:I12"/>
  <sheetViews>
    <sheetView tabSelected="1" workbookViewId="0">
      <selection activeCell="I12" sqref="I12"/>
    </sheetView>
  </sheetViews>
  <sheetFormatPr defaultRowHeight="16.5" x14ac:dyDescent="0.25"/>
  <cols>
    <col min="1" max="1" width="12.125" style="13" customWidth="1"/>
    <col min="2" max="2" width="19.625" style="12" customWidth="1"/>
    <col min="3" max="3" width="21.75" style="12" customWidth="1"/>
    <col min="4" max="9" width="9" style="11"/>
  </cols>
  <sheetData>
    <row r="1" spans="1:3" x14ac:dyDescent="0.25">
      <c r="A1" s="14" t="s">
        <v>143</v>
      </c>
      <c r="B1" s="15" t="s">
        <v>141</v>
      </c>
      <c r="C1" s="15" t="s">
        <v>142</v>
      </c>
    </row>
    <row r="2" spans="1:3" x14ac:dyDescent="0.25">
      <c r="A2" s="17" t="s">
        <v>144</v>
      </c>
      <c r="B2" s="16">
        <f>SUM('2301'!G2:G3)</f>
        <v>4847</v>
      </c>
      <c r="C2" s="16">
        <f>SUM('2301'!G5:G17)</f>
        <v>34093</v>
      </c>
    </row>
    <row r="3" spans="1:3" x14ac:dyDescent="0.25">
      <c r="A3" s="17" t="s">
        <v>145</v>
      </c>
      <c r="B3" s="16">
        <f>SUM('2302'!G2:G3)</f>
        <v>2249</v>
      </c>
      <c r="C3" s="16">
        <f>SUM('2302'!G5:G11)</f>
        <v>8695</v>
      </c>
    </row>
    <row r="4" spans="1:3" x14ac:dyDescent="0.25">
      <c r="A4" s="17" t="s">
        <v>146</v>
      </c>
      <c r="B4" s="16">
        <f>SUM('2303'!G2:G3)</f>
        <v>1357</v>
      </c>
      <c r="C4" s="16">
        <f>SUM('2303'!G5:G14)</f>
        <v>17434</v>
      </c>
    </row>
    <row r="5" spans="1:3" x14ac:dyDescent="0.25">
      <c r="A5" s="17" t="s">
        <v>147</v>
      </c>
      <c r="B5" s="16">
        <f>SUM('2304'!G2:G9)</f>
        <v>8019</v>
      </c>
      <c r="C5" s="16">
        <f>SUM('2304'!G11:G19)</f>
        <v>7111</v>
      </c>
    </row>
    <row r="6" spans="1:3" x14ac:dyDescent="0.25">
      <c r="A6" s="17" t="s">
        <v>148</v>
      </c>
      <c r="B6" s="16">
        <f>SUM('2305'!G2:G8)</f>
        <v>13653</v>
      </c>
      <c r="C6" s="16">
        <f>SUM('2305'!G10:G21)</f>
        <v>16630</v>
      </c>
    </row>
    <row r="7" spans="1:3" x14ac:dyDescent="0.25">
      <c r="A7" s="17" t="s">
        <v>149</v>
      </c>
      <c r="B7" s="16">
        <f>SUM('2306'!G2:G12)</f>
        <v>14596</v>
      </c>
      <c r="C7" s="16">
        <f>SUM('2306'!G14:G24)</f>
        <v>18185</v>
      </c>
    </row>
    <row r="8" spans="1:3" x14ac:dyDescent="0.25">
      <c r="A8" s="17" t="s">
        <v>150</v>
      </c>
      <c r="B8" s="16">
        <f>SUM('2307'!G2:G8)</f>
        <v>32776</v>
      </c>
      <c r="C8" s="16">
        <f>SUM('2307'!G10:G18)</f>
        <v>8128</v>
      </c>
    </row>
    <row r="9" spans="1:3" x14ac:dyDescent="0.25">
      <c r="A9" s="17" t="s">
        <v>151</v>
      </c>
      <c r="B9" s="16">
        <v>0</v>
      </c>
      <c r="C9" s="16">
        <f>SUM('2308'!G2:G7)</f>
        <v>6260</v>
      </c>
    </row>
    <row r="10" spans="1:3" x14ac:dyDescent="0.25">
      <c r="A10" s="17" t="s">
        <v>152</v>
      </c>
      <c r="B10" s="16">
        <f>SUM('2309'!G3:G5)</f>
        <v>4894</v>
      </c>
      <c r="C10" s="16">
        <f>'2309'!G2</f>
        <v>518</v>
      </c>
    </row>
    <row r="11" spans="1:3" x14ac:dyDescent="0.25">
      <c r="A11" s="17" t="s">
        <v>153</v>
      </c>
      <c r="B11" s="16">
        <f>SUM('2310'!G7:G9)</f>
        <v>1598</v>
      </c>
      <c r="C11" s="16">
        <f>SUM('2310'!G2:G5)</f>
        <v>10670</v>
      </c>
    </row>
    <row r="12" spans="1:3" x14ac:dyDescent="0.25">
      <c r="A12" s="17" t="s">
        <v>154</v>
      </c>
      <c r="B12" s="16">
        <f>SUM('2311'!F13:F21)</f>
        <v>9179</v>
      </c>
      <c r="C12" s="16">
        <f>SUM('2311'!F2:F12)</f>
        <v>25174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1FA55-8242-4D71-9687-4ADDD8C30DFA}">
  <dimension ref="A1:G9"/>
  <sheetViews>
    <sheetView zoomScale="86" zoomScaleNormal="86" workbookViewId="0">
      <pane ySplit="1" topLeftCell="A2" activePane="bottomLeft" state="frozen"/>
      <selection pane="bottomLeft" activeCell="G3" sqref="G3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6" width="23.5" style="4" customWidth="1"/>
    <col min="7" max="7" width="23.5" style="9" customWidth="1"/>
  </cols>
  <sheetData>
    <row r="1" spans="1:7" s="1" customFormat="1" x14ac:dyDescent="0.25">
      <c r="A1" s="3" t="s">
        <v>4</v>
      </c>
      <c r="B1" s="7" t="s">
        <v>0</v>
      </c>
      <c r="C1" s="7" t="s">
        <v>1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45178</v>
      </c>
      <c r="B2" s="6" t="s">
        <v>121</v>
      </c>
      <c r="C2" s="7" t="s">
        <v>126</v>
      </c>
      <c r="D2" s="7" t="s">
        <v>135</v>
      </c>
      <c r="E2" s="3">
        <v>2</v>
      </c>
      <c r="F2" s="4">
        <v>259</v>
      </c>
      <c r="G2" s="9">
        <f>F2*E2</f>
        <v>518</v>
      </c>
    </row>
    <row r="3" spans="1:7" ht="41.45" customHeight="1" x14ac:dyDescent="0.25">
      <c r="A3" s="2">
        <v>45192</v>
      </c>
      <c r="B3" s="6" t="s">
        <v>122</v>
      </c>
      <c r="C3" s="7" t="s">
        <v>126</v>
      </c>
      <c r="D3" s="7" t="s">
        <v>134</v>
      </c>
      <c r="E3" s="3">
        <v>4</v>
      </c>
      <c r="F3" s="4">
        <v>799</v>
      </c>
      <c r="G3" s="9">
        <f t="shared" ref="G3:G8" si="0">F3*E3</f>
        <v>3196</v>
      </c>
    </row>
    <row r="4" spans="1:7" ht="41.45" customHeight="1" x14ac:dyDescent="0.25">
      <c r="A4" s="2">
        <v>45195</v>
      </c>
      <c r="B4" s="6" t="s">
        <v>123</v>
      </c>
      <c r="C4" s="7" t="s">
        <v>126</v>
      </c>
      <c r="D4" s="7" t="s">
        <v>134</v>
      </c>
      <c r="E4" s="3">
        <v>1</v>
      </c>
      <c r="F4" s="4">
        <v>899</v>
      </c>
      <c r="G4" s="9">
        <f t="shared" si="0"/>
        <v>899</v>
      </c>
    </row>
    <row r="5" spans="1:7" ht="41.45" customHeight="1" x14ac:dyDescent="0.25">
      <c r="A5" s="2">
        <v>45196</v>
      </c>
      <c r="B5" s="6" t="s">
        <v>124</v>
      </c>
      <c r="C5" s="7" t="s">
        <v>126</v>
      </c>
      <c r="D5" s="7" t="s">
        <v>134</v>
      </c>
      <c r="E5" s="3">
        <v>1</v>
      </c>
      <c r="F5" s="4">
        <v>799</v>
      </c>
      <c r="G5" s="9">
        <f t="shared" si="0"/>
        <v>799</v>
      </c>
    </row>
    <row r="6" spans="1:7" ht="41.45" customHeight="1" x14ac:dyDescent="0.25">
      <c r="A6" s="2"/>
      <c r="G6" s="9">
        <f t="shared" si="0"/>
        <v>0</v>
      </c>
    </row>
    <row r="7" spans="1:7" ht="41.45" customHeight="1" x14ac:dyDescent="0.25">
      <c r="A7" s="2"/>
      <c r="G7" s="9">
        <f t="shared" si="0"/>
        <v>0</v>
      </c>
    </row>
    <row r="8" spans="1:7" ht="41.45" customHeight="1" x14ac:dyDescent="0.25">
      <c r="A8" s="2"/>
      <c r="G8" s="9">
        <f t="shared" si="0"/>
        <v>0</v>
      </c>
    </row>
    <row r="9" spans="1:7" x14ac:dyDescent="0.25">
      <c r="G9" s="9">
        <f>SUM(G2:G8)</f>
        <v>5412</v>
      </c>
    </row>
  </sheetData>
  <autoFilter ref="A1:G9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7E0F-343A-4D71-9907-6CB705D1C881}">
  <dimension ref="A1:G10"/>
  <sheetViews>
    <sheetView zoomScale="86" zoomScaleNormal="86" workbookViewId="0">
      <pane ySplit="1" topLeftCell="A2" activePane="bottomLeft" state="frozen"/>
      <selection pane="bottomLeft" activeCell="C1" sqref="C1:D1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8" width="16.125" customWidth="1"/>
  </cols>
  <sheetData>
    <row r="1" spans="1:7" s="1" customFormat="1" x14ac:dyDescent="0.25">
      <c r="A1" s="3" t="s">
        <v>4</v>
      </c>
      <c r="B1" s="7" t="s">
        <v>0</v>
      </c>
      <c r="C1" s="7" t="s">
        <v>1</v>
      </c>
      <c r="D1" s="7" t="s">
        <v>133</v>
      </c>
      <c r="E1" s="3" t="s">
        <v>2</v>
      </c>
      <c r="G1" s="5" t="s">
        <v>5</v>
      </c>
    </row>
    <row r="2" spans="1:7" ht="41.45" customHeight="1" x14ac:dyDescent="0.25">
      <c r="A2" s="2">
        <v>45210</v>
      </c>
      <c r="B2" s="6" t="s">
        <v>20</v>
      </c>
      <c r="C2" s="7" t="s">
        <v>126</v>
      </c>
      <c r="D2" s="7" t="s">
        <v>135</v>
      </c>
      <c r="E2" s="3">
        <v>2</v>
      </c>
      <c r="F2" s="4">
        <v>2999</v>
      </c>
      <c r="G2" s="5">
        <f>F2*E2</f>
        <v>5998</v>
      </c>
    </row>
    <row r="3" spans="1:7" ht="41.45" customHeight="1" x14ac:dyDescent="0.25">
      <c r="A3" s="2">
        <v>45211</v>
      </c>
      <c r="B3" s="6" t="s">
        <v>136</v>
      </c>
      <c r="C3" s="7" t="s">
        <v>126</v>
      </c>
      <c r="D3" s="7" t="s">
        <v>135</v>
      </c>
      <c r="E3" s="3">
        <v>2</v>
      </c>
      <c r="F3" s="4">
        <v>360</v>
      </c>
      <c r="G3" s="5">
        <f>F3*E3</f>
        <v>720</v>
      </c>
    </row>
    <row r="4" spans="1:7" ht="41.45" customHeight="1" x14ac:dyDescent="0.25">
      <c r="A4" s="2">
        <v>45223</v>
      </c>
      <c r="B4" s="6" t="s">
        <v>30</v>
      </c>
      <c r="C4" s="7" t="s">
        <v>126</v>
      </c>
      <c r="D4" s="7" t="s">
        <v>135</v>
      </c>
      <c r="E4" s="3">
        <v>4</v>
      </c>
      <c r="F4" s="4">
        <v>899</v>
      </c>
      <c r="G4" s="5">
        <f>F4*E4</f>
        <v>3596</v>
      </c>
    </row>
    <row r="5" spans="1:7" ht="41.45" customHeight="1" x14ac:dyDescent="0.25">
      <c r="A5" s="2">
        <v>45229</v>
      </c>
      <c r="B5" s="6" t="s">
        <v>140</v>
      </c>
      <c r="C5" s="7" t="s">
        <v>127</v>
      </c>
      <c r="D5" s="7" t="s">
        <v>135</v>
      </c>
      <c r="E5" s="3">
        <v>2</v>
      </c>
      <c r="F5" s="4">
        <v>178</v>
      </c>
      <c r="G5" s="5">
        <f>F5*E5</f>
        <v>356</v>
      </c>
    </row>
    <row r="6" spans="1:7" ht="41.45" customHeight="1" x14ac:dyDescent="0.25">
      <c r="A6" s="2"/>
      <c r="F6" s="4"/>
      <c r="G6" s="5"/>
    </row>
    <row r="7" spans="1:7" ht="41.45" customHeight="1" x14ac:dyDescent="0.25">
      <c r="A7" s="2">
        <v>45216</v>
      </c>
      <c r="B7" s="6" t="s">
        <v>137</v>
      </c>
      <c r="C7" s="7" t="s">
        <v>126</v>
      </c>
      <c r="D7" s="7" t="s">
        <v>134</v>
      </c>
      <c r="E7" s="3">
        <v>2</v>
      </c>
      <c r="F7" s="4">
        <v>199</v>
      </c>
      <c r="G7" s="5">
        <f>F7*E7</f>
        <v>398</v>
      </c>
    </row>
    <row r="8" spans="1:7" ht="41.45" customHeight="1" x14ac:dyDescent="0.25">
      <c r="A8" s="2">
        <v>45221</v>
      </c>
      <c r="B8" s="6" t="s">
        <v>138</v>
      </c>
      <c r="C8" s="7" t="s">
        <v>126</v>
      </c>
      <c r="D8" s="7" t="s">
        <v>134</v>
      </c>
      <c r="E8" s="3">
        <v>1</v>
      </c>
      <c r="F8" s="4">
        <v>990</v>
      </c>
      <c r="G8" s="5">
        <f>F8*E8</f>
        <v>990</v>
      </c>
    </row>
    <row r="9" spans="1:7" ht="41.45" customHeight="1" x14ac:dyDescent="0.25">
      <c r="A9" s="2">
        <v>45223</v>
      </c>
      <c r="B9" s="6" t="s">
        <v>139</v>
      </c>
      <c r="C9" s="7" t="s">
        <v>126</v>
      </c>
      <c r="D9" s="7" t="s">
        <v>134</v>
      </c>
      <c r="E9" s="3">
        <v>2</v>
      </c>
      <c r="F9" s="4">
        <v>105</v>
      </c>
      <c r="G9" s="5">
        <f>F9*E9</f>
        <v>210</v>
      </c>
    </row>
    <row r="10" spans="1:7" ht="41.45" customHeight="1" x14ac:dyDescent="0.25">
      <c r="A10" s="2"/>
    </row>
  </sheetData>
  <autoFilter ref="A1:E11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0D72-C1E7-448F-8C9D-85DCE81036C2}">
  <dimension ref="A1:F29"/>
  <sheetViews>
    <sheetView zoomScale="69" zoomScaleNormal="69" workbookViewId="0">
      <selection activeCell="E4" sqref="E4"/>
    </sheetView>
  </sheetViews>
  <sheetFormatPr defaultRowHeight="16.5" x14ac:dyDescent="0.25"/>
  <cols>
    <col min="1" max="1" width="39.875" customWidth="1"/>
    <col min="2" max="4" width="22.25" customWidth="1"/>
    <col min="5" max="6" width="19.875" customWidth="1"/>
  </cols>
  <sheetData>
    <row r="1" spans="1:6" s="1" customFormat="1" ht="21.75" x14ac:dyDescent="0.25">
      <c r="A1" s="7" t="s">
        <v>0</v>
      </c>
      <c r="B1" s="7" t="s">
        <v>1</v>
      </c>
      <c r="C1" s="7" t="s">
        <v>133</v>
      </c>
      <c r="D1" s="3" t="s">
        <v>2</v>
      </c>
      <c r="E1" s="4" t="s">
        <v>3</v>
      </c>
      <c r="F1" s="9"/>
    </row>
    <row r="2" spans="1:6" ht="41.45" customHeight="1" x14ac:dyDescent="0.25">
      <c r="A2" s="6" t="s">
        <v>30</v>
      </c>
      <c r="B2" s="7"/>
      <c r="C2" s="7" t="s">
        <v>135</v>
      </c>
      <c r="D2" s="3">
        <f>3+3+2+2+3</f>
        <v>13</v>
      </c>
      <c r="E2" s="4">
        <v>899</v>
      </c>
      <c r="F2" s="9">
        <f>E2*D2</f>
        <v>11687</v>
      </c>
    </row>
    <row r="3" spans="1:6" ht="41.45" customHeight="1" x14ac:dyDescent="0.25">
      <c r="A3" s="6" t="s">
        <v>155</v>
      </c>
      <c r="B3" s="7"/>
      <c r="C3" s="7" t="s">
        <v>135</v>
      </c>
      <c r="D3" s="3">
        <v>2</v>
      </c>
      <c r="E3" s="4">
        <v>420</v>
      </c>
      <c r="F3" s="9">
        <f>E3*D3</f>
        <v>840</v>
      </c>
    </row>
    <row r="4" spans="1:6" ht="41.45" customHeight="1" x14ac:dyDescent="0.25">
      <c r="A4" s="6" t="s">
        <v>156</v>
      </c>
      <c r="B4" s="7"/>
      <c r="C4" s="7" t="s">
        <v>135</v>
      </c>
      <c r="D4" s="3">
        <v>3</v>
      </c>
      <c r="E4" s="4">
        <v>699</v>
      </c>
      <c r="F4" s="9">
        <f>E4*D4</f>
        <v>2097</v>
      </c>
    </row>
    <row r="5" spans="1:6" ht="41.45" customHeight="1" x14ac:dyDescent="0.25">
      <c r="A5" s="6" t="s">
        <v>159</v>
      </c>
      <c r="B5" s="7"/>
      <c r="C5" s="7" t="s">
        <v>135</v>
      </c>
      <c r="D5" s="3">
        <v>1</v>
      </c>
      <c r="E5" s="4">
        <v>448</v>
      </c>
      <c r="F5" s="9">
        <f>E5*D5</f>
        <v>448</v>
      </c>
    </row>
    <row r="6" spans="1:6" ht="41.45" customHeight="1" x14ac:dyDescent="0.25">
      <c r="A6" s="6" t="s">
        <v>160</v>
      </c>
      <c r="B6" s="7"/>
      <c r="C6" s="7" t="s">
        <v>135</v>
      </c>
      <c r="D6" s="3">
        <v>2</v>
      </c>
      <c r="E6" s="4">
        <v>150</v>
      </c>
      <c r="F6" s="9">
        <f>E6*D6</f>
        <v>300</v>
      </c>
    </row>
    <row r="7" spans="1:6" ht="41.45" customHeight="1" x14ac:dyDescent="0.25">
      <c r="A7" s="6" t="s">
        <v>161</v>
      </c>
      <c r="B7" s="7"/>
      <c r="C7" s="7" t="s">
        <v>135</v>
      </c>
      <c r="D7" s="3">
        <v>2</v>
      </c>
      <c r="E7" s="4">
        <v>2475</v>
      </c>
      <c r="F7" s="9">
        <f>E7*D7</f>
        <v>4950</v>
      </c>
    </row>
    <row r="8" spans="1:6" ht="41.45" customHeight="1" x14ac:dyDescent="0.25">
      <c r="A8" s="6" t="s">
        <v>167</v>
      </c>
      <c r="B8" s="7"/>
      <c r="C8" s="7" t="s">
        <v>135</v>
      </c>
      <c r="D8" s="3">
        <v>1</v>
      </c>
      <c r="E8" s="4">
        <v>399</v>
      </c>
      <c r="F8" s="9">
        <f>E8*D8</f>
        <v>399</v>
      </c>
    </row>
    <row r="9" spans="1:6" ht="41.45" customHeight="1" x14ac:dyDescent="0.25">
      <c r="A9" s="6" t="s">
        <v>158</v>
      </c>
      <c r="B9" s="7"/>
      <c r="C9" s="7" t="s">
        <v>135</v>
      </c>
      <c r="D9" s="3">
        <v>7</v>
      </c>
      <c r="E9" s="4">
        <v>255</v>
      </c>
      <c r="F9" s="9">
        <f>E9*D9</f>
        <v>1785</v>
      </c>
    </row>
    <row r="10" spans="1:6" ht="41.45" customHeight="1" x14ac:dyDescent="0.25">
      <c r="A10" s="6" t="s">
        <v>170</v>
      </c>
      <c r="B10" s="7"/>
      <c r="C10" s="7" t="s">
        <v>135</v>
      </c>
      <c r="D10" s="3">
        <v>2</v>
      </c>
      <c r="E10" s="4">
        <v>375</v>
      </c>
      <c r="F10" s="9">
        <f>E10*D10</f>
        <v>750</v>
      </c>
    </row>
    <row r="11" spans="1:6" ht="41.45" customHeight="1" x14ac:dyDescent="0.25">
      <c r="A11" s="6" t="s">
        <v>171</v>
      </c>
      <c r="B11" s="7"/>
      <c r="C11" s="7" t="s">
        <v>135</v>
      </c>
      <c r="D11" s="3">
        <v>1</v>
      </c>
      <c r="E11" s="4">
        <v>268</v>
      </c>
      <c r="F11" s="9">
        <f>E11*D11</f>
        <v>268</v>
      </c>
    </row>
    <row r="12" spans="1:6" ht="41.45" customHeight="1" x14ac:dyDescent="0.25">
      <c r="A12" s="6" t="s">
        <v>172</v>
      </c>
      <c r="B12" s="7"/>
      <c r="C12" s="7" t="s">
        <v>135</v>
      </c>
      <c r="D12" s="3">
        <v>3</v>
      </c>
      <c r="E12" s="4">
        <v>550</v>
      </c>
      <c r="F12" s="9">
        <f>E12*D12</f>
        <v>1650</v>
      </c>
    </row>
    <row r="13" spans="1:6" ht="41.45" customHeight="1" x14ac:dyDescent="0.25">
      <c r="A13" s="6" t="s">
        <v>157</v>
      </c>
      <c r="B13" s="7"/>
      <c r="C13" s="7" t="s">
        <v>134</v>
      </c>
      <c r="D13" s="3">
        <v>1</v>
      </c>
      <c r="E13" s="4">
        <v>699</v>
      </c>
      <c r="F13" s="9">
        <f>E13*D13</f>
        <v>699</v>
      </c>
    </row>
    <row r="14" spans="1:6" ht="41.45" customHeight="1" x14ac:dyDescent="0.25">
      <c r="A14" s="6" t="s">
        <v>158</v>
      </c>
      <c r="B14" s="7"/>
      <c r="C14" s="7" t="s">
        <v>134</v>
      </c>
      <c r="D14" s="3">
        <v>10</v>
      </c>
      <c r="E14" s="4">
        <v>255</v>
      </c>
      <c r="F14" s="9">
        <f>E14*D14</f>
        <v>2550</v>
      </c>
    </row>
    <row r="15" spans="1:6" ht="41.45" customHeight="1" x14ac:dyDescent="0.25">
      <c r="A15" s="6" t="s">
        <v>162</v>
      </c>
      <c r="B15" s="7"/>
      <c r="C15" s="7" t="s">
        <v>134</v>
      </c>
      <c r="D15" s="3">
        <v>1</v>
      </c>
      <c r="E15" s="4">
        <v>1150</v>
      </c>
      <c r="F15" s="9">
        <f>E15*D15</f>
        <v>1150</v>
      </c>
    </row>
    <row r="16" spans="1:6" ht="41.45" customHeight="1" x14ac:dyDescent="0.25">
      <c r="A16" s="6" t="s">
        <v>163</v>
      </c>
      <c r="B16" s="7"/>
      <c r="C16" s="7" t="s">
        <v>134</v>
      </c>
      <c r="D16" s="3">
        <v>1</v>
      </c>
      <c r="E16" s="4">
        <v>455</v>
      </c>
      <c r="F16" s="9">
        <f>E16*D16</f>
        <v>455</v>
      </c>
    </row>
    <row r="17" spans="1:6" ht="41.45" customHeight="1" x14ac:dyDescent="0.25">
      <c r="A17" s="6" t="s">
        <v>164</v>
      </c>
      <c r="B17" s="7"/>
      <c r="C17" s="7" t="s">
        <v>134</v>
      </c>
      <c r="D17" s="3">
        <v>1</v>
      </c>
      <c r="E17" s="4">
        <v>1488</v>
      </c>
      <c r="F17" s="9">
        <f>E17*D17</f>
        <v>1488</v>
      </c>
    </row>
    <row r="18" spans="1:6" ht="41.45" customHeight="1" x14ac:dyDescent="0.25">
      <c r="A18" s="18" t="s">
        <v>165</v>
      </c>
      <c r="B18" s="7"/>
      <c r="C18" s="7" t="s">
        <v>134</v>
      </c>
      <c r="D18" s="3">
        <v>2</v>
      </c>
      <c r="E18" s="4">
        <v>105</v>
      </c>
      <c r="F18" s="9">
        <f>E18*D18</f>
        <v>210</v>
      </c>
    </row>
    <row r="19" spans="1:6" ht="41.45" customHeight="1" x14ac:dyDescent="0.25">
      <c r="A19" s="6" t="s">
        <v>166</v>
      </c>
      <c r="B19" s="7"/>
      <c r="C19" s="7" t="s">
        <v>134</v>
      </c>
      <c r="D19" s="3">
        <v>1</v>
      </c>
      <c r="E19" s="4">
        <v>268</v>
      </c>
      <c r="F19" s="9">
        <f>E19*D19</f>
        <v>268</v>
      </c>
    </row>
    <row r="20" spans="1:6" ht="41.45" customHeight="1" x14ac:dyDescent="0.25">
      <c r="A20" s="6" t="s">
        <v>168</v>
      </c>
      <c r="B20" s="7"/>
      <c r="C20" s="7" t="s">
        <v>134</v>
      </c>
      <c r="D20" s="7">
        <v>1</v>
      </c>
      <c r="E20" s="4">
        <v>999</v>
      </c>
      <c r="F20" s="9">
        <f>E20*D20</f>
        <v>999</v>
      </c>
    </row>
    <row r="21" spans="1:6" ht="41.45" customHeight="1" x14ac:dyDescent="0.25">
      <c r="A21" s="6" t="s">
        <v>169</v>
      </c>
      <c r="B21" s="7"/>
      <c r="C21" s="7" t="s">
        <v>134</v>
      </c>
      <c r="D21" s="3">
        <v>2</v>
      </c>
      <c r="E21" s="4">
        <v>680</v>
      </c>
      <c r="F21" s="9">
        <f>E21*D21</f>
        <v>1360</v>
      </c>
    </row>
    <row r="22" spans="1:6" ht="21.75" x14ac:dyDescent="0.25">
      <c r="A22" s="6"/>
      <c r="B22" s="7"/>
      <c r="C22" s="7"/>
      <c r="D22" s="3"/>
      <c r="E22" s="4"/>
      <c r="F22" s="9">
        <f>SUM(F2:F21)</f>
        <v>34353</v>
      </c>
    </row>
    <row r="23" spans="1:6" ht="21.75" x14ac:dyDescent="0.25">
      <c r="A23" s="6"/>
      <c r="B23" s="7"/>
      <c r="C23" s="7"/>
      <c r="D23" s="3"/>
      <c r="E23" s="4"/>
      <c r="F23" s="9"/>
    </row>
    <row r="24" spans="1:6" ht="21.75" x14ac:dyDescent="0.25">
      <c r="A24" s="6"/>
      <c r="B24" s="7"/>
      <c r="C24" s="7"/>
      <c r="D24" s="3"/>
      <c r="E24" s="4"/>
      <c r="F24" s="9"/>
    </row>
    <row r="25" spans="1:6" ht="21.75" x14ac:dyDescent="0.25">
      <c r="A25" s="6"/>
      <c r="B25" s="7"/>
      <c r="C25" s="7"/>
      <c r="D25" s="3"/>
      <c r="E25" s="4"/>
      <c r="F25" s="9"/>
    </row>
    <row r="26" spans="1:6" ht="21.75" x14ac:dyDescent="0.25">
      <c r="A26" s="6"/>
      <c r="B26" s="7"/>
      <c r="C26" s="7"/>
      <c r="D26" s="3"/>
      <c r="E26" s="4"/>
      <c r="F26" s="9"/>
    </row>
    <row r="27" spans="1:6" ht="21.75" x14ac:dyDescent="0.25">
      <c r="A27" s="6"/>
      <c r="B27" s="7"/>
      <c r="C27" s="7"/>
      <c r="D27" s="3"/>
      <c r="E27" s="4"/>
      <c r="F27" s="9"/>
    </row>
    <row r="28" spans="1:6" ht="21.75" x14ac:dyDescent="0.25">
      <c r="A28" s="6"/>
      <c r="B28" s="7"/>
      <c r="C28" s="7"/>
      <c r="D28" s="3"/>
      <c r="E28" s="4"/>
      <c r="F28" s="9"/>
    </row>
    <row r="29" spans="1:6" ht="21.75" x14ac:dyDescent="0.25">
      <c r="A29" s="6"/>
      <c r="B29" s="7"/>
      <c r="C29" s="7"/>
      <c r="D29" s="3"/>
      <c r="E29" s="4"/>
      <c r="F29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62FCF-0DD6-42C7-954C-9B844D6D86AA}">
  <dimension ref="A1:G18"/>
  <sheetViews>
    <sheetView zoomScale="58" zoomScaleNormal="58" workbookViewId="0">
      <pane ySplit="1" topLeftCell="A3" activePane="bottomLeft" state="frozen"/>
      <selection pane="bottomLeft" activeCell="F13" sqref="F13"/>
    </sheetView>
  </sheetViews>
  <sheetFormatPr defaultRowHeight="21.75" x14ac:dyDescent="0.25"/>
  <cols>
    <col min="1" max="1" width="13" style="3" customWidth="1"/>
    <col min="2" max="2" width="43.625" style="6" customWidth="1"/>
    <col min="3" max="3" width="26.125" style="7" customWidth="1"/>
    <col min="4" max="4" width="19.25" style="7" customWidth="1"/>
    <col min="5" max="5" width="16.25" style="3" customWidth="1"/>
    <col min="6" max="7" width="23.5" style="4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44931</v>
      </c>
      <c r="B2" s="6" t="s">
        <v>7</v>
      </c>
      <c r="C2" s="7" t="s">
        <v>126</v>
      </c>
      <c r="D2" s="7" t="s">
        <v>134</v>
      </c>
      <c r="E2" s="3">
        <v>1</v>
      </c>
      <c r="F2" s="4">
        <v>3950</v>
      </c>
      <c r="G2" s="9">
        <f t="shared" ref="G2:G17" si="0">F2*E2</f>
        <v>3950</v>
      </c>
    </row>
    <row r="3" spans="1:7" ht="41.45" customHeight="1" x14ac:dyDescent="0.25">
      <c r="A3" s="2">
        <v>44951</v>
      </c>
      <c r="B3" s="6" t="s">
        <v>15</v>
      </c>
      <c r="C3" s="7" t="s">
        <v>126</v>
      </c>
      <c r="D3" s="7" t="s">
        <v>134</v>
      </c>
      <c r="E3" s="3">
        <v>3</v>
      </c>
      <c r="F3" s="4">
        <v>299</v>
      </c>
      <c r="G3" s="9">
        <f>F3*E3</f>
        <v>897</v>
      </c>
    </row>
    <row r="4" spans="1:7" ht="41.45" customHeight="1" x14ac:dyDescent="0.25">
      <c r="A4" s="2"/>
      <c r="G4" s="9"/>
    </row>
    <row r="5" spans="1:7" ht="41.45" customHeight="1" x14ac:dyDescent="0.25">
      <c r="A5" s="2">
        <v>44931</v>
      </c>
      <c r="B5" s="6" t="s">
        <v>8</v>
      </c>
      <c r="C5" s="7" t="s">
        <v>126</v>
      </c>
      <c r="D5" s="7" t="s">
        <v>135</v>
      </c>
      <c r="E5" s="3">
        <v>1</v>
      </c>
      <c r="F5" s="4">
        <v>3750</v>
      </c>
      <c r="G5" s="9">
        <f t="shared" si="0"/>
        <v>3750</v>
      </c>
    </row>
    <row r="6" spans="1:7" ht="41.45" customHeight="1" x14ac:dyDescent="0.25">
      <c r="A6" s="2">
        <v>44931</v>
      </c>
      <c r="B6" s="6" t="s">
        <v>9</v>
      </c>
      <c r="C6" s="7" t="s">
        <v>126</v>
      </c>
      <c r="D6" s="7" t="s">
        <v>135</v>
      </c>
      <c r="E6" s="3">
        <v>1</v>
      </c>
      <c r="F6" s="4">
        <v>765</v>
      </c>
      <c r="G6" s="9">
        <f t="shared" si="0"/>
        <v>765</v>
      </c>
    </row>
    <row r="7" spans="1:7" ht="41.45" customHeight="1" x14ac:dyDescent="0.25">
      <c r="A7" s="2">
        <v>44934</v>
      </c>
      <c r="B7" s="6" t="s">
        <v>10</v>
      </c>
      <c r="C7" s="7" t="s">
        <v>127</v>
      </c>
      <c r="D7" s="7" t="s">
        <v>135</v>
      </c>
      <c r="E7" s="3">
        <v>1</v>
      </c>
      <c r="F7" s="4">
        <v>699</v>
      </c>
      <c r="G7" s="9">
        <f t="shared" si="0"/>
        <v>699</v>
      </c>
    </row>
    <row r="8" spans="1:7" ht="41.45" customHeight="1" x14ac:dyDescent="0.25">
      <c r="A8" s="2">
        <v>44934</v>
      </c>
      <c r="B8" s="6" t="s">
        <v>11</v>
      </c>
      <c r="C8" s="7" t="s">
        <v>128</v>
      </c>
      <c r="D8" s="7" t="s">
        <v>135</v>
      </c>
      <c r="E8" s="3">
        <f>3+2+2+3+2</f>
        <v>12</v>
      </c>
      <c r="F8" s="4">
        <v>320</v>
      </c>
      <c r="G8" s="9">
        <f>F8*E8</f>
        <v>3840</v>
      </c>
    </row>
    <row r="9" spans="1:7" ht="41.45" customHeight="1" x14ac:dyDescent="0.25">
      <c r="A9" s="2">
        <v>44941</v>
      </c>
      <c r="B9" s="6" t="s">
        <v>12</v>
      </c>
      <c r="C9" s="7" t="s">
        <v>126</v>
      </c>
      <c r="D9" s="7" t="s">
        <v>135</v>
      </c>
      <c r="E9" s="3">
        <f>2+3+3+2</f>
        <v>10</v>
      </c>
      <c r="F9" s="4">
        <v>599</v>
      </c>
      <c r="G9" s="9">
        <f t="shared" si="0"/>
        <v>5990</v>
      </c>
    </row>
    <row r="10" spans="1:7" ht="41.45" customHeight="1" x14ac:dyDescent="0.25">
      <c r="A10" s="2">
        <v>44944</v>
      </c>
      <c r="B10" s="6" t="s">
        <v>13</v>
      </c>
      <c r="C10" s="7" t="s">
        <v>126</v>
      </c>
      <c r="D10" s="7" t="s">
        <v>135</v>
      </c>
      <c r="E10" s="3">
        <v>1</v>
      </c>
      <c r="F10" s="4">
        <v>899</v>
      </c>
      <c r="G10" s="9">
        <f t="shared" si="0"/>
        <v>899</v>
      </c>
    </row>
    <row r="11" spans="1:7" ht="41.45" customHeight="1" x14ac:dyDescent="0.25">
      <c r="A11" s="2">
        <v>44947</v>
      </c>
      <c r="B11" s="6" t="s">
        <v>6</v>
      </c>
      <c r="C11" s="7" t="s">
        <v>128</v>
      </c>
      <c r="D11" s="7" t="s">
        <v>135</v>
      </c>
      <c r="E11" s="3">
        <f>5+2</f>
        <v>7</v>
      </c>
      <c r="F11" s="4">
        <v>680</v>
      </c>
      <c r="G11" s="9">
        <f t="shared" si="0"/>
        <v>4760</v>
      </c>
    </row>
    <row r="12" spans="1:7" ht="41.45" customHeight="1" x14ac:dyDescent="0.25">
      <c r="A12" s="2">
        <v>44949</v>
      </c>
      <c r="B12" s="6" t="s">
        <v>14</v>
      </c>
      <c r="C12" s="7" t="s">
        <v>127</v>
      </c>
      <c r="D12" s="7" t="s">
        <v>135</v>
      </c>
      <c r="E12" s="3">
        <v>7</v>
      </c>
      <c r="F12" s="4">
        <v>220</v>
      </c>
      <c r="G12" s="9">
        <f t="shared" si="0"/>
        <v>1540</v>
      </c>
    </row>
    <row r="13" spans="1:7" ht="41.45" customHeight="1" x14ac:dyDescent="0.25">
      <c r="A13" s="2">
        <v>44952</v>
      </c>
      <c r="B13" s="6" t="s">
        <v>16</v>
      </c>
      <c r="C13" s="7" t="s">
        <v>126</v>
      </c>
      <c r="D13" s="7" t="s">
        <v>135</v>
      </c>
      <c r="E13" s="3">
        <v>1</v>
      </c>
      <c r="F13" s="4">
        <v>380</v>
      </c>
      <c r="G13" s="9">
        <f t="shared" si="0"/>
        <v>380</v>
      </c>
    </row>
    <row r="14" spans="1:7" ht="41.45" customHeight="1" x14ac:dyDescent="0.25">
      <c r="A14" s="2">
        <v>44952</v>
      </c>
      <c r="B14" s="6" t="s">
        <v>17</v>
      </c>
      <c r="C14" s="7" t="s">
        <v>126</v>
      </c>
      <c r="D14" s="7" t="s">
        <v>135</v>
      </c>
      <c r="E14" s="3">
        <v>5</v>
      </c>
      <c r="F14" s="4">
        <v>380</v>
      </c>
      <c r="G14" s="9">
        <f t="shared" si="0"/>
        <v>1900</v>
      </c>
    </row>
    <row r="15" spans="1:7" ht="41.45" customHeight="1" x14ac:dyDescent="0.25">
      <c r="A15" s="2">
        <v>44954</v>
      </c>
      <c r="B15" s="6" t="s">
        <v>18</v>
      </c>
      <c r="C15" s="7" t="s">
        <v>126</v>
      </c>
      <c r="D15" s="7" t="s">
        <v>135</v>
      </c>
      <c r="E15" s="3">
        <v>1</v>
      </c>
      <c r="F15" s="4">
        <v>380</v>
      </c>
      <c r="G15" s="9">
        <f t="shared" si="0"/>
        <v>380</v>
      </c>
    </row>
    <row r="16" spans="1:7" ht="41.45" customHeight="1" x14ac:dyDescent="0.25">
      <c r="A16" s="2">
        <v>44954</v>
      </c>
      <c r="B16" s="6" t="s">
        <v>19</v>
      </c>
      <c r="C16" s="7" t="s">
        <v>126</v>
      </c>
      <c r="D16" s="7" t="s">
        <v>135</v>
      </c>
      <c r="E16" s="3">
        <f>2+1+2+2+1</f>
        <v>8</v>
      </c>
      <c r="F16" s="4">
        <v>399</v>
      </c>
      <c r="G16" s="9">
        <f t="shared" si="0"/>
        <v>3192</v>
      </c>
    </row>
    <row r="17" spans="1:7" ht="41.45" customHeight="1" x14ac:dyDescent="0.25">
      <c r="A17" s="2">
        <v>44957</v>
      </c>
      <c r="B17" s="6" t="s">
        <v>20</v>
      </c>
      <c r="C17" s="7" t="s">
        <v>126</v>
      </c>
      <c r="D17" s="7" t="s">
        <v>135</v>
      </c>
      <c r="E17" s="3">
        <v>2</v>
      </c>
      <c r="F17" s="4">
        <v>2999</v>
      </c>
      <c r="G17" s="9">
        <f t="shared" si="0"/>
        <v>5998</v>
      </c>
    </row>
    <row r="18" spans="1:7" x14ac:dyDescent="0.25">
      <c r="G18" s="4">
        <f>SUM(G2:G17)</f>
        <v>38940</v>
      </c>
    </row>
  </sheetData>
  <autoFilter ref="A1:G18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A205-1535-43FE-9280-6F0C69F2E223}">
  <dimension ref="A1:G12"/>
  <sheetViews>
    <sheetView zoomScale="58" zoomScaleNormal="58" workbookViewId="0">
      <pane ySplit="1" topLeftCell="A2" activePane="bottomLeft" state="frozen"/>
      <selection pane="bottomLeft" activeCell="F13" sqref="F13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7" width="23.5" style="4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44977</v>
      </c>
      <c r="B2" s="6" t="s">
        <v>25</v>
      </c>
      <c r="C2" s="7" t="s">
        <v>126</v>
      </c>
      <c r="D2" s="7" t="s">
        <v>134</v>
      </c>
      <c r="E2" s="3">
        <v>1</v>
      </c>
      <c r="F2" s="4">
        <v>899</v>
      </c>
      <c r="G2" s="9">
        <f>F2*E2</f>
        <v>899</v>
      </c>
    </row>
    <row r="3" spans="1:7" ht="41.45" customHeight="1" x14ac:dyDescent="0.25">
      <c r="A3" s="2">
        <v>44981</v>
      </c>
      <c r="B3" s="6" t="s">
        <v>28</v>
      </c>
      <c r="C3" s="7" t="s">
        <v>126</v>
      </c>
      <c r="D3" s="7" t="s">
        <v>134</v>
      </c>
      <c r="E3" s="3">
        <v>1</v>
      </c>
      <c r="F3" s="4">
        <v>1350</v>
      </c>
      <c r="G3" s="9">
        <f>F3*E3</f>
        <v>1350</v>
      </c>
    </row>
    <row r="4" spans="1:7" ht="41.45" customHeight="1" x14ac:dyDescent="0.25">
      <c r="A4" s="2"/>
      <c r="G4" s="9"/>
    </row>
    <row r="5" spans="1:7" ht="41.45" customHeight="1" x14ac:dyDescent="0.25">
      <c r="A5" s="2">
        <v>44960</v>
      </c>
      <c r="B5" s="6" t="s">
        <v>21</v>
      </c>
      <c r="C5" s="7" t="s">
        <v>127</v>
      </c>
      <c r="D5" s="7" t="s">
        <v>135</v>
      </c>
      <c r="E5" s="3">
        <v>2</v>
      </c>
      <c r="F5" s="4">
        <v>160</v>
      </c>
      <c r="G5" s="9">
        <f t="shared" ref="G5:G11" si="0">F5*E5</f>
        <v>320</v>
      </c>
    </row>
    <row r="6" spans="1:7" ht="41.45" customHeight="1" x14ac:dyDescent="0.25">
      <c r="A6" s="2">
        <v>44963</v>
      </c>
      <c r="B6" s="6" t="s">
        <v>22</v>
      </c>
      <c r="C6" s="7" t="s">
        <v>127</v>
      </c>
      <c r="D6" s="7" t="s">
        <v>135</v>
      </c>
      <c r="E6" s="3">
        <v>1</v>
      </c>
      <c r="F6" s="4">
        <v>2150</v>
      </c>
      <c r="G6" s="9">
        <f t="shared" si="0"/>
        <v>2150</v>
      </c>
    </row>
    <row r="7" spans="1:7" ht="41.45" customHeight="1" x14ac:dyDescent="0.25">
      <c r="A7" s="2">
        <v>44965</v>
      </c>
      <c r="B7" s="6" t="s">
        <v>23</v>
      </c>
      <c r="C7" s="7" t="s">
        <v>126</v>
      </c>
      <c r="D7" s="7" t="s">
        <v>135</v>
      </c>
      <c r="E7" s="3">
        <v>2</v>
      </c>
      <c r="F7" s="4">
        <v>799</v>
      </c>
      <c r="G7" s="9">
        <f t="shared" si="0"/>
        <v>1598</v>
      </c>
    </row>
    <row r="8" spans="1:7" ht="41.45" customHeight="1" x14ac:dyDescent="0.25">
      <c r="A8" s="2">
        <v>44976</v>
      </c>
      <c r="B8" s="6" t="s">
        <v>24</v>
      </c>
      <c r="C8" s="7" t="s">
        <v>127</v>
      </c>
      <c r="D8" s="7" t="s">
        <v>135</v>
      </c>
      <c r="E8" s="3">
        <v>5</v>
      </c>
      <c r="F8" s="4">
        <v>420</v>
      </c>
      <c r="G8" s="9">
        <f t="shared" si="0"/>
        <v>2100</v>
      </c>
    </row>
    <row r="9" spans="1:7" ht="41.45" customHeight="1" x14ac:dyDescent="0.25">
      <c r="A9" s="2">
        <v>44980</v>
      </c>
      <c r="B9" s="6" t="s">
        <v>26</v>
      </c>
      <c r="C9" s="7" t="s">
        <v>130</v>
      </c>
      <c r="D9" s="7" t="s">
        <v>135</v>
      </c>
      <c r="E9" s="3">
        <v>2</v>
      </c>
      <c r="F9" s="4">
        <v>589</v>
      </c>
      <c r="G9" s="9">
        <f t="shared" si="0"/>
        <v>1178</v>
      </c>
    </row>
    <row r="10" spans="1:7" ht="41.45" customHeight="1" x14ac:dyDescent="0.25">
      <c r="A10" s="2">
        <v>44981</v>
      </c>
      <c r="B10" s="6" t="s">
        <v>27</v>
      </c>
      <c r="C10" s="7" t="s">
        <v>129</v>
      </c>
      <c r="D10" s="7" t="s">
        <v>135</v>
      </c>
      <c r="E10" s="3">
        <v>1</v>
      </c>
      <c r="F10" s="4">
        <v>799</v>
      </c>
      <c r="G10" s="9">
        <f t="shared" si="0"/>
        <v>799</v>
      </c>
    </row>
    <row r="11" spans="1:7" ht="41.45" customHeight="1" x14ac:dyDescent="0.25">
      <c r="A11" s="2">
        <v>44982</v>
      </c>
      <c r="B11" s="6" t="s">
        <v>29</v>
      </c>
      <c r="C11" s="7" t="s">
        <v>126</v>
      </c>
      <c r="D11" s="7" t="s">
        <v>135</v>
      </c>
      <c r="E11" s="3">
        <v>1</v>
      </c>
      <c r="F11" s="4">
        <v>550</v>
      </c>
      <c r="G11" s="9">
        <f t="shared" si="0"/>
        <v>550</v>
      </c>
    </row>
    <row r="12" spans="1:7" x14ac:dyDescent="0.25">
      <c r="G12" s="4">
        <f>SUM(G5:G11)</f>
        <v>8695</v>
      </c>
    </row>
  </sheetData>
  <autoFilter ref="A1:G12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5856-A654-4F0B-9DD6-E64236C03F72}">
  <dimension ref="A1:G15"/>
  <sheetViews>
    <sheetView zoomScale="60" zoomScaleNormal="60" workbookViewId="0">
      <pane ySplit="1" topLeftCell="A2" activePane="bottomLeft" state="frozen"/>
      <selection pane="bottomLeft" activeCell="G5" sqref="G5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7" width="23.5" style="4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44989</v>
      </c>
      <c r="B2" s="6" t="s">
        <v>32</v>
      </c>
      <c r="C2" s="7" t="s">
        <v>126</v>
      </c>
      <c r="D2" s="7" t="s">
        <v>134</v>
      </c>
      <c r="E2" s="3">
        <v>1</v>
      </c>
      <c r="F2" s="4">
        <v>799</v>
      </c>
      <c r="G2" s="9">
        <f>F2*E2</f>
        <v>799</v>
      </c>
    </row>
    <row r="3" spans="1:7" ht="41.45" customHeight="1" x14ac:dyDescent="0.25">
      <c r="A3" s="2">
        <v>45016</v>
      </c>
      <c r="B3" s="6" t="s">
        <v>41</v>
      </c>
      <c r="C3" s="7" t="s">
        <v>126</v>
      </c>
      <c r="D3" s="7" t="s">
        <v>134</v>
      </c>
      <c r="E3" s="3">
        <v>2</v>
      </c>
      <c r="F3" s="4">
        <v>279</v>
      </c>
      <c r="G3" s="9">
        <f>F3*E3</f>
        <v>558</v>
      </c>
    </row>
    <row r="4" spans="1:7" ht="41.45" customHeight="1" x14ac:dyDescent="0.25">
      <c r="A4" s="2"/>
      <c r="G4" s="9"/>
    </row>
    <row r="5" spans="1:7" ht="41.45" customHeight="1" x14ac:dyDescent="0.25">
      <c r="A5" s="2">
        <v>44987</v>
      </c>
      <c r="B5" s="6" t="s">
        <v>31</v>
      </c>
      <c r="C5" s="7" t="s">
        <v>126</v>
      </c>
      <c r="D5" s="7" t="s">
        <v>135</v>
      </c>
      <c r="E5" s="3">
        <v>2</v>
      </c>
      <c r="F5" s="4">
        <v>1450</v>
      </c>
      <c r="G5" s="9">
        <f t="shared" ref="G5:G14" si="0">F5*E5</f>
        <v>2900</v>
      </c>
    </row>
    <row r="6" spans="1:7" ht="41.45" customHeight="1" x14ac:dyDescent="0.25">
      <c r="A6" s="2">
        <v>44989</v>
      </c>
      <c r="B6" s="6" t="s">
        <v>33</v>
      </c>
      <c r="C6" s="7" t="s">
        <v>127</v>
      </c>
      <c r="D6" s="7" t="s">
        <v>135</v>
      </c>
      <c r="E6" s="3">
        <v>2</v>
      </c>
      <c r="F6" s="4">
        <v>830</v>
      </c>
      <c r="G6" s="9">
        <f t="shared" si="0"/>
        <v>1660</v>
      </c>
    </row>
    <row r="7" spans="1:7" ht="41.45" customHeight="1" x14ac:dyDescent="0.25">
      <c r="A7" s="2">
        <v>44989</v>
      </c>
      <c r="B7" s="6" t="s">
        <v>34</v>
      </c>
      <c r="C7" s="7" t="s">
        <v>127</v>
      </c>
      <c r="D7" s="7" t="s">
        <v>135</v>
      </c>
      <c r="E7" s="3">
        <v>3</v>
      </c>
      <c r="F7" s="4">
        <v>190</v>
      </c>
      <c r="G7" s="9">
        <f t="shared" si="0"/>
        <v>570</v>
      </c>
    </row>
    <row r="8" spans="1:7" ht="41.45" customHeight="1" x14ac:dyDescent="0.25">
      <c r="A8" s="2">
        <v>44989</v>
      </c>
      <c r="B8" s="6" t="s">
        <v>35</v>
      </c>
      <c r="C8" s="7" t="s">
        <v>127</v>
      </c>
      <c r="D8" s="7" t="s">
        <v>135</v>
      </c>
      <c r="E8" s="3">
        <f>3+2+1+1+1</f>
        <v>8</v>
      </c>
      <c r="F8" s="4">
        <v>260</v>
      </c>
      <c r="G8" s="9">
        <f t="shared" si="0"/>
        <v>2080</v>
      </c>
    </row>
    <row r="9" spans="1:7" ht="41.45" customHeight="1" x14ac:dyDescent="0.25">
      <c r="A9" s="2">
        <v>44990</v>
      </c>
      <c r="B9" s="8" t="s">
        <v>36</v>
      </c>
      <c r="C9" s="7" t="s">
        <v>127</v>
      </c>
      <c r="D9" s="7" t="s">
        <v>135</v>
      </c>
      <c r="E9" s="3">
        <v>1</v>
      </c>
      <c r="F9" s="4">
        <v>999</v>
      </c>
      <c r="G9" s="9">
        <f t="shared" si="0"/>
        <v>999</v>
      </c>
    </row>
    <row r="10" spans="1:7" ht="41.45" customHeight="1" x14ac:dyDescent="0.25">
      <c r="A10" s="2">
        <v>44995</v>
      </c>
      <c r="B10" s="6" t="s">
        <v>37</v>
      </c>
      <c r="C10" s="7" t="s">
        <v>126</v>
      </c>
      <c r="D10" s="7" t="s">
        <v>135</v>
      </c>
      <c r="E10" s="3">
        <v>1</v>
      </c>
      <c r="F10" s="4">
        <v>750</v>
      </c>
      <c r="G10" s="9">
        <f t="shared" si="0"/>
        <v>750</v>
      </c>
    </row>
    <row r="11" spans="1:7" ht="41.45" customHeight="1" x14ac:dyDescent="0.25">
      <c r="A11" s="2">
        <v>45003</v>
      </c>
      <c r="B11" s="6" t="s">
        <v>38</v>
      </c>
      <c r="C11" s="7" t="s">
        <v>126</v>
      </c>
      <c r="D11" s="7" t="s">
        <v>135</v>
      </c>
      <c r="E11" s="3">
        <v>1</v>
      </c>
      <c r="F11" s="4">
        <v>520</v>
      </c>
      <c r="G11" s="9">
        <f t="shared" si="0"/>
        <v>520</v>
      </c>
    </row>
    <row r="12" spans="1:7" ht="41.45" customHeight="1" x14ac:dyDescent="0.25">
      <c r="A12" s="2">
        <v>45010</v>
      </c>
      <c r="B12" s="6" t="s">
        <v>39</v>
      </c>
      <c r="C12" s="7" t="s">
        <v>127</v>
      </c>
      <c r="D12" s="7" t="s">
        <v>135</v>
      </c>
      <c r="E12" s="3">
        <v>2</v>
      </c>
      <c r="F12" s="4">
        <v>450</v>
      </c>
      <c r="G12" s="9">
        <f t="shared" si="0"/>
        <v>900</v>
      </c>
    </row>
    <row r="13" spans="1:7" ht="41.45" customHeight="1" x14ac:dyDescent="0.25">
      <c r="A13" s="2">
        <v>45011</v>
      </c>
      <c r="B13" s="6" t="s">
        <v>40</v>
      </c>
      <c r="C13" s="7" t="s">
        <v>132</v>
      </c>
      <c r="D13" s="7" t="s">
        <v>135</v>
      </c>
      <c r="E13" s="3">
        <v>2</v>
      </c>
      <c r="F13" s="4">
        <v>1280</v>
      </c>
      <c r="G13" s="9">
        <f t="shared" si="0"/>
        <v>2560</v>
      </c>
    </row>
    <row r="14" spans="1:7" ht="41.45" customHeight="1" x14ac:dyDescent="0.25">
      <c r="A14" s="2">
        <v>45013</v>
      </c>
      <c r="B14" s="6" t="s">
        <v>30</v>
      </c>
      <c r="C14" s="7" t="s">
        <v>126</v>
      </c>
      <c r="D14" s="7" t="s">
        <v>135</v>
      </c>
      <c r="E14" s="3">
        <v>5</v>
      </c>
      <c r="F14" s="4">
        <v>899</v>
      </c>
      <c r="G14" s="9">
        <f t="shared" si="0"/>
        <v>4495</v>
      </c>
    </row>
    <row r="15" spans="1:7" x14ac:dyDescent="0.25">
      <c r="G15" s="4">
        <f>SUM(G1:G14)</f>
        <v>18791</v>
      </c>
    </row>
  </sheetData>
  <autoFilter ref="A1:G14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BD58-560D-4CA8-9B8A-BAB4974FC86C}">
  <dimension ref="A1:G20"/>
  <sheetViews>
    <sheetView zoomScale="58" zoomScaleNormal="58" workbookViewId="0">
      <pane ySplit="1" topLeftCell="A8" activePane="bottomLeft" state="frozen"/>
      <selection pane="bottomLeft" activeCell="G9" sqref="G9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6" width="23.5" style="4" customWidth="1"/>
    <col min="7" max="7" width="23.5" style="9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45028</v>
      </c>
      <c r="B2" s="8" t="s">
        <v>43</v>
      </c>
      <c r="C2" s="7" t="s">
        <v>127</v>
      </c>
      <c r="D2" s="7" t="s">
        <v>134</v>
      </c>
      <c r="E2" s="3">
        <v>1</v>
      </c>
      <c r="F2" s="4">
        <v>430</v>
      </c>
      <c r="G2" s="9">
        <f t="shared" ref="G2:G9" si="0">F2*E2</f>
        <v>430</v>
      </c>
    </row>
    <row r="3" spans="1:7" ht="41.45" customHeight="1" x14ac:dyDescent="0.25">
      <c r="A3" s="2">
        <v>45029</v>
      </c>
      <c r="B3" s="6" t="s">
        <v>44</v>
      </c>
      <c r="C3" s="7" t="s">
        <v>126</v>
      </c>
      <c r="D3" s="7" t="s">
        <v>134</v>
      </c>
      <c r="E3" s="3">
        <v>1</v>
      </c>
      <c r="F3" s="4">
        <v>350</v>
      </c>
      <c r="G3" s="9">
        <f t="shared" si="0"/>
        <v>350</v>
      </c>
    </row>
    <row r="4" spans="1:7" ht="41.45" customHeight="1" x14ac:dyDescent="0.25">
      <c r="A4" s="2">
        <v>45032</v>
      </c>
      <c r="B4" s="6" t="s">
        <v>46</v>
      </c>
      <c r="C4" s="7" t="s">
        <v>126</v>
      </c>
      <c r="D4" s="7" t="s">
        <v>134</v>
      </c>
      <c r="E4" s="3">
        <v>1</v>
      </c>
      <c r="F4" s="4">
        <v>780</v>
      </c>
      <c r="G4" s="9">
        <f t="shared" si="0"/>
        <v>780</v>
      </c>
    </row>
    <row r="5" spans="1:7" ht="41.45" customHeight="1" x14ac:dyDescent="0.25">
      <c r="A5" s="2">
        <v>45032</v>
      </c>
      <c r="B5" s="6" t="s">
        <v>47</v>
      </c>
      <c r="C5" s="7" t="s">
        <v>126</v>
      </c>
      <c r="D5" s="7" t="s">
        <v>134</v>
      </c>
      <c r="E5" s="3">
        <v>1</v>
      </c>
      <c r="F5" s="4">
        <v>899</v>
      </c>
      <c r="G5" s="9">
        <f t="shared" si="0"/>
        <v>899</v>
      </c>
    </row>
    <row r="6" spans="1:7" ht="41.45" customHeight="1" x14ac:dyDescent="0.25">
      <c r="A6" s="2">
        <v>45032</v>
      </c>
      <c r="B6" s="6" t="s">
        <v>48</v>
      </c>
      <c r="C6" s="7" t="s">
        <v>126</v>
      </c>
      <c r="D6" s="7" t="s">
        <v>134</v>
      </c>
      <c r="E6" s="3">
        <v>1</v>
      </c>
      <c r="F6" s="4">
        <v>950</v>
      </c>
      <c r="G6" s="9">
        <f t="shared" si="0"/>
        <v>950</v>
      </c>
    </row>
    <row r="7" spans="1:7" ht="41.45" customHeight="1" x14ac:dyDescent="0.25">
      <c r="A7" s="2">
        <v>45032</v>
      </c>
      <c r="B7" s="6" t="s">
        <v>49</v>
      </c>
      <c r="C7" s="7" t="s">
        <v>126</v>
      </c>
      <c r="D7" s="7" t="s">
        <v>134</v>
      </c>
      <c r="E7" s="3">
        <v>2</v>
      </c>
      <c r="F7" s="4">
        <v>950</v>
      </c>
      <c r="G7" s="9">
        <f t="shared" si="0"/>
        <v>1900</v>
      </c>
    </row>
    <row r="8" spans="1:7" ht="41.45" customHeight="1" x14ac:dyDescent="0.25">
      <c r="A8" s="2">
        <v>45036</v>
      </c>
      <c r="B8" s="6" t="s">
        <v>52</v>
      </c>
      <c r="C8" s="7" t="s">
        <v>126</v>
      </c>
      <c r="D8" s="7" t="s">
        <v>134</v>
      </c>
      <c r="E8" s="3">
        <v>1</v>
      </c>
      <c r="F8" s="4">
        <v>1950</v>
      </c>
      <c r="G8" s="9">
        <f t="shared" si="0"/>
        <v>1950</v>
      </c>
    </row>
    <row r="9" spans="1:7" ht="41.45" customHeight="1" x14ac:dyDescent="0.25">
      <c r="A9" s="2">
        <v>45044</v>
      </c>
      <c r="B9" s="6" t="s">
        <v>57</v>
      </c>
      <c r="C9" s="7" t="s">
        <v>126</v>
      </c>
      <c r="D9" s="7" t="s">
        <v>134</v>
      </c>
      <c r="E9" s="3">
        <v>2</v>
      </c>
      <c r="F9" s="4">
        <v>380</v>
      </c>
      <c r="G9" s="9">
        <f t="shared" si="0"/>
        <v>760</v>
      </c>
    </row>
    <row r="10" spans="1:7" ht="41.45" customHeight="1" x14ac:dyDescent="0.25">
      <c r="A10" s="2"/>
    </row>
    <row r="11" spans="1:7" ht="41.45" customHeight="1" x14ac:dyDescent="0.25">
      <c r="A11" s="2">
        <v>45017</v>
      </c>
      <c r="B11" s="6" t="s">
        <v>42</v>
      </c>
      <c r="C11" s="7" t="s">
        <v>128</v>
      </c>
      <c r="D11" s="7" t="s">
        <v>135</v>
      </c>
      <c r="E11" s="3">
        <v>1</v>
      </c>
      <c r="F11" s="4">
        <v>599</v>
      </c>
      <c r="G11" s="9">
        <f t="shared" ref="G11:G19" si="1">F11*E11</f>
        <v>599</v>
      </c>
    </row>
    <row r="12" spans="1:7" ht="41.45" customHeight="1" x14ac:dyDescent="0.25">
      <c r="A12" s="2">
        <v>45029</v>
      </c>
      <c r="B12" s="6" t="s">
        <v>45</v>
      </c>
      <c r="C12" s="7" t="s">
        <v>127</v>
      </c>
      <c r="D12" s="7" t="s">
        <v>135</v>
      </c>
      <c r="E12" s="3">
        <v>4</v>
      </c>
      <c r="F12" s="4">
        <v>185</v>
      </c>
      <c r="G12" s="9">
        <f t="shared" si="1"/>
        <v>740</v>
      </c>
    </row>
    <row r="13" spans="1:7" ht="41.45" customHeight="1" x14ac:dyDescent="0.25">
      <c r="A13" s="2">
        <v>45035</v>
      </c>
      <c r="B13" s="6" t="s">
        <v>50</v>
      </c>
      <c r="C13" s="7" t="s">
        <v>128</v>
      </c>
      <c r="D13" s="7" t="s">
        <v>135</v>
      </c>
      <c r="E13" s="3">
        <v>3</v>
      </c>
      <c r="F13" s="4">
        <v>289</v>
      </c>
      <c r="G13" s="9">
        <f t="shared" si="1"/>
        <v>867</v>
      </c>
    </row>
    <row r="14" spans="1:7" ht="41.45" customHeight="1" x14ac:dyDescent="0.25">
      <c r="A14" s="2">
        <v>45035</v>
      </c>
      <c r="B14" s="6" t="s">
        <v>51</v>
      </c>
      <c r="C14" s="7" t="s">
        <v>126</v>
      </c>
      <c r="D14" s="7" t="s">
        <v>135</v>
      </c>
      <c r="E14" s="3">
        <v>2</v>
      </c>
      <c r="F14" s="4">
        <v>420</v>
      </c>
      <c r="G14" s="9">
        <f t="shared" si="1"/>
        <v>840</v>
      </c>
    </row>
    <row r="15" spans="1:7" ht="41.45" customHeight="1" x14ac:dyDescent="0.25">
      <c r="A15" s="2">
        <v>45036</v>
      </c>
      <c r="B15" s="6" t="s">
        <v>53</v>
      </c>
      <c r="C15" s="7" t="s">
        <v>127</v>
      </c>
      <c r="D15" s="7" t="s">
        <v>135</v>
      </c>
      <c r="E15" s="3">
        <v>1</v>
      </c>
      <c r="F15" s="4">
        <v>1780</v>
      </c>
      <c r="G15" s="9">
        <f t="shared" si="1"/>
        <v>1780</v>
      </c>
    </row>
    <row r="16" spans="1:7" ht="41.45" customHeight="1" x14ac:dyDescent="0.25">
      <c r="A16" s="2">
        <v>45036</v>
      </c>
      <c r="B16" s="6" t="s">
        <v>54</v>
      </c>
      <c r="C16" s="7" t="s">
        <v>127</v>
      </c>
      <c r="D16" s="7" t="s">
        <v>135</v>
      </c>
      <c r="E16" s="3">
        <v>1</v>
      </c>
      <c r="F16" s="4">
        <v>380</v>
      </c>
      <c r="G16" s="9">
        <f t="shared" si="1"/>
        <v>380</v>
      </c>
    </row>
    <row r="17" spans="1:7" ht="41.45" customHeight="1" x14ac:dyDescent="0.25">
      <c r="A17" s="2">
        <v>45043</v>
      </c>
      <c r="B17" s="6" t="s">
        <v>55</v>
      </c>
      <c r="C17" s="7" t="s">
        <v>127</v>
      </c>
      <c r="D17" s="7" t="s">
        <v>135</v>
      </c>
      <c r="E17" s="3">
        <v>2</v>
      </c>
      <c r="F17" s="4">
        <v>180</v>
      </c>
      <c r="G17" s="9">
        <f t="shared" si="1"/>
        <v>360</v>
      </c>
    </row>
    <row r="18" spans="1:7" ht="41.45" customHeight="1" x14ac:dyDescent="0.25">
      <c r="A18" s="2">
        <v>45044</v>
      </c>
      <c r="B18" s="6" t="s">
        <v>56</v>
      </c>
      <c r="C18" s="7" t="s">
        <v>127</v>
      </c>
      <c r="D18" s="7" t="s">
        <v>135</v>
      </c>
      <c r="E18" s="3">
        <v>2</v>
      </c>
      <c r="F18" s="4">
        <v>650</v>
      </c>
      <c r="G18" s="9">
        <f t="shared" si="1"/>
        <v>1300</v>
      </c>
    </row>
    <row r="19" spans="1:7" ht="41.45" customHeight="1" x14ac:dyDescent="0.25">
      <c r="A19" s="2">
        <v>45045</v>
      </c>
      <c r="B19" s="6" t="s">
        <v>58</v>
      </c>
      <c r="C19" s="7" t="s">
        <v>128</v>
      </c>
      <c r="D19" s="7" t="s">
        <v>135</v>
      </c>
      <c r="E19" s="3">
        <v>1</v>
      </c>
      <c r="F19" s="4">
        <v>245</v>
      </c>
      <c r="G19" s="9">
        <f t="shared" si="1"/>
        <v>245</v>
      </c>
    </row>
    <row r="20" spans="1:7" x14ac:dyDescent="0.25">
      <c r="G20" s="9">
        <f>SUM(G11:G19)</f>
        <v>7111</v>
      </c>
    </row>
  </sheetData>
  <autoFilter ref="A1:G20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555B-964E-4F19-8EEE-0B77B68A613B}">
  <dimension ref="A1:G23"/>
  <sheetViews>
    <sheetView zoomScale="58" zoomScaleNormal="58" workbookViewId="0">
      <pane ySplit="1" topLeftCell="A8" activePane="bottomLeft" state="frozen"/>
      <selection pane="bottomLeft" activeCell="E7" sqref="E7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7" width="23.5" style="4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45047</v>
      </c>
      <c r="B2" s="6" t="s">
        <v>59</v>
      </c>
      <c r="C2" s="7" t="s">
        <v>126</v>
      </c>
      <c r="D2" s="7" t="s">
        <v>134</v>
      </c>
      <c r="E2" s="3">
        <v>1</v>
      </c>
      <c r="F2" s="4">
        <v>1150</v>
      </c>
      <c r="G2" s="9">
        <f t="shared" ref="G2:G22" si="0">F2*E2</f>
        <v>1150</v>
      </c>
    </row>
    <row r="3" spans="1:7" ht="41.45" customHeight="1" x14ac:dyDescent="0.25">
      <c r="A3" s="2">
        <v>45053</v>
      </c>
      <c r="B3" s="6" t="s">
        <v>62</v>
      </c>
      <c r="C3" s="7" t="s">
        <v>126</v>
      </c>
      <c r="D3" s="7" t="s">
        <v>134</v>
      </c>
      <c r="E3" s="3">
        <v>1</v>
      </c>
      <c r="F3" s="4">
        <v>1850</v>
      </c>
      <c r="G3" s="9">
        <f t="shared" ref="G3:G8" si="1">F3*E3</f>
        <v>1850</v>
      </c>
    </row>
    <row r="4" spans="1:7" ht="41.45" customHeight="1" x14ac:dyDescent="0.25">
      <c r="A4" s="2">
        <v>45054</v>
      </c>
      <c r="B4" s="6" t="s">
        <v>63</v>
      </c>
      <c r="C4" s="7" t="s">
        <v>127</v>
      </c>
      <c r="D4" s="7" t="s">
        <v>134</v>
      </c>
      <c r="E4" s="3">
        <v>1</v>
      </c>
      <c r="F4" s="4">
        <v>520</v>
      </c>
      <c r="G4" s="9">
        <f t="shared" si="1"/>
        <v>520</v>
      </c>
    </row>
    <row r="5" spans="1:7" ht="41.45" customHeight="1" x14ac:dyDescent="0.25">
      <c r="A5" s="2">
        <v>45055</v>
      </c>
      <c r="B5" s="6" t="s">
        <v>64</v>
      </c>
      <c r="C5" s="7" t="s">
        <v>126</v>
      </c>
      <c r="D5" s="7" t="s">
        <v>134</v>
      </c>
      <c r="E5" s="3">
        <v>1</v>
      </c>
      <c r="F5" s="4">
        <v>1200</v>
      </c>
      <c r="G5" s="9">
        <f t="shared" si="1"/>
        <v>1200</v>
      </c>
    </row>
    <row r="6" spans="1:7" ht="41.45" customHeight="1" x14ac:dyDescent="0.25">
      <c r="A6" s="2">
        <v>45060</v>
      </c>
      <c r="B6" s="6" t="s">
        <v>65</v>
      </c>
      <c r="C6" s="7" t="s">
        <v>126</v>
      </c>
      <c r="D6" s="7" t="s">
        <v>134</v>
      </c>
      <c r="E6" s="3">
        <v>6</v>
      </c>
      <c r="F6" s="4">
        <v>199</v>
      </c>
      <c r="G6" s="9">
        <f t="shared" si="1"/>
        <v>1194</v>
      </c>
    </row>
    <row r="7" spans="1:7" ht="41.45" customHeight="1" x14ac:dyDescent="0.25">
      <c r="A7" s="2">
        <v>45060</v>
      </c>
      <c r="B7" s="6" t="s">
        <v>66</v>
      </c>
      <c r="C7" s="7" t="s">
        <v>126</v>
      </c>
      <c r="D7" s="7" t="s">
        <v>134</v>
      </c>
      <c r="E7" s="3">
        <f>1+1+1+1</f>
        <v>4</v>
      </c>
      <c r="F7" s="4">
        <v>1760</v>
      </c>
      <c r="G7" s="9">
        <f t="shared" si="1"/>
        <v>7040</v>
      </c>
    </row>
    <row r="8" spans="1:7" ht="41.45" customHeight="1" x14ac:dyDescent="0.25">
      <c r="A8" s="2">
        <v>45061</v>
      </c>
      <c r="B8" s="6" t="s">
        <v>70</v>
      </c>
      <c r="C8" s="7" t="s">
        <v>126</v>
      </c>
      <c r="D8" s="7" t="s">
        <v>134</v>
      </c>
      <c r="E8" s="3">
        <v>1</v>
      </c>
      <c r="F8" s="4">
        <v>699</v>
      </c>
      <c r="G8" s="9">
        <f t="shared" si="1"/>
        <v>699</v>
      </c>
    </row>
    <row r="9" spans="1:7" ht="41.45" customHeight="1" x14ac:dyDescent="0.25">
      <c r="A9" s="2"/>
      <c r="G9" s="9"/>
    </row>
    <row r="10" spans="1:7" ht="41.45" customHeight="1" x14ac:dyDescent="0.25">
      <c r="A10" s="2">
        <v>45049</v>
      </c>
      <c r="B10" s="6" t="s">
        <v>60</v>
      </c>
      <c r="C10" s="7" t="s">
        <v>126</v>
      </c>
      <c r="D10" s="7" t="s">
        <v>135</v>
      </c>
      <c r="E10" s="3">
        <v>1</v>
      </c>
      <c r="F10" s="4">
        <v>650</v>
      </c>
      <c r="G10" s="9">
        <f t="shared" si="0"/>
        <v>650</v>
      </c>
    </row>
    <row r="11" spans="1:7" ht="41.45" customHeight="1" x14ac:dyDescent="0.25">
      <c r="A11" s="2">
        <v>45050</v>
      </c>
      <c r="B11" s="6" t="s">
        <v>61</v>
      </c>
      <c r="C11" s="7" t="s">
        <v>127</v>
      </c>
      <c r="D11" s="7" t="s">
        <v>135</v>
      </c>
      <c r="E11" s="3">
        <v>1</v>
      </c>
      <c r="F11" s="4">
        <v>199</v>
      </c>
      <c r="G11" s="9">
        <f t="shared" si="0"/>
        <v>199</v>
      </c>
    </row>
    <row r="12" spans="1:7" ht="41.45" customHeight="1" x14ac:dyDescent="0.25">
      <c r="A12" s="2">
        <v>45060</v>
      </c>
      <c r="B12" s="6" t="s">
        <v>67</v>
      </c>
      <c r="C12" s="7" t="s">
        <v>127</v>
      </c>
      <c r="D12" s="7" t="s">
        <v>135</v>
      </c>
      <c r="E12" s="3">
        <v>1</v>
      </c>
      <c r="F12" s="4">
        <v>1780</v>
      </c>
      <c r="G12" s="9">
        <f t="shared" si="0"/>
        <v>1780</v>
      </c>
    </row>
    <row r="13" spans="1:7" ht="41.45" customHeight="1" x14ac:dyDescent="0.25">
      <c r="A13" s="2">
        <v>45060</v>
      </c>
      <c r="B13" s="6" t="s">
        <v>68</v>
      </c>
      <c r="C13" s="7" t="s">
        <v>127</v>
      </c>
      <c r="D13" s="7" t="s">
        <v>134</v>
      </c>
      <c r="E13" s="3">
        <v>2</v>
      </c>
      <c r="F13" s="4">
        <v>750</v>
      </c>
      <c r="G13" s="9">
        <f t="shared" si="0"/>
        <v>1500</v>
      </c>
    </row>
    <row r="14" spans="1:7" ht="41.45" customHeight="1" x14ac:dyDescent="0.25">
      <c r="A14" s="2">
        <v>45060</v>
      </c>
      <c r="B14" s="8" t="s">
        <v>69</v>
      </c>
      <c r="C14" s="7" t="s">
        <v>126</v>
      </c>
      <c r="D14" s="7" t="s">
        <v>135</v>
      </c>
      <c r="E14" s="3">
        <v>1</v>
      </c>
      <c r="F14" s="4">
        <v>2999</v>
      </c>
      <c r="G14" s="9">
        <f t="shared" si="0"/>
        <v>2999</v>
      </c>
    </row>
    <row r="15" spans="1:7" ht="41.45" customHeight="1" x14ac:dyDescent="0.25">
      <c r="A15" s="2">
        <v>45064</v>
      </c>
      <c r="B15" s="6" t="s">
        <v>71</v>
      </c>
      <c r="C15" s="7" t="s">
        <v>128</v>
      </c>
      <c r="D15" s="7" t="s">
        <v>135</v>
      </c>
      <c r="E15" s="3">
        <v>2</v>
      </c>
      <c r="F15" s="4">
        <v>1330</v>
      </c>
      <c r="G15" s="9">
        <f t="shared" si="0"/>
        <v>2660</v>
      </c>
    </row>
    <row r="16" spans="1:7" ht="41.45" customHeight="1" x14ac:dyDescent="0.25">
      <c r="A16" s="2">
        <v>45069</v>
      </c>
      <c r="B16" s="6" t="s">
        <v>72</v>
      </c>
      <c r="C16" s="7" t="s">
        <v>127</v>
      </c>
      <c r="D16" s="7" t="s">
        <v>135</v>
      </c>
      <c r="E16" s="3">
        <v>2</v>
      </c>
      <c r="F16" s="4">
        <v>250</v>
      </c>
      <c r="G16" s="9">
        <f t="shared" si="0"/>
        <v>500</v>
      </c>
    </row>
    <row r="17" spans="1:7" ht="41.45" customHeight="1" x14ac:dyDescent="0.25">
      <c r="A17" s="2">
        <v>45070</v>
      </c>
      <c r="B17" s="6" t="s">
        <v>73</v>
      </c>
      <c r="C17" s="7" t="s">
        <v>126</v>
      </c>
      <c r="D17" s="7" t="s">
        <v>135</v>
      </c>
      <c r="E17" s="3">
        <v>1</v>
      </c>
      <c r="F17" s="4">
        <v>1752</v>
      </c>
      <c r="G17" s="9">
        <f t="shared" si="0"/>
        <v>1752</v>
      </c>
    </row>
    <row r="18" spans="1:7" ht="41.45" customHeight="1" x14ac:dyDescent="0.25">
      <c r="A18" s="2">
        <v>45073</v>
      </c>
      <c r="B18" s="6" t="s">
        <v>74</v>
      </c>
      <c r="C18" s="7" t="s">
        <v>128</v>
      </c>
      <c r="D18" s="7" t="s">
        <v>135</v>
      </c>
      <c r="E18" s="3">
        <v>3</v>
      </c>
      <c r="F18" s="4">
        <v>680</v>
      </c>
      <c r="G18" s="9">
        <f t="shared" si="0"/>
        <v>2040</v>
      </c>
    </row>
    <row r="19" spans="1:7" ht="41.45" customHeight="1" x14ac:dyDescent="0.25">
      <c r="A19" s="2">
        <v>45073</v>
      </c>
      <c r="B19" s="6" t="s">
        <v>75</v>
      </c>
      <c r="C19" s="7" t="s">
        <v>127</v>
      </c>
      <c r="D19" s="7" t="s">
        <v>135</v>
      </c>
      <c r="E19" s="3">
        <v>4</v>
      </c>
      <c r="F19" s="4">
        <v>220</v>
      </c>
      <c r="G19" s="9">
        <f t="shared" si="0"/>
        <v>880</v>
      </c>
    </row>
    <row r="20" spans="1:7" ht="41.45" customHeight="1" x14ac:dyDescent="0.25">
      <c r="A20" s="2">
        <v>45077</v>
      </c>
      <c r="B20" s="6" t="s">
        <v>76</v>
      </c>
      <c r="C20" s="7" t="s">
        <v>126</v>
      </c>
      <c r="D20" s="7" t="s">
        <v>135</v>
      </c>
      <c r="E20" s="3">
        <v>1</v>
      </c>
      <c r="F20" s="4">
        <v>950</v>
      </c>
      <c r="G20" s="9">
        <f t="shared" si="0"/>
        <v>950</v>
      </c>
    </row>
    <row r="21" spans="1:7" ht="41.45" customHeight="1" x14ac:dyDescent="0.25">
      <c r="A21" s="2">
        <v>45077</v>
      </c>
      <c r="B21" s="6" t="s">
        <v>77</v>
      </c>
      <c r="C21" s="7" t="s">
        <v>126</v>
      </c>
      <c r="D21" s="7" t="s">
        <v>135</v>
      </c>
      <c r="E21" s="3">
        <v>1</v>
      </c>
      <c r="F21" s="4">
        <v>720</v>
      </c>
      <c r="G21" s="9">
        <f t="shared" si="0"/>
        <v>720</v>
      </c>
    </row>
    <row r="22" spans="1:7" ht="41.45" customHeight="1" x14ac:dyDescent="0.25">
      <c r="A22" s="2"/>
      <c r="G22" s="9">
        <f t="shared" si="0"/>
        <v>0</v>
      </c>
    </row>
    <row r="23" spans="1:7" x14ac:dyDescent="0.25">
      <c r="G23" s="4">
        <f>SUM(G2:G22)</f>
        <v>30283</v>
      </c>
    </row>
  </sheetData>
  <autoFilter ref="A1:G23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0BDA-C717-48F0-8B70-F83E27E6A173}">
  <dimension ref="A1:G25"/>
  <sheetViews>
    <sheetView zoomScale="58" zoomScaleNormal="58" workbookViewId="0">
      <pane ySplit="1" topLeftCell="A11" activePane="bottomLeft" state="frozen"/>
      <selection pane="bottomLeft" activeCell="F28" sqref="F28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6" width="23.5" style="4" customWidth="1"/>
    <col min="7" max="7" width="23.5" style="9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45078</v>
      </c>
      <c r="B2" s="6" t="s">
        <v>78</v>
      </c>
      <c r="C2" s="7" t="s">
        <v>126</v>
      </c>
      <c r="D2" s="7" t="s">
        <v>134</v>
      </c>
      <c r="E2" s="3">
        <v>1</v>
      </c>
      <c r="F2" s="4">
        <v>1788</v>
      </c>
      <c r="G2" s="9">
        <f t="shared" ref="G2:G24" si="0">F2*E2</f>
        <v>1788</v>
      </c>
    </row>
    <row r="3" spans="1:7" ht="41.45" customHeight="1" x14ac:dyDescent="0.25">
      <c r="A3" s="2">
        <v>45078</v>
      </c>
      <c r="B3" s="6" t="s">
        <v>80</v>
      </c>
      <c r="C3" s="7" t="s">
        <v>126</v>
      </c>
      <c r="D3" s="7" t="s">
        <v>134</v>
      </c>
      <c r="E3" s="3">
        <v>1</v>
      </c>
      <c r="F3" s="4">
        <v>888</v>
      </c>
      <c r="G3" s="9">
        <f t="shared" ref="G3:G12" si="1">F3*E3</f>
        <v>888</v>
      </c>
    </row>
    <row r="4" spans="1:7" ht="41.45" customHeight="1" x14ac:dyDescent="0.25">
      <c r="A4" s="2">
        <v>45079</v>
      </c>
      <c r="B4" s="6" t="s">
        <v>81</v>
      </c>
      <c r="C4" s="7" t="s">
        <v>126</v>
      </c>
      <c r="D4" s="7" t="s">
        <v>134</v>
      </c>
      <c r="E4" s="3">
        <v>2</v>
      </c>
      <c r="F4" s="4">
        <v>1160</v>
      </c>
      <c r="G4" s="9">
        <f t="shared" si="1"/>
        <v>2320</v>
      </c>
    </row>
    <row r="5" spans="1:7" ht="41.45" customHeight="1" x14ac:dyDescent="0.25">
      <c r="A5" s="2">
        <v>45090</v>
      </c>
      <c r="B5" s="8" t="s">
        <v>85</v>
      </c>
      <c r="C5" s="7" t="s">
        <v>126</v>
      </c>
      <c r="D5" s="7" t="s">
        <v>134</v>
      </c>
      <c r="E5" s="3">
        <v>1</v>
      </c>
      <c r="F5" s="4">
        <v>1595</v>
      </c>
      <c r="G5" s="9">
        <f t="shared" si="1"/>
        <v>1595</v>
      </c>
    </row>
    <row r="6" spans="1:7" ht="41.45" customHeight="1" x14ac:dyDescent="0.25">
      <c r="A6" s="2">
        <v>45090</v>
      </c>
      <c r="B6" s="6" t="s">
        <v>86</v>
      </c>
      <c r="C6" s="7" t="s">
        <v>126</v>
      </c>
      <c r="D6" s="7" t="s">
        <v>134</v>
      </c>
      <c r="E6" s="3">
        <v>3</v>
      </c>
      <c r="F6" s="4">
        <v>575</v>
      </c>
      <c r="G6" s="9">
        <f t="shared" si="1"/>
        <v>1725</v>
      </c>
    </row>
    <row r="7" spans="1:7" ht="41.45" customHeight="1" x14ac:dyDescent="0.25">
      <c r="A7" s="2">
        <v>45093</v>
      </c>
      <c r="B7" s="6" t="s">
        <v>87</v>
      </c>
      <c r="C7" s="7" t="s">
        <v>126</v>
      </c>
      <c r="D7" s="7" t="s">
        <v>134</v>
      </c>
      <c r="E7" s="3">
        <v>1</v>
      </c>
      <c r="F7" s="4">
        <v>599</v>
      </c>
      <c r="G7" s="9">
        <f t="shared" si="1"/>
        <v>599</v>
      </c>
    </row>
    <row r="8" spans="1:7" ht="41.45" customHeight="1" x14ac:dyDescent="0.25">
      <c r="A8" s="2">
        <v>45093</v>
      </c>
      <c r="B8" s="6" t="s">
        <v>88</v>
      </c>
      <c r="C8" s="7" t="s">
        <v>126</v>
      </c>
      <c r="D8" s="7" t="s">
        <v>134</v>
      </c>
      <c r="E8" s="3">
        <v>1</v>
      </c>
      <c r="F8" s="4">
        <v>345</v>
      </c>
      <c r="G8" s="9">
        <f t="shared" si="1"/>
        <v>345</v>
      </c>
    </row>
    <row r="9" spans="1:7" ht="41.45" customHeight="1" x14ac:dyDescent="0.25">
      <c r="A9" s="2">
        <v>45099</v>
      </c>
      <c r="B9" s="6" t="s">
        <v>93</v>
      </c>
      <c r="C9" s="7" t="s">
        <v>126</v>
      </c>
      <c r="D9" s="7" t="s">
        <v>134</v>
      </c>
      <c r="E9" s="3">
        <v>2</v>
      </c>
      <c r="F9" s="4">
        <v>279</v>
      </c>
      <c r="G9" s="9">
        <f t="shared" si="1"/>
        <v>558</v>
      </c>
    </row>
    <row r="10" spans="1:7" ht="41.45" customHeight="1" x14ac:dyDescent="0.25">
      <c r="A10" s="2">
        <v>45100</v>
      </c>
      <c r="B10" s="6" t="s">
        <v>94</v>
      </c>
      <c r="C10" s="7" t="s">
        <v>127</v>
      </c>
      <c r="D10" s="7" t="s">
        <v>134</v>
      </c>
      <c r="E10" s="3">
        <v>2</v>
      </c>
      <c r="F10" s="4">
        <v>1200</v>
      </c>
      <c r="G10" s="9">
        <f t="shared" si="1"/>
        <v>2400</v>
      </c>
    </row>
    <row r="11" spans="1:7" ht="41.45" customHeight="1" x14ac:dyDescent="0.25">
      <c r="A11" s="2">
        <v>45106</v>
      </c>
      <c r="B11" s="6" t="s">
        <v>95</v>
      </c>
      <c r="C11" s="7" t="s">
        <v>126</v>
      </c>
      <c r="D11" s="7" t="s">
        <v>134</v>
      </c>
      <c r="E11" s="3">
        <v>2</v>
      </c>
      <c r="F11" s="4">
        <v>799</v>
      </c>
      <c r="G11" s="9">
        <f t="shared" si="1"/>
        <v>1598</v>
      </c>
    </row>
    <row r="12" spans="1:7" ht="41.45" customHeight="1" x14ac:dyDescent="0.25">
      <c r="A12" s="2">
        <v>45107</v>
      </c>
      <c r="B12" s="6" t="s">
        <v>97</v>
      </c>
      <c r="C12" s="7" t="s">
        <v>126</v>
      </c>
      <c r="D12" s="7" t="s">
        <v>134</v>
      </c>
      <c r="E12" s="3">
        <v>1</v>
      </c>
      <c r="F12" s="4">
        <v>780</v>
      </c>
      <c r="G12" s="9">
        <f t="shared" si="1"/>
        <v>780</v>
      </c>
    </row>
    <row r="13" spans="1:7" ht="41.45" customHeight="1" x14ac:dyDescent="0.25">
      <c r="A13" s="2"/>
    </row>
    <row r="14" spans="1:7" ht="41.45" customHeight="1" x14ac:dyDescent="0.25">
      <c r="A14" s="2">
        <v>45078</v>
      </c>
      <c r="B14" s="6" t="s">
        <v>79</v>
      </c>
      <c r="C14" s="7" t="s">
        <v>126</v>
      </c>
      <c r="D14" s="7" t="s">
        <v>135</v>
      </c>
      <c r="E14" s="3">
        <v>1</v>
      </c>
      <c r="F14" s="4">
        <v>1460</v>
      </c>
      <c r="G14" s="9">
        <f t="shared" si="0"/>
        <v>1460</v>
      </c>
    </row>
    <row r="15" spans="1:7" ht="41.45" customHeight="1" x14ac:dyDescent="0.25">
      <c r="A15" s="2">
        <v>45087</v>
      </c>
      <c r="B15" s="6" t="s">
        <v>82</v>
      </c>
      <c r="C15" s="7" t="s">
        <v>126</v>
      </c>
      <c r="D15" s="7" t="s">
        <v>135</v>
      </c>
      <c r="E15" s="3">
        <v>3</v>
      </c>
      <c r="F15" s="4">
        <v>209</v>
      </c>
      <c r="G15" s="9">
        <f t="shared" si="0"/>
        <v>627</v>
      </c>
    </row>
    <row r="16" spans="1:7" ht="41.45" customHeight="1" x14ac:dyDescent="0.25">
      <c r="A16" s="2">
        <v>45087</v>
      </c>
      <c r="B16" s="6" t="s">
        <v>83</v>
      </c>
      <c r="C16" s="7" t="s">
        <v>126</v>
      </c>
      <c r="D16" s="7" t="s">
        <v>135</v>
      </c>
      <c r="E16" s="3">
        <f>6+6</f>
        <v>12</v>
      </c>
      <c r="F16" s="4">
        <v>899</v>
      </c>
      <c r="G16" s="9">
        <f t="shared" si="0"/>
        <v>10788</v>
      </c>
    </row>
    <row r="17" spans="1:7" ht="41.45" customHeight="1" x14ac:dyDescent="0.25">
      <c r="A17" s="2">
        <v>45088</v>
      </c>
      <c r="B17" s="6" t="s">
        <v>84</v>
      </c>
      <c r="C17" s="7" t="s">
        <v>128</v>
      </c>
      <c r="D17" s="7" t="s">
        <v>135</v>
      </c>
      <c r="E17" s="3">
        <v>3</v>
      </c>
      <c r="F17" s="4">
        <v>380</v>
      </c>
      <c r="G17" s="9">
        <f t="shared" si="0"/>
        <v>1140</v>
      </c>
    </row>
    <row r="18" spans="1:7" ht="41.45" customHeight="1" x14ac:dyDescent="0.25">
      <c r="A18" s="2">
        <v>45094</v>
      </c>
      <c r="B18" s="6" t="s">
        <v>89</v>
      </c>
      <c r="C18" s="7" t="s">
        <v>131</v>
      </c>
      <c r="D18" s="7" t="s">
        <v>135</v>
      </c>
      <c r="E18" s="7">
        <v>1</v>
      </c>
      <c r="F18" s="4">
        <v>290</v>
      </c>
      <c r="G18" s="9">
        <f t="shared" si="0"/>
        <v>290</v>
      </c>
    </row>
    <row r="19" spans="1:7" ht="41.45" customHeight="1" x14ac:dyDescent="0.25">
      <c r="A19" s="2">
        <v>45094</v>
      </c>
      <c r="B19" s="6" t="s">
        <v>90</v>
      </c>
      <c r="C19" s="7" t="s">
        <v>131</v>
      </c>
      <c r="D19" s="7" t="s">
        <v>135</v>
      </c>
      <c r="E19" s="3">
        <v>1</v>
      </c>
      <c r="F19" s="4">
        <v>580</v>
      </c>
      <c r="G19" s="9">
        <f t="shared" si="0"/>
        <v>580</v>
      </c>
    </row>
    <row r="20" spans="1:7" ht="41.45" customHeight="1" x14ac:dyDescent="0.25">
      <c r="A20" s="2">
        <v>45098</v>
      </c>
      <c r="B20" s="6" t="s">
        <v>91</v>
      </c>
      <c r="C20" s="7" t="s">
        <v>128</v>
      </c>
      <c r="D20" s="7" t="s">
        <v>135</v>
      </c>
      <c r="E20" s="3">
        <v>1</v>
      </c>
      <c r="F20" s="4">
        <v>785</v>
      </c>
      <c r="G20" s="9">
        <f t="shared" si="0"/>
        <v>785</v>
      </c>
    </row>
    <row r="21" spans="1:7" ht="41.45" customHeight="1" x14ac:dyDescent="0.25">
      <c r="A21" s="2">
        <v>45098</v>
      </c>
      <c r="B21" s="6" t="s">
        <v>92</v>
      </c>
      <c r="C21" s="7" t="s">
        <v>126</v>
      </c>
      <c r="D21" s="7" t="s">
        <v>135</v>
      </c>
      <c r="E21" s="3">
        <v>1</v>
      </c>
      <c r="F21" s="4">
        <v>545</v>
      </c>
      <c r="G21" s="9">
        <f t="shared" si="0"/>
        <v>545</v>
      </c>
    </row>
    <row r="22" spans="1:7" s="10" customFormat="1" ht="41.45" customHeight="1" x14ac:dyDescent="0.25">
      <c r="A22" s="2">
        <v>45103</v>
      </c>
      <c r="B22" s="6" t="s">
        <v>99</v>
      </c>
      <c r="C22" s="7" t="s">
        <v>126</v>
      </c>
      <c r="D22" s="7" t="s">
        <v>135</v>
      </c>
      <c r="E22" s="3">
        <v>4</v>
      </c>
      <c r="F22" s="4">
        <v>360</v>
      </c>
      <c r="G22" s="9">
        <f t="shared" si="0"/>
        <v>1440</v>
      </c>
    </row>
    <row r="23" spans="1:7" ht="41.45" customHeight="1" x14ac:dyDescent="0.25">
      <c r="A23" s="2">
        <v>45106</v>
      </c>
      <c r="B23" s="6" t="s">
        <v>96</v>
      </c>
      <c r="C23" s="7" t="s">
        <v>126</v>
      </c>
      <c r="D23" s="7" t="s">
        <v>135</v>
      </c>
      <c r="E23" s="3">
        <v>1</v>
      </c>
      <c r="F23" s="4">
        <v>530</v>
      </c>
      <c r="G23" s="9">
        <f t="shared" si="0"/>
        <v>530</v>
      </c>
    </row>
    <row r="24" spans="1:7" ht="41.45" customHeight="1" x14ac:dyDescent="0.25">
      <c r="A24" s="2">
        <v>45111</v>
      </c>
      <c r="B24" s="6" t="s">
        <v>98</v>
      </c>
      <c r="C24" s="7" t="s">
        <v>127</v>
      </c>
      <c r="D24" s="7" t="s">
        <v>135</v>
      </c>
      <c r="E24" s="3">
        <v>0</v>
      </c>
      <c r="F24" s="4">
        <v>398</v>
      </c>
      <c r="G24" s="9">
        <f t="shared" si="0"/>
        <v>0</v>
      </c>
    </row>
    <row r="25" spans="1:7" x14ac:dyDescent="0.25">
      <c r="G25" s="9">
        <f>SUM(G2:G24)</f>
        <v>32781</v>
      </c>
    </row>
  </sheetData>
  <autoFilter ref="A1:G25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461D-FCAC-44C7-ADAD-3FD85B79DAFC}">
  <dimension ref="A1:G42"/>
  <sheetViews>
    <sheetView zoomScale="58" zoomScaleNormal="58" workbookViewId="0">
      <pane ySplit="1" topLeftCell="A5" activePane="bottomLeft" state="frozen"/>
      <selection pane="bottomLeft" activeCell="D9" sqref="D9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6" width="23.5" style="4" customWidth="1"/>
    <col min="7" max="7" width="23.5" style="9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45118</v>
      </c>
      <c r="B2" s="6" t="s">
        <v>104</v>
      </c>
      <c r="C2" s="7" t="s">
        <v>126</v>
      </c>
      <c r="D2" s="7" t="s">
        <v>134</v>
      </c>
      <c r="E2" s="3">
        <v>1</v>
      </c>
      <c r="F2" s="4">
        <v>2275</v>
      </c>
      <c r="G2" s="9">
        <f t="shared" ref="G2:G41" si="0">F2*E2</f>
        <v>2275</v>
      </c>
    </row>
    <row r="3" spans="1:7" ht="41.45" customHeight="1" x14ac:dyDescent="0.25">
      <c r="A3" s="2">
        <v>45120</v>
      </c>
      <c r="B3" s="6" t="s">
        <v>106</v>
      </c>
      <c r="C3" s="7" t="s">
        <v>126</v>
      </c>
      <c r="D3" s="7" t="s">
        <v>134</v>
      </c>
      <c r="E3" s="3">
        <v>8</v>
      </c>
      <c r="F3" s="4">
        <v>2645</v>
      </c>
      <c r="G3" s="9">
        <f t="shared" ref="G3:G8" si="1">F3*E3</f>
        <v>21160</v>
      </c>
    </row>
    <row r="4" spans="1:7" ht="41.45" customHeight="1" x14ac:dyDescent="0.25">
      <c r="A4" s="2">
        <v>45120</v>
      </c>
      <c r="B4" s="6" t="s">
        <v>107</v>
      </c>
      <c r="C4" s="7" t="s">
        <v>126</v>
      </c>
      <c r="D4" s="7" t="s">
        <v>134</v>
      </c>
      <c r="E4" s="3">
        <v>1</v>
      </c>
      <c r="F4" s="4">
        <v>2889</v>
      </c>
      <c r="G4" s="9">
        <f t="shared" si="1"/>
        <v>2889</v>
      </c>
    </row>
    <row r="5" spans="1:7" ht="41.45" customHeight="1" x14ac:dyDescent="0.25">
      <c r="A5" s="2">
        <v>45120</v>
      </c>
      <c r="B5" s="6" t="s">
        <v>108</v>
      </c>
      <c r="C5" s="7" t="s">
        <v>126</v>
      </c>
      <c r="D5" s="7" t="s">
        <v>134</v>
      </c>
      <c r="E5" s="3">
        <v>2</v>
      </c>
      <c r="F5" s="4">
        <v>1689</v>
      </c>
      <c r="G5" s="9">
        <f t="shared" si="1"/>
        <v>3378</v>
      </c>
    </row>
    <row r="6" spans="1:7" ht="41.45" customHeight="1" x14ac:dyDescent="0.25">
      <c r="A6" s="2">
        <v>45135</v>
      </c>
      <c r="B6" s="6" t="s">
        <v>113</v>
      </c>
      <c r="C6" s="7" t="s">
        <v>126</v>
      </c>
      <c r="D6" s="7" t="s">
        <v>134</v>
      </c>
      <c r="E6" s="3">
        <v>1</v>
      </c>
      <c r="F6" s="4">
        <v>1599</v>
      </c>
      <c r="G6" s="9">
        <f t="shared" si="1"/>
        <v>1599</v>
      </c>
    </row>
    <row r="7" spans="1:7" ht="41.45" customHeight="1" x14ac:dyDescent="0.25">
      <c r="A7" s="2">
        <v>45137</v>
      </c>
      <c r="B7" s="6" t="s">
        <v>114</v>
      </c>
      <c r="C7" s="7" t="s">
        <v>126</v>
      </c>
      <c r="D7" s="7" t="s">
        <v>134</v>
      </c>
      <c r="E7" s="3">
        <v>1</v>
      </c>
      <c r="F7" s="4">
        <v>650</v>
      </c>
      <c r="G7" s="9">
        <f t="shared" si="1"/>
        <v>650</v>
      </c>
    </row>
    <row r="8" spans="1:7" ht="41.45" customHeight="1" x14ac:dyDescent="0.25">
      <c r="A8" s="2">
        <v>45127</v>
      </c>
      <c r="B8" s="6" t="s">
        <v>110</v>
      </c>
      <c r="C8" s="7" t="s">
        <v>126</v>
      </c>
      <c r="D8" s="7" t="s">
        <v>134</v>
      </c>
      <c r="E8" s="3">
        <v>1</v>
      </c>
      <c r="F8" s="4">
        <v>825</v>
      </c>
      <c r="G8" s="9">
        <f t="shared" si="1"/>
        <v>825</v>
      </c>
    </row>
    <row r="9" spans="1:7" ht="41.45" customHeight="1" x14ac:dyDescent="0.25">
      <c r="A9" s="2"/>
    </row>
    <row r="10" spans="1:7" ht="41.45" customHeight="1" x14ac:dyDescent="0.25">
      <c r="A10" s="2">
        <v>45120</v>
      </c>
      <c r="B10" s="6" t="s">
        <v>105</v>
      </c>
      <c r="C10" s="7" t="s">
        <v>127</v>
      </c>
      <c r="D10" s="7" t="s">
        <v>135</v>
      </c>
      <c r="E10" s="3">
        <v>1</v>
      </c>
      <c r="F10" s="4">
        <v>439</v>
      </c>
      <c r="G10" s="9">
        <f t="shared" si="0"/>
        <v>439</v>
      </c>
    </row>
    <row r="11" spans="1:7" ht="41.45" customHeight="1" x14ac:dyDescent="0.25">
      <c r="A11" s="2">
        <v>45123</v>
      </c>
      <c r="B11" s="6" t="s">
        <v>109</v>
      </c>
      <c r="C11" s="7" t="s">
        <v>127</v>
      </c>
      <c r="D11" s="7" t="s">
        <v>135</v>
      </c>
      <c r="E11" s="3">
        <v>3</v>
      </c>
      <c r="F11" s="4">
        <v>219</v>
      </c>
      <c r="G11" s="9">
        <f t="shared" si="0"/>
        <v>657</v>
      </c>
    </row>
    <row r="12" spans="1:7" ht="41.45" customHeight="1" x14ac:dyDescent="0.25">
      <c r="A12" s="2">
        <v>45135</v>
      </c>
      <c r="B12" s="6" t="s">
        <v>111</v>
      </c>
      <c r="C12" s="7" t="s">
        <v>132</v>
      </c>
      <c r="D12" s="7" t="s">
        <v>135</v>
      </c>
      <c r="E12" s="3">
        <v>5</v>
      </c>
      <c r="F12" s="4">
        <v>299</v>
      </c>
      <c r="G12" s="9">
        <f t="shared" si="0"/>
        <v>1495</v>
      </c>
    </row>
    <row r="13" spans="1:7" ht="41.45" customHeight="1" x14ac:dyDescent="0.25">
      <c r="A13" s="2">
        <v>45136</v>
      </c>
      <c r="B13" s="6" t="s">
        <v>112</v>
      </c>
      <c r="C13" s="7" t="s">
        <v>126</v>
      </c>
      <c r="D13" s="7" t="s">
        <v>135</v>
      </c>
      <c r="E13" s="3">
        <v>1</v>
      </c>
      <c r="F13" s="4">
        <v>450</v>
      </c>
      <c r="G13" s="9">
        <f t="shared" si="0"/>
        <v>450</v>
      </c>
    </row>
    <row r="14" spans="1:7" ht="41.45" customHeight="1" x14ac:dyDescent="0.25">
      <c r="A14" s="2">
        <v>45111</v>
      </c>
      <c r="B14" s="6" t="s">
        <v>98</v>
      </c>
      <c r="C14" s="7" t="s">
        <v>127</v>
      </c>
      <c r="D14" s="7" t="s">
        <v>135</v>
      </c>
      <c r="E14" s="3">
        <v>3</v>
      </c>
      <c r="F14" s="4">
        <v>398</v>
      </c>
      <c r="G14" s="9">
        <f>F14*E14</f>
        <v>1194</v>
      </c>
    </row>
    <row r="15" spans="1:7" ht="41.45" customHeight="1" x14ac:dyDescent="0.25">
      <c r="A15" s="2">
        <v>45115</v>
      </c>
      <c r="B15" s="6" t="s">
        <v>100</v>
      </c>
      <c r="C15" s="7" t="s">
        <v>127</v>
      </c>
      <c r="D15" s="7" t="s">
        <v>135</v>
      </c>
      <c r="E15" s="3">
        <v>2</v>
      </c>
      <c r="F15" s="4">
        <v>358</v>
      </c>
      <c r="G15" s="9">
        <f>F15*E15</f>
        <v>716</v>
      </c>
    </row>
    <row r="16" spans="1:7" ht="41.45" customHeight="1" x14ac:dyDescent="0.25">
      <c r="A16" s="2">
        <v>45115</v>
      </c>
      <c r="B16" s="6" t="s">
        <v>101</v>
      </c>
      <c r="C16" s="7" t="s">
        <v>127</v>
      </c>
      <c r="D16" s="7" t="s">
        <v>135</v>
      </c>
      <c r="E16" s="3">
        <v>2</v>
      </c>
      <c r="F16" s="4">
        <v>499</v>
      </c>
      <c r="G16" s="9">
        <f>F16*E16</f>
        <v>998</v>
      </c>
    </row>
    <row r="17" spans="1:7" ht="41.45" customHeight="1" x14ac:dyDescent="0.25">
      <c r="A17" s="2">
        <v>45116</v>
      </c>
      <c r="B17" s="6" t="s">
        <v>102</v>
      </c>
      <c r="C17" s="7" t="s">
        <v>127</v>
      </c>
      <c r="D17" s="7" t="s">
        <v>135</v>
      </c>
      <c r="E17" s="3">
        <v>1</v>
      </c>
      <c r="F17" s="4">
        <v>1799</v>
      </c>
      <c r="G17" s="9">
        <f>F17*E17</f>
        <v>1799</v>
      </c>
    </row>
    <row r="18" spans="1:7" ht="41.45" customHeight="1" x14ac:dyDescent="0.25">
      <c r="A18" s="2">
        <v>45116</v>
      </c>
      <c r="B18" s="6" t="s">
        <v>103</v>
      </c>
      <c r="C18" s="7" t="s">
        <v>128</v>
      </c>
      <c r="D18" s="7" t="s">
        <v>135</v>
      </c>
      <c r="E18" s="3">
        <v>1</v>
      </c>
      <c r="F18" s="4">
        <v>380</v>
      </c>
      <c r="G18" s="9">
        <f>F18*E18</f>
        <v>380</v>
      </c>
    </row>
    <row r="21" spans="1:7" ht="41.45" customHeight="1" x14ac:dyDescent="0.25">
      <c r="A21" s="2"/>
      <c r="G21" s="9">
        <f t="shared" si="0"/>
        <v>0</v>
      </c>
    </row>
    <row r="22" spans="1:7" ht="41.45" customHeight="1" x14ac:dyDescent="0.25">
      <c r="A22" s="2"/>
      <c r="G22" s="9">
        <f t="shared" si="0"/>
        <v>0</v>
      </c>
    </row>
    <row r="23" spans="1:7" ht="41.45" customHeight="1" x14ac:dyDescent="0.25">
      <c r="A23" s="2"/>
      <c r="G23" s="9">
        <f t="shared" si="0"/>
        <v>0</v>
      </c>
    </row>
    <row r="24" spans="1:7" ht="41.45" customHeight="1" x14ac:dyDescent="0.25">
      <c r="A24" s="2"/>
      <c r="G24" s="9">
        <f t="shared" si="0"/>
        <v>0</v>
      </c>
    </row>
    <row r="25" spans="1:7" ht="41.45" customHeight="1" x14ac:dyDescent="0.25">
      <c r="A25" s="2"/>
      <c r="G25" s="9">
        <f t="shared" si="0"/>
        <v>0</v>
      </c>
    </row>
    <row r="26" spans="1:7" ht="41.45" customHeight="1" x14ac:dyDescent="0.25">
      <c r="A26" s="2"/>
      <c r="G26" s="9">
        <f t="shared" si="0"/>
        <v>0</v>
      </c>
    </row>
    <row r="27" spans="1:7" ht="41.45" customHeight="1" x14ac:dyDescent="0.25">
      <c r="A27" s="2"/>
      <c r="G27" s="9">
        <f t="shared" si="0"/>
        <v>0</v>
      </c>
    </row>
    <row r="28" spans="1:7" ht="41.45" customHeight="1" x14ac:dyDescent="0.25">
      <c r="A28" s="2"/>
      <c r="G28" s="9">
        <f t="shared" si="0"/>
        <v>0</v>
      </c>
    </row>
    <row r="29" spans="1:7" ht="41.45" customHeight="1" x14ac:dyDescent="0.25">
      <c r="A29" s="2"/>
      <c r="G29" s="9">
        <f t="shared" si="0"/>
        <v>0</v>
      </c>
    </row>
    <row r="30" spans="1:7" ht="41.45" customHeight="1" x14ac:dyDescent="0.25">
      <c r="A30" s="2"/>
      <c r="G30" s="9">
        <f t="shared" si="0"/>
        <v>0</v>
      </c>
    </row>
    <row r="31" spans="1:7" ht="41.45" customHeight="1" x14ac:dyDescent="0.25">
      <c r="A31" s="2"/>
      <c r="G31" s="9">
        <f t="shared" si="0"/>
        <v>0</v>
      </c>
    </row>
    <row r="32" spans="1:7" ht="41.45" customHeight="1" x14ac:dyDescent="0.25">
      <c r="A32" s="2"/>
      <c r="G32" s="9">
        <f t="shared" si="0"/>
        <v>0</v>
      </c>
    </row>
    <row r="33" spans="1:7" ht="41.45" customHeight="1" x14ac:dyDescent="0.25">
      <c r="A33" s="2"/>
      <c r="G33" s="9">
        <f t="shared" si="0"/>
        <v>0</v>
      </c>
    </row>
    <row r="34" spans="1:7" ht="41.45" customHeight="1" x14ac:dyDescent="0.25">
      <c r="A34" s="2"/>
      <c r="G34" s="9">
        <f t="shared" si="0"/>
        <v>0</v>
      </c>
    </row>
    <row r="35" spans="1:7" ht="41.45" customHeight="1" x14ac:dyDescent="0.25">
      <c r="A35" s="2"/>
      <c r="G35" s="9">
        <f t="shared" si="0"/>
        <v>0</v>
      </c>
    </row>
    <row r="36" spans="1:7" ht="41.45" customHeight="1" x14ac:dyDescent="0.25">
      <c r="A36" s="2"/>
      <c r="G36" s="9">
        <f t="shared" si="0"/>
        <v>0</v>
      </c>
    </row>
    <row r="37" spans="1:7" ht="41.45" customHeight="1" x14ac:dyDescent="0.25">
      <c r="A37" s="2"/>
      <c r="G37" s="9">
        <f t="shared" si="0"/>
        <v>0</v>
      </c>
    </row>
    <row r="38" spans="1:7" ht="41.45" customHeight="1" x14ac:dyDescent="0.25">
      <c r="A38" s="2"/>
      <c r="G38" s="9">
        <f t="shared" si="0"/>
        <v>0</v>
      </c>
    </row>
    <row r="39" spans="1:7" ht="41.45" customHeight="1" x14ac:dyDescent="0.25">
      <c r="A39" s="2"/>
      <c r="G39" s="9">
        <f t="shared" si="0"/>
        <v>0</v>
      </c>
    </row>
    <row r="40" spans="1:7" ht="41.45" customHeight="1" x14ac:dyDescent="0.25">
      <c r="A40" s="2"/>
      <c r="G40" s="9">
        <f t="shared" si="0"/>
        <v>0</v>
      </c>
    </row>
    <row r="41" spans="1:7" ht="41.45" customHeight="1" x14ac:dyDescent="0.25">
      <c r="A41" s="2"/>
      <c r="G41" s="9">
        <f t="shared" si="0"/>
        <v>0</v>
      </c>
    </row>
    <row r="42" spans="1:7" x14ac:dyDescent="0.25">
      <c r="G42" s="9">
        <f>SUM(G2:G41)</f>
        <v>40904</v>
      </c>
    </row>
  </sheetData>
  <autoFilter ref="A1:G42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BFC3-2E96-44C8-9959-07BC7D0AC769}">
  <dimension ref="A1:G14"/>
  <sheetViews>
    <sheetView zoomScale="58" zoomScaleNormal="58" workbookViewId="0">
      <pane ySplit="1" topLeftCell="A2" activePane="bottomLeft" state="frozen"/>
      <selection pane="bottomLeft" activeCell="C9" sqref="C9"/>
    </sheetView>
  </sheetViews>
  <sheetFormatPr defaultRowHeight="21.75" x14ac:dyDescent="0.25"/>
  <cols>
    <col min="1" max="1" width="13" style="3" customWidth="1"/>
    <col min="2" max="2" width="43.625" style="6" customWidth="1"/>
    <col min="3" max="4" width="23" style="7" customWidth="1"/>
    <col min="5" max="5" width="16.25" style="3" customWidth="1"/>
    <col min="6" max="6" width="23.5" style="4" customWidth="1"/>
    <col min="7" max="7" width="23.5" style="9" customWidth="1"/>
  </cols>
  <sheetData>
    <row r="1" spans="1:7" s="1" customFormat="1" x14ac:dyDescent="0.25">
      <c r="A1" s="3" t="s">
        <v>4</v>
      </c>
      <c r="B1" s="7" t="s">
        <v>0</v>
      </c>
      <c r="C1" s="7" t="s">
        <v>125</v>
      </c>
      <c r="D1" s="7" t="s">
        <v>133</v>
      </c>
      <c r="E1" s="3" t="s">
        <v>2</v>
      </c>
      <c r="F1" s="4" t="s">
        <v>3</v>
      </c>
      <c r="G1" s="9"/>
    </row>
    <row r="2" spans="1:7" ht="41.45" customHeight="1" x14ac:dyDescent="0.25">
      <c r="A2" s="2">
        <v>45150</v>
      </c>
      <c r="B2" s="6" t="s">
        <v>115</v>
      </c>
      <c r="C2" s="7" t="s">
        <v>127</v>
      </c>
      <c r="D2" s="7" t="s">
        <v>135</v>
      </c>
      <c r="E2" s="3">
        <v>1</v>
      </c>
      <c r="F2" s="4">
        <v>550</v>
      </c>
      <c r="G2" s="9">
        <f t="shared" ref="G2:G13" si="0">F2*E2</f>
        <v>550</v>
      </c>
    </row>
    <row r="3" spans="1:7" ht="41.45" customHeight="1" x14ac:dyDescent="0.25">
      <c r="A3" s="2">
        <v>45161</v>
      </c>
      <c r="B3" s="6" t="s">
        <v>116</v>
      </c>
      <c r="C3" s="7" t="s">
        <v>126</v>
      </c>
      <c r="D3" s="7" t="s">
        <v>135</v>
      </c>
      <c r="E3" s="3">
        <v>1</v>
      </c>
      <c r="F3" s="4">
        <v>980</v>
      </c>
      <c r="G3" s="9">
        <f t="shared" si="0"/>
        <v>980</v>
      </c>
    </row>
    <row r="4" spans="1:7" ht="41.45" customHeight="1" x14ac:dyDescent="0.25">
      <c r="A4" s="2">
        <v>45158</v>
      </c>
      <c r="B4" s="6" t="s">
        <v>117</v>
      </c>
      <c r="C4" s="7" t="s">
        <v>126</v>
      </c>
      <c r="D4" s="7" t="s">
        <v>135</v>
      </c>
      <c r="E4" s="3">
        <v>1</v>
      </c>
      <c r="F4" s="4">
        <v>1380</v>
      </c>
      <c r="G4" s="9">
        <f t="shared" si="0"/>
        <v>1380</v>
      </c>
    </row>
    <row r="5" spans="1:7" ht="41.45" customHeight="1" x14ac:dyDescent="0.25">
      <c r="A5" s="2">
        <v>45160</v>
      </c>
      <c r="B5" s="6" t="s">
        <v>118</v>
      </c>
      <c r="C5" s="7" t="s">
        <v>126</v>
      </c>
      <c r="D5" s="7" t="s">
        <v>135</v>
      </c>
      <c r="E5" s="3">
        <v>4</v>
      </c>
      <c r="F5" s="4">
        <v>135</v>
      </c>
      <c r="G5" s="9">
        <f t="shared" si="0"/>
        <v>540</v>
      </c>
    </row>
    <row r="6" spans="1:7" ht="41.45" customHeight="1" x14ac:dyDescent="0.25">
      <c r="A6" s="2">
        <v>45168</v>
      </c>
      <c r="B6" s="6" t="s">
        <v>119</v>
      </c>
      <c r="C6" s="7" t="s">
        <v>126</v>
      </c>
      <c r="D6" s="7" t="s">
        <v>135</v>
      </c>
      <c r="E6" s="3">
        <v>1</v>
      </c>
      <c r="F6" s="4">
        <v>515</v>
      </c>
      <c r="G6" s="9">
        <f t="shared" si="0"/>
        <v>515</v>
      </c>
    </row>
    <row r="7" spans="1:7" ht="41.45" customHeight="1" x14ac:dyDescent="0.25">
      <c r="A7" s="2">
        <v>45169</v>
      </c>
      <c r="B7" s="6" t="s">
        <v>120</v>
      </c>
      <c r="C7" s="7" t="s">
        <v>127</v>
      </c>
      <c r="D7" s="7" t="s">
        <v>135</v>
      </c>
      <c r="E7" s="3">
        <v>9</v>
      </c>
      <c r="F7" s="4">
        <v>255</v>
      </c>
      <c r="G7" s="9">
        <f t="shared" si="0"/>
        <v>2295</v>
      </c>
    </row>
    <row r="8" spans="1:7" ht="41.45" customHeight="1" x14ac:dyDescent="0.25">
      <c r="A8" s="2"/>
      <c r="G8" s="9">
        <f t="shared" si="0"/>
        <v>0</v>
      </c>
    </row>
    <row r="9" spans="1:7" ht="41.45" customHeight="1" x14ac:dyDescent="0.25">
      <c r="A9" s="2"/>
      <c r="G9" s="9">
        <f t="shared" si="0"/>
        <v>0</v>
      </c>
    </row>
    <row r="10" spans="1:7" ht="41.45" customHeight="1" x14ac:dyDescent="0.25">
      <c r="A10" s="2"/>
      <c r="G10" s="9">
        <f t="shared" si="0"/>
        <v>0</v>
      </c>
    </row>
    <row r="11" spans="1:7" ht="41.45" customHeight="1" x14ac:dyDescent="0.25">
      <c r="A11" s="2"/>
      <c r="G11" s="9">
        <f t="shared" si="0"/>
        <v>0</v>
      </c>
    </row>
    <row r="12" spans="1:7" ht="41.45" customHeight="1" x14ac:dyDescent="0.25">
      <c r="A12" s="2"/>
      <c r="G12" s="9">
        <f t="shared" si="0"/>
        <v>0</v>
      </c>
    </row>
    <row r="13" spans="1:7" ht="41.45" customHeight="1" x14ac:dyDescent="0.25">
      <c r="A13" s="2"/>
      <c r="G13" s="9">
        <f t="shared" si="0"/>
        <v>0</v>
      </c>
    </row>
    <row r="14" spans="1:7" x14ac:dyDescent="0.25">
      <c r="G14" s="9">
        <f>SUM(G2:G13)</f>
        <v>6260</v>
      </c>
    </row>
  </sheetData>
  <autoFilter ref="A1:G14" xr:uid="{CC06ACA6-9493-40A5-86B6-867FB824B2E4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工作表1</vt:lpstr>
      <vt:lpstr>2301</vt:lpstr>
      <vt:lpstr>2302</vt:lpstr>
      <vt:lpstr>2303</vt:lpstr>
      <vt:lpstr>2304</vt:lpstr>
      <vt:lpstr>2305</vt:lpstr>
      <vt:lpstr>2306</vt:lpstr>
      <vt:lpstr>2307</vt:lpstr>
      <vt:lpstr>2308</vt:lpstr>
      <vt:lpstr>2309</vt:lpstr>
      <vt:lpstr>2310</vt:lpstr>
      <vt:lpstr>2311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GRIP B F-sales</dc:creator>
  <cp:lastModifiedBy>Eric Liu</cp:lastModifiedBy>
  <cp:lastPrinted>2022-05-18T10:17:59Z</cp:lastPrinted>
  <dcterms:created xsi:type="dcterms:W3CDTF">2022-04-15T05:39:34Z</dcterms:created>
  <dcterms:modified xsi:type="dcterms:W3CDTF">2023-12-18T04:11:24Z</dcterms:modified>
</cp:coreProperties>
</file>