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9361\Desktop\在職\統計學\"/>
    </mc:Choice>
  </mc:AlternateContent>
  <xr:revisionPtr revIDLastSave="0" documentId="13_ncr:1_{3EF9F44F-D31C-42BA-97EC-A9DD43ED07FB}" xr6:coauthVersionLast="47" xr6:coauthVersionMax="47" xr10:uidLastSave="{00000000-0000-0000-0000-000000000000}"/>
  <bookViews>
    <workbookView xWindow="-110" yWindow="-110" windowWidth="19420" windowHeight="10300" xr2:uid="{FAF24491-FACC-47A3-91A1-021646E0C0B6}"/>
  </bookViews>
  <sheets>
    <sheet name="工作表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工作表1!$E$26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9" i="1" l="1"/>
  <c r="I162" i="1"/>
  <c r="I161" i="1"/>
  <c r="H162" i="1"/>
  <c r="H161" i="1"/>
  <c r="H166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25" i="1"/>
  <c r="M76" i="1"/>
  <c r="H75" i="1"/>
  <c r="G75" i="1"/>
  <c r="H74" i="1"/>
  <c r="G74" i="1"/>
  <c r="H73" i="1"/>
  <c r="G73" i="1"/>
  <c r="K55" i="1" s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45" i="1"/>
  <c r="F39" i="1"/>
  <c r="E39" i="1"/>
  <c r="F38" i="1"/>
  <c r="E38" i="1"/>
  <c r="I75" i="1" l="1"/>
  <c r="I73" i="1"/>
  <c r="M53" i="1" s="1"/>
  <c r="M60" i="1" l="1"/>
  <c r="N73" i="1" s="1"/>
  <c r="N74" i="1" s="1"/>
  <c r="F37" i="1" l="1"/>
  <c r="E37" i="1"/>
  <c r="G28" i="1"/>
  <c r="G29" i="1"/>
  <c r="G30" i="1"/>
  <c r="G31" i="1"/>
  <c r="G32" i="1"/>
  <c r="G33" i="1"/>
  <c r="G34" i="1"/>
  <c r="G35" i="1"/>
  <c r="G36" i="1"/>
  <c r="G27" i="1"/>
  <c r="N33" i="1" l="1"/>
  <c r="G37" i="1"/>
  <c r="O31" i="1" s="1"/>
  <c r="Q31" i="1" s="1"/>
  <c r="O32" i="1" s="1"/>
  <c r="Q32" i="1" s="1"/>
  <c r="R37" i="1" s="1"/>
</calcChain>
</file>

<file path=xl/sharedStrings.xml><?xml version="1.0" encoding="utf-8"?>
<sst xmlns="http://schemas.openxmlformats.org/spreadsheetml/2006/main" count="133" uniqueCount="101">
  <si>
    <t>Cell Phone</t>
    <phoneticPr fontId="3" type="noConversion"/>
  </si>
  <si>
    <t>No Cell Phone</t>
    <phoneticPr fontId="3" type="noConversion"/>
  </si>
  <si>
    <t>Boys</t>
    <phoneticPr fontId="3" type="noConversion"/>
  </si>
  <si>
    <t>Girls</t>
    <phoneticPr fontId="3" type="noConversion"/>
  </si>
  <si>
    <t>a.</t>
    <phoneticPr fontId="3" type="noConversion"/>
  </si>
  <si>
    <t>b.</t>
    <phoneticPr fontId="3" type="noConversion"/>
  </si>
  <si>
    <t>a.8年級生有手機的人比沒手機的略多</t>
    <phoneticPr fontId="3" type="noConversion"/>
  </si>
  <si>
    <t>b.男女比中,女生有手機的略大於男生有手機的</t>
    <phoneticPr fontId="3" type="noConversion"/>
  </si>
  <si>
    <t>c.</t>
    <phoneticPr fontId="3" type="noConversion"/>
  </si>
  <si>
    <t>男女中,相同的都是有手機的多於沒手機的</t>
    <phoneticPr fontId="3" type="noConversion"/>
  </si>
  <si>
    <t>不同的的是,女生有手機的略大於男生有手機的</t>
    <phoneticPr fontId="3" type="noConversion"/>
  </si>
  <si>
    <t>CH03.01_Q10</t>
  </si>
  <si>
    <t>CH03.02_Q25</t>
  </si>
  <si>
    <t>Temp.</t>
    <phoneticPr fontId="3" type="noConversion"/>
  </si>
  <si>
    <t>Chirps</t>
    <phoneticPr fontId="3" type="noConversion"/>
  </si>
  <si>
    <t xml:space="preserve">a. dependent variable : temp </t>
    <phoneticPr fontId="3" type="noConversion"/>
  </si>
  <si>
    <t>XY</t>
    <phoneticPr fontId="3" type="noConversion"/>
  </si>
  <si>
    <t>Sxy=</t>
    <phoneticPr fontId="3" type="noConversion"/>
  </si>
  <si>
    <t>d.</t>
    <phoneticPr fontId="3" type="noConversion"/>
  </si>
  <si>
    <t>r=</t>
    <phoneticPr fontId="3" type="noConversion"/>
  </si>
  <si>
    <t>a=</t>
    <phoneticPr fontId="3" type="noConversion"/>
  </si>
  <si>
    <t>b=</t>
    <phoneticPr fontId="3" type="noConversion"/>
  </si>
  <si>
    <t>-7.638=y-2.026x</t>
    <phoneticPr fontId="3" type="noConversion"/>
  </si>
  <si>
    <t>least-sqr line</t>
    <phoneticPr fontId="3" type="noConversion"/>
  </si>
  <si>
    <t>-7.638=27-2.026x</t>
    <phoneticPr fontId="3" type="noConversion"/>
  </si>
  <si>
    <t>x=</t>
    <phoneticPr fontId="3" type="noConversion"/>
  </si>
  <si>
    <t>CH03.02_Q27</t>
  </si>
  <si>
    <t>Height</t>
    <phoneticPr fontId="3" type="noConversion"/>
  </si>
  <si>
    <t>Floors</t>
    <phoneticPr fontId="3" type="noConversion"/>
  </si>
  <si>
    <t>a. dependent variable : Height</t>
    <phoneticPr fontId="3" type="noConversion"/>
  </si>
  <si>
    <t xml:space="preserve">    independent variable : Floors</t>
    <phoneticPr fontId="3" type="noConversion"/>
  </si>
  <si>
    <t xml:space="preserve">    independent variable : chirps</t>
    <phoneticPr fontId="3" type="noConversion"/>
  </si>
  <si>
    <t>正相關</t>
    <phoneticPr fontId="3" type="noConversion"/>
  </si>
  <si>
    <t>-13.91=y-4.4*48</t>
    <phoneticPr fontId="3" type="noConversion"/>
  </si>
  <si>
    <t>y=</t>
    <phoneticPr fontId="3" type="noConversion"/>
  </si>
  <si>
    <t>CH04.01_Q24</t>
  </si>
  <si>
    <t xml:space="preserve">             </t>
    <phoneticPr fontId="3" type="noConversion"/>
  </si>
  <si>
    <t>Fo</t>
    <phoneticPr fontId="3" type="noConversion"/>
  </si>
  <si>
    <t>Fx</t>
    <phoneticPr fontId="3" type="noConversion"/>
  </si>
  <si>
    <t>Fo , To</t>
    <phoneticPr fontId="3" type="noConversion"/>
  </si>
  <si>
    <t>Fo , Tx</t>
    <phoneticPr fontId="3" type="noConversion"/>
  </si>
  <si>
    <t>Fx , To</t>
    <phoneticPr fontId="3" type="noConversion"/>
  </si>
  <si>
    <t>Fx , Tx</t>
    <phoneticPr fontId="3" type="noConversion"/>
  </si>
  <si>
    <t>Fo , To, Io</t>
    <phoneticPr fontId="3" type="noConversion"/>
  </si>
  <si>
    <t>Fo , To, Ix</t>
    <phoneticPr fontId="3" type="noConversion"/>
  </si>
  <si>
    <t>Fo , Tx , Io</t>
    <phoneticPr fontId="3" type="noConversion"/>
  </si>
  <si>
    <t>Fo , Tx , Ix</t>
    <phoneticPr fontId="3" type="noConversion"/>
  </si>
  <si>
    <t>Fx , To, Io</t>
    <phoneticPr fontId="3" type="noConversion"/>
  </si>
  <si>
    <t>Fx , Tx, Ix</t>
    <phoneticPr fontId="3" type="noConversion"/>
  </si>
  <si>
    <t>Fx , To, Ix</t>
    <phoneticPr fontId="3" type="noConversion"/>
  </si>
  <si>
    <t>Fx , Tx, Io</t>
    <phoneticPr fontId="3" type="noConversion"/>
  </si>
  <si>
    <t>Fo , To, Io, So</t>
    <phoneticPr fontId="3" type="noConversion"/>
  </si>
  <si>
    <t>Fo , To, Io, Sx</t>
    <phoneticPr fontId="3" type="noConversion"/>
  </si>
  <si>
    <t>Fo , To, Ix, So</t>
    <phoneticPr fontId="3" type="noConversion"/>
  </si>
  <si>
    <t>Fo , To, Ix, Sx</t>
    <phoneticPr fontId="3" type="noConversion"/>
  </si>
  <si>
    <t>Fo , Tx , Io, So</t>
    <phoneticPr fontId="3" type="noConversion"/>
  </si>
  <si>
    <t>Fo , Tx , Io, Sx</t>
    <phoneticPr fontId="3" type="noConversion"/>
  </si>
  <si>
    <t>Fo , Tx , Ix, So</t>
    <phoneticPr fontId="3" type="noConversion"/>
  </si>
  <si>
    <t>Fo , Tx , Ix, Sx</t>
    <phoneticPr fontId="3" type="noConversion"/>
  </si>
  <si>
    <t>Fx , To, Io, So</t>
    <phoneticPr fontId="3" type="noConversion"/>
  </si>
  <si>
    <t>Fx , To, Io, Sx</t>
    <phoneticPr fontId="3" type="noConversion"/>
  </si>
  <si>
    <t>Fx , To, Ix, Sx</t>
    <phoneticPr fontId="3" type="noConversion"/>
  </si>
  <si>
    <t>Fx , To, Ix, So</t>
    <phoneticPr fontId="3" type="noConversion"/>
  </si>
  <si>
    <t>Fx , Tx, Io, So</t>
    <phoneticPr fontId="3" type="noConversion"/>
  </si>
  <si>
    <t>Fx , Tx, Ix, So</t>
    <phoneticPr fontId="3" type="noConversion"/>
  </si>
  <si>
    <t>Fx , Tx, Io, Sx</t>
    <phoneticPr fontId="3" type="noConversion"/>
  </si>
  <si>
    <t>Fx , Tx, Ix, Sx</t>
    <phoneticPr fontId="3" type="noConversion"/>
  </si>
  <si>
    <t>CH04.01_Q27</t>
  </si>
  <si>
    <t>Male</t>
    <phoneticPr fontId="3" type="noConversion"/>
  </si>
  <si>
    <t>Female</t>
    <phoneticPr fontId="3" type="noConversion"/>
  </si>
  <si>
    <t>Blonde</t>
    <phoneticPr fontId="3" type="noConversion"/>
  </si>
  <si>
    <t>Brown</t>
    <phoneticPr fontId="3" type="noConversion"/>
  </si>
  <si>
    <t>Black</t>
    <phoneticPr fontId="3" type="noConversion"/>
  </si>
  <si>
    <t>Red</t>
    <phoneticPr fontId="3" type="noConversion"/>
  </si>
  <si>
    <t>other</t>
    <phoneticPr fontId="3" type="noConversion"/>
  </si>
  <si>
    <t>性別</t>
    <phoneticPr fontId="3" type="noConversion"/>
  </si>
  <si>
    <t>M Blonde</t>
    <phoneticPr fontId="3" type="noConversion"/>
  </si>
  <si>
    <t>M Brown</t>
    <phoneticPr fontId="3" type="noConversion"/>
  </si>
  <si>
    <t>M Black</t>
    <phoneticPr fontId="3" type="noConversion"/>
  </si>
  <si>
    <t>M Red</t>
    <phoneticPr fontId="3" type="noConversion"/>
  </si>
  <si>
    <t>M other</t>
    <phoneticPr fontId="3" type="noConversion"/>
  </si>
  <si>
    <t>F Blonde</t>
  </si>
  <si>
    <t>F Brown</t>
  </si>
  <si>
    <t>F Black</t>
  </si>
  <si>
    <t>F Red</t>
  </si>
  <si>
    <t>F other</t>
  </si>
  <si>
    <t>CH04.02_Q21</t>
  </si>
  <si>
    <t>咖</t>
    <phoneticPr fontId="3" type="noConversion"/>
  </si>
  <si>
    <t>黃</t>
    <phoneticPr fontId="3" type="noConversion"/>
  </si>
  <si>
    <t>藍</t>
    <phoneticPr fontId="3" type="noConversion"/>
  </si>
  <si>
    <t>橘</t>
    <phoneticPr fontId="3" type="noConversion"/>
  </si>
  <si>
    <t>紅</t>
    <phoneticPr fontId="3" type="noConversion"/>
  </si>
  <si>
    <t>a.0.4</t>
    <phoneticPr fontId="3" type="noConversion"/>
  </si>
  <si>
    <t>b. 0.05*3*4=0.6</t>
    <phoneticPr fontId="3" type="noConversion"/>
  </si>
  <si>
    <t>CH04.02_Q29</t>
  </si>
  <si>
    <t>M , Preschool</t>
    <phoneticPr fontId="3" type="noConversion"/>
  </si>
  <si>
    <t>M , No Preschool</t>
    <phoneticPr fontId="3" type="noConversion"/>
  </si>
  <si>
    <t>F , Preschool</t>
    <phoneticPr fontId="3" type="noConversion"/>
  </si>
  <si>
    <t>F , No Preschool</t>
    <phoneticPr fontId="3" type="noConversion"/>
  </si>
  <si>
    <t>Preschool</t>
  </si>
  <si>
    <t>No Preschool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</si>
</sst>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1" formatCode="0.000"/>
    <numFmt numFmtId="182" formatCode="0.0"/>
    <numFmt numFmtId="208" formatCode="0.0%"/>
  </numFmts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7"/>
      <color rgb="FF000000"/>
      <name val="Arial"/>
      <family val="2"/>
    </font>
    <font>
      <sz val="12"/>
      <color theme="1"/>
      <name val="Arial"/>
      <family val="2"/>
    </font>
    <font>
      <sz val="7"/>
      <color rgb="FF222222"/>
      <name val="Arial"/>
      <family val="2"/>
    </font>
    <font>
      <sz val="11"/>
      <color rgb="FF000000"/>
      <name val="Arial"/>
      <family val="2"/>
    </font>
    <font>
      <sz val="7"/>
      <color rgb="FF001D35"/>
      <name val="Courier New"/>
      <family val="3"/>
    </font>
    <font>
      <sz val="12"/>
      <color theme="2" tint="-0.499984740745262"/>
      <name val="新細明體"/>
      <family val="2"/>
      <charset val="136"/>
      <scheme val="minor"/>
    </font>
    <font>
      <sz val="12"/>
      <color theme="6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9FBFD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E1E3E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quotePrefix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" fontId="0" fillId="0" borderId="0" xfId="0" applyNumberFormat="1">
      <alignment vertical="center"/>
    </xf>
    <xf numFmtId="208" fontId="0" fillId="0" borderId="0" xfId="1" applyNumberFormat="1" applyFont="1">
      <alignment vertical="center"/>
    </xf>
    <xf numFmtId="0" fontId="2" fillId="3" borderId="2" xfId="0" applyFont="1" applyFill="1" applyBorder="1">
      <alignment vertical="center"/>
    </xf>
    <xf numFmtId="0" fontId="0" fillId="4" borderId="2" xfId="0" applyFont="1" applyFill="1" applyBorder="1">
      <alignment vertical="center"/>
    </xf>
    <xf numFmtId="0" fontId="0" fillId="0" borderId="2" xfId="0" applyFont="1" applyBorder="1">
      <alignment vertical="center"/>
    </xf>
    <xf numFmtId="0" fontId="0" fillId="5" borderId="0" xfId="0" applyFill="1">
      <alignment vertical="center"/>
    </xf>
    <xf numFmtId="9" fontId="0" fillId="4" borderId="3" xfId="1" applyFont="1" applyFill="1" applyBorder="1">
      <alignment vertical="center"/>
    </xf>
    <xf numFmtId="9" fontId="0" fillId="0" borderId="3" xfId="0" applyNumberFormat="1" applyFont="1" applyBorder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堆疊圖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工作表1!$F$4</c:f>
              <c:strCache>
                <c:ptCount val="1"/>
                <c:pt idx="0">
                  <c:v>Boys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工作表1!$G$3:$H$3</c:f>
              <c:strCache>
                <c:ptCount val="2"/>
                <c:pt idx="0">
                  <c:v>Cell Phone</c:v>
                </c:pt>
                <c:pt idx="1">
                  <c:v>No Cell Phone</c:v>
                </c:pt>
              </c:strCache>
            </c:strRef>
          </c:cat>
          <c:val>
            <c:numRef>
              <c:f>工作表1!$G$4:$H$4</c:f>
              <c:numCache>
                <c:formatCode>General</c:formatCode>
                <c:ptCount val="2"/>
                <c:pt idx="0">
                  <c:v>52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8-422F-B3B7-25E3F2DEF8F4}"/>
            </c:ext>
          </c:extLst>
        </c:ser>
        <c:ser>
          <c:idx val="1"/>
          <c:order val="1"/>
          <c:tx>
            <c:strRef>
              <c:f>工作表1!$F$5</c:f>
              <c:strCache>
                <c:ptCount val="1"/>
                <c:pt idx="0">
                  <c:v>Girls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工作表1!$G$3:$H$3</c:f>
              <c:strCache>
                <c:ptCount val="2"/>
                <c:pt idx="0">
                  <c:v>Cell Phone</c:v>
                </c:pt>
                <c:pt idx="1">
                  <c:v>No Cell Phone</c:v>
                </c:pt>
              </c:strCache>
            </c:strRef>
          </c:cat>
          <c:val>
            <c:numRef>
              <c:f>工作表1!$G$5:$H$5</c:f>
              <c:numCache>
                <c:formatCode>General</c:formatCode>
                <c:ptCount val="2"/>
                <c:pt idx="0">
                  <c:v>55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8-422F-B3B7-25E3F2DEF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4534304"/>
        <c:axId val="1474545824"/>
      </c:barChart>
      <c:catAx>
        <c:axId val="147453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74545824"/>
        <c:crosses val="autoZero"/>
        <c:auto val="1"/>
        <c:lblAlgn val="ctr"/>
        <c:lblOffset val="100"/>
        <c:noMultiLvlLbl val="0"/>
      </c:catAx>
      <c:valAx>
        <c:axId val="147454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7453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長條圖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工作表1!$G$3</c:f>
              <c:strCache>
                <c:ptCount val="1"/>
                <c:pt idx="0">
                  <c:v>Cell 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工作表1!$F$4:$F$5</c:f>
              <c:strCache>
                <c:ptCount val="2"/>
                <c:pt idx="0">
                  <c:v>Boys</c:v>
                </c:pt>
                <c:pt idx="1">
                  <c:v>Girls</c:v>
                </c:pt>
              </c:strCache>
            </c:strRef>
          </c:cat>
          <c:val>
            <c:numRef>
              <c:f>工作表1!$G$4:$G$5</c:f>
              <c:numCache>
                <c:formatCode>General</c:formatCode>
                <c:ptCount val="2"/>
                <c:pt idx="0">
                  <c:v>52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B-4D0D-B475-53A9B28837C9}"/>
            </c:ext>
          </c:extLst>
        </c:ser>
        <c:ser>
          <c:idx val="1"/>
          <c:order val="1"/>
          <c:tx>
            <c:strRef>
              <c:f>工作表1!$H$3</c:f>
              <c:strCache>
                <c:ptCount val="1"/>
                <c:pt idx="0">
                  <c:v>No Cell Phone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工作表1!$F$4:$F$5</c:f>
              <c:strCache>
                <c:ptCount val="2"/>
                <c:pt idx="0">
                  <c:v>Boys</c:v>
                </c:pt>
                <c:pt idx="1">
                  <c:v>Girls</c:v>
                </c:pt>
              </c:strCache>
            </c:strRef>
          </c:cat>
          <c:val>
            <c:numRef>
              <c:f>工作表1!$H$4:$H$5</c:f>
              <c:numCache>
                <c:formatCode>General</c:formatCode>
                <c:ptCount val="2"/>
                <c:pt idx="0">
                  <c:v>48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B-4D0D-B475-53A9B2883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4534304"/>
        <c:axId val="1474545824"/>
      </c:barChart>
      <c:catAx>
        <c:axId val="147453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74545824"/>
        <c:crosses val="autoZero"/>
        <c:auto val="1"/>
        <c:lblAlgn val="ctr"/>
        <c:lblOffset val="100"/>
        <c:noMultiLvlLbl val="0"/>
      </c:catAx>
      <c:valAx>
        <c:axId val="147454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7453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工作表1!$F$26</c:f>
              <c:strCache>
                <c:ptCount val="1"/>
                <c:pt idx="0">
                  <c:v>Chirps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工作表1!$E$27:$E$36</c:f>
              <c:numCache>
                <c:formatCode>General</c:formatCode>
                <c:ptCount val="10"/>
                <c:pt idx="0">
                  <c:v>31</c:v>
                </c:pt>
                <c:pt idx="1">
                  <c:v>23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24</c:v>
                </c:pt>
                <c:pt idx="6">
                  <c:v>21</c:v>
                </c:pt>
                <c:pt idx="7">
                  <c:v>28</c:v>
                </c:pt>
                <c:pt idx="8">
                  <c:v>21</c:v>
                </c:pt>
                <c:pt idx="9">
                  <c:v>28</c:v>
                </c:pt>
              </c:numCache>
            </c:numRef>
          </c:xVal>
          <c:yVal>
            <c:numRef>
              <c:f>工作表1!$F$27:$F$36</c:f>
              <c:numCache>
                <c:formatCode>General</c:formatCode>
                <c:ptCount val="10"/>
                <c:pt idx="0">
                  <c:v>20</c:v>
                </c:pt>
                <c:pt idx="1">
                  <c:v>16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  <c:pt idx="5">
                  <c:v>16</c:v>
                </c:pt>
                <c:pt idx="6">
                  <c:v>14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E7-422D-BA66-04E212F5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698848"/>
        <c:axId val="1547690208"/>
      </c:scatterChart>
      <c:valAx>
        <c:axId val="154769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7690208"/>
        <c:crosses val="autoZero"/>
        <c:crossBetween val="midCat"/>
      </c:valAx>
      <c:valAx>
        <c:axId val="15476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769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工作表1!$H$44</c:f>
              <c:strCache>
                <c:ptCount val="1"/>
                <c:pt idx="0">
                  <c:v>Floors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工作表1!$G$45:$G$72</c:f>
              <c:numCache>
                <c:formatCode>General</c:formatCode>
                <c:ptCount val="28"/>
                <c:pt idx="0">
                  <c:v>335</c:v>
                </c:pt>
                <c:pt idx="1">
                  <c:v>310</c:v>
                </c:pt>
                <c:pt idx="2">
                  <c:v>262</c:v>
                </c:pt>
                <c:pt idx="3">
                  <c:v>229</c:v>
                </c:pt>
                <c:pt idx="4">
                  <c:v>228</c:v>
                </c:pt>
                <c:pt idx="5">
                  <c:v>224</c:v>
                </c:pt>
                <c:pt idx="6">
                  <c:v>221</c:v>
                </c:pt>
                <c:pt idx="7">
                  <c:v>220</c:v>
                </c:pt>
                <c:pt idx="8">
                  <c:v>219</c:v>
                </c:pt>
                <c:pt idx="9">
                  <c:v>213</c:v>
                </c:pt>
                <c:pt idx="10">
                  <c:v>213</c:v>
                </c:pt>
                <c:pt idx="11">
                  <c:v>206</c:v>
                </c:pt>
                <c:pt idx="12">
                  <c:v>203</c:v>
                </c:pt>
                <c:pt idx="13">
                  <c:v>197</c:v>
                </c:pt>
                <c:pt idx="14">
                  <c:v>194</c:v>
                </c:pt>
                <c:pt idx="15">
                  <c:v>190</c:v>
                </c:pt>
                <c:pt idx="16">
                  <c:v>189</c:v>
                </c:pt>
                <c:pt idx="17">
                  <c:v>185</c:v>
                </c:pt>
                <c:pt idx="18">
                  <c:v>176</c:v>
                </c:pt>
                <c:pt idx="19">
                  <c:v>174</c:v>
                </c:pt>
                <c:pt idx="20">
                  <c:v>174</c:v>
                </c:pt>
                <c:pt idx="21">
                  <c:v>163</c:v>
                </c:pt>
                <c:pt idx="22">
                  <c:v>162</c:v>
                </c:pt>
                <c:pt idx="23">
                  <c:v>162</c:v>
                </c:pt>
                <c:pt idx="24">
                  <c:v>162</c:v>
                </c:pt>
                <c:pt idx="25">
                  <c:v>158</c:v>
                </c:pt>
                <c:pt idx="26">
                  <c:v>157</c:v>
                </c:pt>
                <c:pt idx="27">
                  <c:v>154</c:v>
                </c:pt>
              </c:numCache>
            </c:numRef>
          </c:xVal>
          <c:yVal>
            <c:numRef>
              <c:f>工作表1!$H$45:$H$72</c:f>
              <c:numCache>
                <c:formatCode>General</c:formatCode>
                <c:ptCount val="28"/>
                <c:pt idx="0">
                  <c:v>73</c:v>
                </c:pt>
                <c:pt idx="1">
                  <c:v>73</c:v>
                </c:pt>
                <c:pt idx="2">
                  <c:v>62</c:v>
                </c:pt>
                <c:pt idx="3">
                  <c:v>52</c:v>
                </c:pt>
                <c:pt idx="4">
                  <c:v>52</c:v>
                </c:pt>
                <c:pt idx="5">
                  <c:v>55</c:v>
                </c:pt>
                <c:pt idx="6">
                  <c:v>53</c:v>
                </c:pt>
                <c:pt idx="7">
                  <c:v>54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49</c:v>
                </c:pt>
                <c:pt idx="12">
                  <c:v>54</c:v>
                </c:pt>
                <c:pt idx="13">
                  <c:v>58</c:v>
                </c:pt>
                <c:pt idx="14">
                  <c:v>49</c:v>
                </c:pt>
                <c:pt idx="15">
                  <c:v>48</c:v>
                </c:pt>
                <c:pt idx="16">
                  <c:v>42</c:v>
                </c:pt>
                <c:pt idx="17">
                  <c:v>45</c:v>
                </c:pt>
                <c:pt idx="18">
                  <c:v>42</c:v>
                </c:pt>
                <c:pt idx="19">
                  <c:v>44</c:v>
                </c:pt>
                <c:pt idx="20">
                  <c:v>44</c:v>
                </c:pt>
                <c:pt idx="21">
                  <c:v>41</c:v>
                </c:pt>
                <c:pt idx="22">
                  <c:v>39</c:v>
                </c:pt>
                <c:pt idx="23">
                  <c:v>40</c:v>
                </c:pt>
                <c:pt idx="24">
                  <c:v>40</c:v>
                </c:pt>
                <c:pt idx="25">
                  <c:v>37</c:v>
                </c:pt>
                <c:pt idx="26">
                  <c:v>40</c:v>
                </c:pt>
                <c:pt idx="27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6-4BB3-BC56-9F384E86E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691168"/>
        <c:axId val="1547689728"/>
      </c:scatterChart>
      <c:valAx>
        <c:axId val="154769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7689728"/>
        <c:crosses val="autoZero"/>
        <c:crossBetween val="midCat"/>
      </c:valAx>
      <c:valAx>
        <c:axId val="15476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769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60C7325-9A78-488B-A5D0-EC7C453D5AD6}" type="doc">
      <dgm:prSet loTypeId="urn:microsoft.com/office/officeart/2005/8/layout/hierarchy2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TW" altLang="en-US"/>
        </a:p>
      </dgm:t>
    </dgm:pt>
    <dgm:pt modelId="{6D29FE86-3E63-4963-9B18-6F057F68D080}">
      <dgm:prSet phldrT="[文字]"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r>
            <a:rPr lang="zh-TW" altLang="en-US">
              <a:solidFill>
                <a:sysClr val="windowText" lastClr="000000"/>
              </a:solidFill>
            </a:rPr>
            <a:t>咖</a:t>
          </a:r>
        </a:p>
      </dgm:t>
    </dgm:pt>
    <dgm:pt modelId="{70190C9B-ABD7-4D92-BDD7-6B64ABCB1A5F}" type="parTrans" cxnId="{435A6349-443E-447F-AD2F-4CB56DAE71E7}">
      <dgm:prSet/>
      <dgm:spPr/>
      <dgm:t>
        <a:bodyPr/>
        <a:lstStyle/>
        <a:p>
          <a:endParaRPr lang="zh-TW" altLang="en-US"/>
        </a:p>
      </dgm:t>
    </dgm:pt>
    <dgm:pt modelId="{8FE5299D-3D52-4EE5-AFEA-8F1AC3EA8BF6}" type="sibTrans" cxnId="{435A6349-443E-447F-AD2F-4CB56DAE71E7}">
      <dgm:prSet/>
      <dgm:spPr/>
      <dgm:t>
        <a:bodyPr/>
        <a:lstStyle/>
        <a:p>
          <a:endParaRPr lang="zh-TW" altLang="en-US"/>
        </a:p>
      </dgm:t>
    </dgm:pt>
    <dgm:pt modelId="{602A5E92-2E55-40DF-916E-040738B7A727}">
      <dgm:prSet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r>
            <a:rPr lang="zh-TW" altLang="en-US">
              <a:solidFill>
                <a:sysClr val="windowText" lastClr="000000"/>
              </a:solidFill>
            </a:rPr>
            <a:t>橘</a:t>
          </a:r>
        </a:p>
      </dgm:t>
    </dgm:pt>
    <dgm:pt modelId="{54BDD2CA-E44E-48E8-B1BD-4D7EC341E09A}" type="parTrans" cxnId="{D4FF397C-BDD1-472A-9C0E-ED803D6A8F95}">
      <dgm:prSet/>
      <dgm:spPr/>
      <dgm:t>
        <a:bodyPr/>
        <a:lstStyle/>
        <a:p>
          <a:endParaRPr lang="zh-TW" altLang="en-US"/>
        </a:p>
      </dgm:t>
    </dgm:pt>
    <dgm:pt modelId="{3004DDDC-ABB3-439D-BA7F-12DB92BFECAF}" type="sibTrans" cxnId="{D4FF397C-BDD1-472A-9C0E-ED803D6A8F95}">
      <dgm:prSet/>
      <dgm:spPr/>
      <dgm:t>
        <a:bodyPr/>
        <a:lstStyle/>
        <a:p>
          <a:endParaRPr lang="zh-TW" altLang="en-US"/>
        </a:p>
      </dgm:t>
    </dgm:pt>
    <dgm:pt modelId="{D24264B4-C440-432E-9461-7970BCA05BF9}">
      <dgm:prSet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r>
            <a:rPr lang="zh-TW" altLang="en-US">
              <a:solidFill>
                <a:sysClr val="windowText" lastClr="000000"/>
              </a:solidFill>
            </a:rPr>
            <a:t>黃</a:t>
          </a:r>
        </a:p>
      </dgm:t>
    </dgm:pt>
    <dgm:pt modelId="{FF6C16D9-9C4D-47F9-91B3-7D1A27227A29}" type="parTrans" cxnId="{7E742CA7-E5C1-4597-9D85-734494B513E9}">
      <dgm:prSet/>
      <dgm:spPr/>
      <dgm:t>
        <a:bodyPr/>
        <a:lstStyle/>
        <a:p>
          <a:endParaRPr lang="zh-TW" altLang="en-US"/>
        </a:p>
      </dgm:t>
    </dgm:pt>
    <dgm:pt modelId="{9077835A-455C-4F76-9C0E-0E6DF461363F}" type="sibTrans" cxnId="{7E742CA7-E5C1-4597-9D85-734494B513E9}">
      <dgm:prSet/>
      <dgm:spPr/>
      <dgm:t>
        <a:bodyPr/>
        <a:lstStyle/>
        <a:p>
          <a:endParaRPr lang="zh-TW" altLang="en-US"/>
        </a:p>
      </dgm:t>
    </dgm:pt>
    <dgm:pt modelId="{2406C069-41BF-4461-AB9B-D8AF869FFE15}">
      <dgm:prSet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r>
            <a:rPr lang="zh-TW" altLang="en-US">
              <a:solidFill>
                <a:sysClr val="windowText" lastClr="000000"/>
              </a:solidFill>
            </a:rPr>
            <a:t>藍</a:t>
          </a:r>
        </a:p>
      </dgm:t>
    </dgm:pt>
    <dgm:pt modelId="{8E84C502-9835-4FE6-A0BD-CA65EC47A1A4}" type="parTrans" cxnId="{D1E2C9D1-CB39-478B-A80B-E876E21DFB55}">
      <dgm:prSet/>
      <dgm:spPr/>
      <dgm:t>
        <a:bodyPr/>
        <a:lstStyle/>
        <a:p>
          <a:endParaRPr lang="zh-TW" altLang="en-US"/>
        </a:p>
      </dgm:t>
    </dgm:pt>
    <dgm:pt modelId="{E8DDCF87-445A-44D2-AA3B-D5763DBBA86A}" type="sibTrans" cxnId="{D1E2C9D1-CB39-478B-A80B-E876E21DFB55}">
      <dgm:prSet/>
      <dgm:spPr/>
      <dgm:t>
        <a:bodyPr/>
        <a:lstStyle/>
        <a:p>
          <a:endParaRPr lang="zh-TW" altLang="en-US"/>
        </a:p>
      </dgm:t>
    </dgm:pt>
    <dgm:pt modelId="{46455A59-B201-4C9E-8876-4EE1DEE8D09D}">
      <dgm:prSet phldrT="[文字]"/>
      <dgm:spPr>
        <a:noFill/>
        <a:ln>
          <a:solidFill>
            <a:schemeClr val="bg1"/>
          </a:solidFill>
        </a:ln>
      </dgm:spPr>
      <dgm:t>
        <a:bodyPr/>
        <a:lstStyle/>
        <a:p>
          <a:r>
            <a:rPr lang="en-US" altLang="zh-TW">
              <a:solidFill>
                <a:sysClr val="windowText" lastClr="000000"/>
              </a:solidFill>
            </a:rPr>
            <a:t>first</a:t>
          </a:r>
          <a:endParaRPr lang="zh-TW" altLang="en-US">
            <a:solidFill>
              <a:sysClr val="windowText" lastClr="000000"/>
            </a:solidFill>
          </a:endParaRPr>
        </a:p>
      </dgm:t>
    </dgm:pt>
    <dgm:pt modelId="{858C014F-B343-4EED-A237-7037614761EF}" type="sibTrans" cxnId="{4FA1C8FF-7A87-4075-A21A-C400654777C6}">
      <dgm:prSet/>
      <dgm:spPr/>
      <dgm:t>
        <a:bodyPr/>
        <a:lstStyle/>
        <a:p>
          <a:endParaRPr lang="zh-TW" altLang="en-US"/>
        </a:p>
      </dgm:t>
    </dgm:pt>
    <dgm:pt modelId="{57F79F73-BA7B-4C79-9EF3-5C7A43F31B7A}" type="parTrans" cxnId="{4FA1C8FF-7A87-4075-A21A-C400654777C6}">
      <dgm:prSet/>
      <dgm:spPr/>
      <dgm:t>
        <a:bodyPr/>
        <a:lstStyle/>
        <a:p>
          <a:endParaRPr lang="zh-TW" altLang="en-US"/>
        </a:p>
      </dgm:t>
    </dgm:pt>
    <dgm:pt modelId="{27EA60C4-7BB4-491F-B61D-2A8C2431B0B3}">
      <dgm:prSet phldrT="[文字]"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r>
            <a:rPr lang="zh-TW" altLang="en-US">
              <a:solidFill>
                <a:sysClr val="windowText" lastClr="000000"/>
              </a:solidFill>
            </a:rPr>
            <a:t>紅</a:t>
          </a:r>
        </a:p>
      </dgm:t>
    </dgm:pt>
    <dgm:pt modelId="{CB8A6295-5862-411A-85C2-0A19E78889BD}" type="sibTrans" cxnId="{9E1A6C53-1174-4504-BA57-FFD7D5BC5865}">
      <dgm:prSet/>
      <dgm:spPr/>
      <dgm:t>
        <a:bodyPr/>
        <a:lstStyle/>
        <a:p>
          <a:endParaRPr lang="zh-TW" altLang="en-US"/>
        </a:p>
      </dgm:t>
    </dgm:pt>
    <dgm:pt modelId="{B183B4D2-0905-4975-B66F-8887A9FD1477}" type="parTrans" cxnId="{9E1A6C53-1174-4504-BA57-FFD7D5BC5865}">
      <dgm:prSet/>
      <dgm:spPr/>
      <dgm:t>
        <a:bodyPr/>
        <a:lstStyle/>
        <a:p>
          <a:endParaRPr lang="zh-TW" altLang="en-US"/>
        </a:p>
      </dgm:t>
    </dgm:pt>
    <dgm:pt modelId="{58940429-97C6-4048-8FB7-01FAA78C4110}" type="pres">
      <dgm:prSet presAssocID="{460C7325-9A78-488B-A5D0-EC7C453D5AD6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1D6FB4FC-EF4F-48B0-952B-61F205ABA535}" type="pres">
      <dgm:prSet presAssocID="{46455A59-B201-4C9E-8876-4EE1DEE8D09D}" presName="root1" presStyleCnt="0"/>
      <dgm:spPr/>
    </dgm:pt>
    <dgm:pt modelId="{206C466B-709E-48BA-9BE0-692EA4383B14}" type="pres">
      <dgm:prSet presAssocID="{46455A59-B201-4C9E-8876-4EE1DEE8D09D}" presName="LevelOneTextNode" presStyleLbl="node0" presStyleIdx="0" presStyleCnt="1" custLinFactNeighborX="-10376" custLinFactNeighborY="7782">
        <dgm:presLayoutVars>
          <dgm:chPref val="3"/>
        </dgm:presLayoutVars>
      </dgm:prSet>
      <dgm:spPr/>
    </dgm:pt>
    <dgm:pt modelId="{AC1CC688-692F-4827-8775-CA675984DD13}" type="pres">
      <dgm:prSet presAssocID="{46455A59-B201-4C9E-8876-4EE1DEE8D09D}" presName="level2hierChild" presStyleCnt="0"/>
      <dgm:spPr/>
    </dgm:pt>
    <dgm:pt modelId="{4AE6A856-C538-486A-96A9-3A715C804A2A}" type="pres">
      <dgm:prSet presAssocID="{B183B4D2-0905-4975-B66F-8887A9FD1477}" presName="conn2-1" presStyleLbl="parChTrans1D2" presStyleIdx="0" presStyleCnt="5"/>
      <dgm:spPr/>
    </dgm:pt>
    <dgm:pt modelId="{AE283EF9-338D-46AA-B8B8-8546D6E85C98}" type="pres">
      <dgm:prSet presAssocID="{B183B4D2-0905-4975-B66F-8887A9FD1477}" presName="connTx" presStyleLbl="parChTrans1D2" presStyleIdx="0" presStyleCnt="5"/>
      <dgm:spPr/>
    </dgm:pt>
    <dgm:pt modelId="{00B47946-2262-4318-961A-3B870F8E8DF9}" type="pres">
      <dgm:prSet presAssocID="{27EA60C4-7BB4-491F-B61D-2A8C2431B0B3}" presName="root2" presStyleCnt="0"/>
      <dgm:spPr/>
    </dgm:pt>
    <dgm:pt modelId="{0A89CDA5-98FF-4490-9FCF-C3C60BD4FB49}" type="pres">
      <dgm:prSet presAssocID="{27EA60C4-7BB4-491F-B61D-2A8C2431B0B3}" presName="LevelTwoTextNode" presStyleLbl="node2" presStyleIdx="0" presStyleCnt="5">
        <dgm:presLayoutVars>
          <dgm:chPref val="3"/>
        </dgm:presLayoutVars>
      </dgm:prSet>
      <dgm:spPr/>
    </dgm:pt>
    <dgm:pt modelId="{FF8130A8-7398-4716-A620-122A9FBC065C}" type="pres">
      <dgm:prSet presAssocID="{27EA60C4-7BB4-491F-B61D-2A8C2431B0B3}" presName="level3hierChild" presStyleCnt="0"/>
      <dgm:spPr/>
    </dgm:pt>
    <dgm:pt modelId="{C9F457B7-8F37-4E82-A834-48EF846B1CB7}" type="pres">
      <dgm:prSet presAssocID="{70190C9B-ABD7-4D92-BDD7-6B64ABCB1A5F}" presName="conn2-1" presStyleLbl="parChTrans1D2" presStyleIdx="1" presStyleCnt="5"/>
      <dgm:spPr/>
    </dgm:pt>
    <dgm:pt modelId="{91044006-0AD1-41B3-BA00-6473AC44184D}" type="pres">
      <dgm:prSet presAssocID="{70190C9B-ABD7-4D92-BDD7-6B64ABCB1A5F}" presName="connTx" presStyleLbl="parChTrans1D2" presStyleIdx="1" presStyleCnt="5"/>
      <dgm:spPr/>
    </dgm:pt>
    <dgm:pt modelId="{D2B3BCC4-4BCA-40CF-82DF-BE92D21A38ED}" type="pres">
      <dgm:prSet presAssocID="{6D29FE86-3E63-4963-9B18-6F057F68D080}" presName="root2" presStyleCnt="0"/>
      <dgm:spPr/>
    </dgm:pt>
    <dgm:pt modelId="{F155CFBB-F3C1-43FC-802A-F67F4C790367}" type="pres">
      <dgm:prSet presAssocID="{6D29FE86-3E63-4963-9B18-6F057F68D080}" presName="LevelTwoTextNode" presStyleLbl="node2" presStyleIdx="1" presStyleCnt="5">
        <dgm:presLayoutVars>
          <dgm:chPref val="3"/>
        </dgm:presLayoutVars>
      </dgm:prSet>
      <dgm:spPr/>
    </dgm:pt>
    <dgm:pt modelId="{F010D818-8FD3-4DC7-8B79-15186EC662D1}" type="pres">
      <dgm:prSet presAssocID="{6D29FE86-3E63-4963-9B18-6F057F68D080}" presName="level3hierChild" presStyleCnt="0"/>
      <dgm:spPr/>
    </dgm:pt>
    <dgm:pt modelId="{A40CC67C-FCF6-407D-A7A2-F015DEFEA304}" type="pres">
      <dgm:prSet presAssocID="{FF6C16D9-9C4D-47F9-91B3-7D1A27227A29}" presName="conn2-1" presStyleLbl="parChTrans1D2" presStyleIdx="2" presStyleCnt="5"/>
      <dgm:spPr/>
    </dgm:pt>
    <dgm:pt modelId="{C0CB046E-5242-4646-A037-E498A0C2ABD0}" type="pres">
      <dgm:prSet presAssocID="{FF6C16D9-9C4D-47F9-91B3-7D1A27227A29}" presName="connTx" presStyleLbl="parChTrans1D2" presStyleIdx="2" presStyleCnt="5"/>
      <dgm:spPr/>
    </dgm:pt>
    <dgm:pt modelId="{DF1D3D23-0036-4BFF-A9D9-9A4BCDE67F0E}" type="pres">
      <dgm:prSet presAssocID="{D24264B4-C440-432E-9461-7970BCA05BF9}" presName="root2" presStyleCnt="0"/>
      <dgm:spPr/>
    </dgm:pt>
    <dgm:pt modelId="{45BC8287-1033-48C6-A117-0ECA39D6F464}" type="pres">
      <dgm:prSet presAssocID="{D24264B4-C440-432E-9461-7970BCA05BF9}" presName="LevelTwoTextNode" presStyleLbl="node2" presStyleIdx="2" presStyleCnt="5">
        <dgm:presLayoutVars>
          <dgm:chPref val="3"/>
        </dgm:presLayoutVars>
      </dgm:prSet>
      <dgm:spPr/>
    </dgm:pt>
    <dgm:pt modelId="{027AE75F-8E89-4878-BF2B-F47D73BA1D72}" type="pres">
      <dgm:prSet presAssocID="{D24264B4-C440-432E-9461-7970BCA05BF9}" presName="level3hierChild" presStyleCnt="0"/>
      <dgm:spPr/>
    </dgm:pt>
    <dgm:pt modelId="{628AF72B-A679-436D-96EF-6DCEA57DEF66}" type="pres">
      <dgm:prSet presAssocID="{8E84C502-9835-4FE6-A0BD-CA65EC47A1A4}" presName="conn2-1" presStyleLbl="parChTrans1D2" presStyleIdx="3" presStyleCnt="5"/>
      <dgm:spPr/>
    </dgm:pt>
    <dgm:pt modelId="{043CD0E9-9282-4BE2-81AC-1BF3DC499AE8}" type="pres">
      <dgm:prSet presAssocID="{8E84C502-9835-4FE6-A0BD-CA65EC47A1A4}" presName="connTx" presStyleLbl="parChTrans1D2" presStyleIdx="3" presStyleCnt="5"/>
      <dgm:spPr/>
    </dgm:pt>
    <dgm:pt modelId="{ECEEFFF2-5C37-4A10-BBB0-71849E506246}" type="pres">
      <dgm:prSet presAssocID="{2406C069-41BF-4461-AB9B-D8AF869FFE15}" presName="root2" presStyleCnt="0"/>
      <dgm:spPr/>
    </dgm:pt>
    <dgm:pt modelId="{7AA7E9AE-2583-4436-8D96-AE3920F115FE}" type="pres">
      <dgm:prSet presAssocID="{2406C069-41BF-4461-AB9B-D8AF869FFE15}" presName="LevelTwoTextNode" presStyleLbl="node2" presStyleIdx="3" presStyleCnt="5">
        <dgm:presLayoutVars>
          <dgm:chPref val="3"/>
        </dgm:presLayoutVars>
      </dgm:prSet>
      <dgm:spPr/>
    </dgm:pt>
    <dgm:pt modelId="{954FA286-D87C-4622-942F-0B9F4E972FCE}" type="pres">
      <dgm:prSet presAssocID="{2406C069-41BF-4461-AB9B-D8AF869FFE15}" presName="level3hierChild" presStyleCnt="0"/>
      <dgm:spPr/>
    </dgm:pt>
    <dgm:pt modelId="{28A356A4-F595-4F73-82CC-79070CFBCBA2}" type="pres">
      <dgm:prSet presAssocID="{54BDD2CA-E44E-48E8-B1BD-4D7EC341E09A}" presName="conn2-1" presStyleLbl="parChTrans1D2" presStyleIdx="4" presStyleCnt="5"/>
      <dgm:spPr/>
    </dgm:pt>
    <dgm:pt modelId="{27B3C607-D8EF-41EB-BF26-3D7679D9D4BA}" type="pres">
      <dgm:prSet presAssocID="{54BDD2CA-E44E-48E8-B1BD-4D7EC341E09A}" presName="connTx" presStyleLbl="parChTrans1D2" presStyleIdx="4" presStyleCnt="5"/>
      <dgm:spPr/>
    </dgm:pt>
    <dgm:pt modelId="{5AD835F0-4B3A-4FD7-B447-C71B6820DC65}" type="pres">
      <dgm:prSet presAssocID="{602A5E92-2E55-40DF-916E-040738B7A727}" presName="root2" presStyleCnt="0"/>
      <dgm:spPr/>
    </dgm:pt>
    <dgm:pt modelId="{66BE0EDE-D10F-4A7A-98FD-506872446904}" type="pres">
      <dgm:prSet presAssocID="{602A5E92-2E55-40DF-916E-040738B7A727}" presName="LevelTwoTextNode" presStyleLbl="node2" presStyleIdx="4" presStyleCnt="5" custScaleX="93994" custLinFactNeighborX="3450" custLinFactNeighborY="4381">
        <dgm:presLayoutVars>
          <dgm:chPref val="3"/>
        </dgm:presLayoutVars>
      </dgm:prSet>
      <dgm:spPr/>
    </dgm:pt>
    <dgm:pt modelId="{5336CF5F-D6A0-458A-A694-E462F221B8F1}" type="pres">
      <dgm:prSet presAssocID="{602A5E92-2E55-40DF-916E-040738B7A727}" presName="level3hierChild" presStyleCnt="0"/>
      <dgm:spPr/>
    </dgm:pt>
  </dgm:ptLst>
  <dgm:cxnLst>
    <dgm:cxn modelId="{B7A7CD08-053F-453C-9DBB-DAE1E5581EEB}" type="presOf" srcId="{8E84C502-9835-4FE6-A0BD-CA65EC47A1A4}" destId="{043CD0E9-9282-4BE2-81AC-1BF3DC499AE8}" srcOrd="1" destOrd="0" presId="urn:microsoft.com/office/officeart/2005/8/layout/hierarchy2"/>
    <dgm:cxn modelId="{14F96722-E6C2-4771-BACE-143EB23A1671}" type="presOf" srcId="{B183B4D2-0905-4975-B66F-8887A9FD1477}" destId="{AE283EF9-338D-46AA-B8B8-8546D6E85C98}" srcOrd="1" destOrd="0" presId="urn:microsoft.com/office/officeart/2005/8/layout/hierarchy2"/>
    <dgm:cxn modelId="{E7BCF922-FD1C-40E3-8BC4-7A71337F4D59}" type="presOf" srcId="{2406C069-41BF-4461-AB9B-D8AF869FFE15}" destId="{7AA7E9AE-2583-4436-8D96-AE3920F115FE}" srcOrd="0" destOrd="0" presId="urn:microsoft.com/office/officeart/2005/8/layout/hierarchy2"/>
    <dgm:cxn modelId="{0EE9A464-25A9-4D8A-995B-ED1D650E2B3F}" type="presOf" srcId="{460C7325-9A78-488B-A5D0-EC7C453D5AD6}" destId="{58940429-97C6-4048-8FB7-01FAA78C4110}" srcOrd="0" destOrd="0" presId="urn:microsoft.com/office/officeart/2005/8/layout/hierarchy2"/>
    <dgm:cxn modelId="{15E8E248-20C0-4292-A0E2-9F24F8B5F9C8}" type="presOf" srcId="{27EA60C4-7BB4-491F-B61D-2A8C2431B0B3}" destId="{0A89CDA5-98FF-4490-9FCF-C3C60BD4FB49}" srcOrd="0" destOrd="0" presId="urn:microsoft.com/office/officeart/2005/8/layout/hierarchy2"/>
    <dgm:cxn modelId="{435A6349-443E-447F-AD2F-4CB56DAE71E7}" srcId="{46455A59-B201-4C9E-8876-4EE1DEE8D09D}" destId="{6D29FE86-3E63-4963-9B18-6F057F68D080}" srcOrd="1" destOrd="0" parTransId="{70190C9B-ABD7-4D92-BDD7-6B64ABCB1A5F}" sibTransId="{8FE5299D-3D52-4EE5-AFEA-8F1AC3EA8BF6}"/>
    <dgm:cxn modelId="{9E1A6C53-1174-4504-BA57-FFD7D5BC5865}" srcId="{46455A59-B201-4C9E-8876-4EE1DEE8D09D}" destId="{27EA60C4-7BB4-491F-B61D-2A8C2431B0B3}" srcOrd="0" destOrd="0" parTransId="{B183B4D2-0905-4975-B66F-8887A9FD1477}" sibTransId="{CB8A6295-5862-411A-85C2-0A19E78889BD}"/>
    <dgm:cxn modelId="{0A3CDE73-4342-4274-A6F3-07F0E12465EB}" type="presOf" srcId="{70190C9B-ABD7-4D92-BDD7-6B64ABCB1A5F}" destId="{91044006-0AD1-41B3-BA00-6473AC44184D}" srcOrd="1" destOrd="0" presId="urn:microsoft.com/office/officeart/2005/8/layout/hierarchy2"/>
    <dgm:cxn modelId="{ED88C554-03E9-441A-BB83-ABF2941B2BB4}" type="presOf" srcId="{602A5E92-2E55-40DF-916E-040738B7A727}" destId="{66BE0EDE-D10F-4A7A-98FD-506872446904}" srcOrd="0" destOrd="0" presId="urn:microsoft.com/office/officeart/2005/8/layout/hierarchy2"/>
    <dgm:cxn modelId="{360B5559-3454-4312-9C36-F4D6162D0747}" type="presOf" srcId="{FF6C16D9-9C4D-47F9-91B3-7D1A27227A29}" destId="{A40CC67C-FCF6-407D-A7A2-F015DEFEA304}" srcOrd="0" destOrd="0" presId="urn:microsoft.com/office/officeart/2005/8/layout/hierarchy2"/>
    <dgm:cxn modelId="{D4FF397C-BDD1-472A-9C0E-ED803D6A8F95}" srcId="{46455A59-B201-4C9E-8876-4EE1DEE8D09D}" destId="{602A5E92-2E55-40DF-916E-040738B7A727}" srcOrd="4" destOrd="0" parTransId="{54BDD2CA-E44E-48E8-B1BD-4D7EC341E09A}" sibTransId="{3004DDDC-ABB3-439D-BA7F-12DB92BFECAF}"/>
    <dgm:cxn modelId="{9BE1019B-CF6B-4600-8901-0369CC76C073}" type="presOf" srcId="{70190C9B-ABD7-4D92-BDD7-6B64ABCB1A5F}" destId="{C9F457B7-8F37-4E82-A834-48EF846B1CB7}" srcOrd="0" destOrd="0" presId="urn:microsoft.com/office/officeart/2005/8/layout/hierarchy2"/>
    <dgm:cxn modelId="{2D4096A0-5365-4A41-83D2-9FC20A86E672}" type="presOf" srcId="{B183B4D2-0905-4975-B66F-8887A9FD1477}" destId="{4AE6A856-C538-486A-96A9-3A715C804A2A}" srcOrd="0" destOrd="0" presId="urn:microsoft.com/office/officeart/2005/8/layout/hierarchy2"/>
    <dgm:cxn modelId="{8EA5D4A1-100B-4167-8523-09B8D8772BC2}" type="presOf" srcId="{46455A59-B201-4C9E-8876-4EE1DEE8D09D}" destId="{206C466B-709E-48BA-9BE0-692EA4383B14}" srcOrd="0" destOrd="0" presId="urn:microsoft.com/office/officeart/2005/8/layout/hierarchy2"/>
    <dgm:cxn modelId="{721762A6-EF03-480F-85C3-DBAF727016E3}" type="presOf" srcId="{8E84C502-9835-4FE6-A0BD-CA65EC47A1A4}" destId="{628AF72B-A679-436D-96EF-6DCEA57DEF66}" srcOrd="0" destOrd="0" presId="urn:microsoft.com/office/officeart/2005/8/layout/hierarchy2"/>
    <dgm:cxn modelId="{1004A0A6-4086-4F9A-96C4-C09BD11FA91A}" type="presOf" srcId="{D24264B4-C440-432E-9461-7970BCA05BF9}" destId="{45BC8287-1033-48C6-A117-0ECA39D6F464}" srcOrd="0" destOrd="0" presId="urn:microsoft.com/office/officeart/2005/8/layout/hierarchy2"/>
    <dgm:cxn modelId="{7E742CA7-E5C1-4597-9D85-734494B513E9}" srcId="{46455A59-B201-4C9E-8876-4EE1DEE8D09D}" destId="{D24264B4-C440-432E-9461-7970BCA05BF9}" srcOrd="2" destOrd="0" parTransId="{FF6C16D9-9C4D-47F9-91B3-7D1A27227A29}" sibTransId="{9077835A-455C-4F76-9C0E-0E6DF461363F}"/>
    <dgm:cxn modelId="{E8FD1DAA-3FA0-48E4-B018-ECF563939547}" type="presOf" srcId="{54BDD2CA-E44E-48E8-B1BD-4D7EC341E09A}" destId="{28A356A4-F595-4F73-82CC-79070CFBCBA2}" srcOrd="0" destOrd="0" presId="urn:microsoft.com/office/officeart/2005/8/layout/hierarchy2"/>
    <dgm:cxn modelId="{110E6BB1-03A2-4DAB-849D-64A50286F3E0}" type="presOf" srcId="{54BDD2CA-E44E-48E8-B1BD-4D7EC341E09A}" destId="{27B3C607-D8EF-41EB-BF26-3D7679D9D4BA}" srcOrd="1" destOrd="0" presId="urn:microsoft.com/office/officeart/2005/8/layout/hierarchy2"/>
    <dgm:cxn modelId="{D1E2C9D1-CB39-478B-A80B-E876E21DFB55}" srcId="{46455A59-B201-4C9E-8876-4EE1DEE8D09D}" destId="{2406C069-41BF-4461-AB9B-D8AF869FFE15}" srcOrd="3" destOrd="0" parTransId="{8E84C502-9835-4FE6-A0BD-CA65EC47A1A4}" sibTransId="{E8DDCF87-445A-44D2-AA3B-D5763DBBA86A}"/>
    <dgm:cxn modelId="{AD3DECDA-39BA-4EB7-BF0B-3EF83C949838}" type="presOf" srcId="{6D29FE86-3E63-4963-9B18-6F057F68D080}" destId="{F155CFBB-F3C1-43FC-802A-F67F4C790367}" srcOrd="0" destOrd="0" presId="urn:microsoft.com/office/officeart/2005/8/layout/hierarchy2"/>
    <dgm:cxn modelId="{236A52EA-BF74-4DF7-9A63-BCC84AEC5A50}" type="presOf" srcId="{FF6C16D9-9C4D-47F9-91B3-7D1A27227A29}" destId="{C0CB046E-5242-4646-A037-E498A0C2ABD0}" srcOrd="1" destOrd="0" presId="urn:microsoft.com/office/officeart/2005/8/layout/hierarchy2"/>
    <dgm:cxn modelId="{4FA1C8FF-7A87-4075-A21A-C400654777C6}" srcId="{460C7325-9A78-488B-A5D0-EC7C453D5AD6}" destId="{46455A59-B201-4C9E-8876-4EE1DEE8D09D}" srcOrd="0" destOrd="0" parTransId="{57F79F73-BA7B-4C79-9EF3-5C7A43F31B7A}" sibTransId="{858C014F-B343-4EED-A237-7037614761EF}"/>
    <dgm:cxn modelId="{30B904DE-E2AD-461D-A534-D581845848BE}" type="presParOf" srcId="{58940429-97C6-4048-8FB7-01FAA78C4110}" destId="{1D6FB4FC-EF4F-48B0-952B-61F205ABA535}" srcOrd="0" destOrd="0" presId="urn:microsoft.com/office/officeart/2005/8/layout/hierarchy2"/>
    <dgm:cxn modelId="{FCCD84F2-509F-4F3D-9626-1EAAABCA6644}" type="presParOf" srcId="{1D6FB4FC-EF4F-48B0-952B-61F205ABA535}" destId="{206C466B-709E-48BA-9BE0-692EA4383B14}" srcOrd="0" destOrd="0" presId="urn:microsoft.com/office/officeart/2005/8/layout/hierarchy2"/>
    <dgm:cxn modelId="{6B170AEF-7059-4019-8EFE-853D066C1257}" type="presParOf" srcId="{1D6FB4FC-EF4F-48B0-952B-61F205ABA535}" destId="{AC1CC688-692F-4827-8775-CA675984DD13}" srcOrd="1" destOrd="0" presId="urn:microsoft.com/office/officeart/2005/8/layout/hierarchy2"/>
    <dgm:cxn modelId="{9DF22A18-A1D5-4091-88D1-5C085D5DF834}" type="presParOf" srcId="{AC1CC688-692F-4827-8775-CA675984DD13}" destId="{4AE6A856-C538-486A-96A9-3A715C804A2A}" srcOrd="0" destOrd="0" presId="urn:microsoft.com/office/officeart/2005/8/layout/hierarchy2"/>
    <dgm:cxn modelId="{A8F79851-33B2-40B1-8BD3-91609D4D33E1}" type="presParOf" srcId="{4AE6A856-C538-486A-96A9-3A715C804A2A}" destId="{AE283EF9-338D-46AA-B8B8-8546D6E85C98}" srcOrd="0" destOrd="0" presId="urn:microsoft.com/office/officeart/2005/8/layout/hierarchy2"/>
    <dgm:cxn modelId="{018647C2-9DE1-4A84-BED2-8D7682D7BAAB}" type="presParOf" srcId="{AC1CC688-692F-4827-8775-CA675984DD13}" destId="{00B47946-2262-4318-961A-3B870F8E8DF9}" srcOrd="1" destOrd="0" presId="urn:microsoft.com/office/officeart/2005/8/layout/hierarchy2"/>
    <dgm:cxn modelId="{49BC9246-3283-48D0-84AE-69AE7159E1B6}" type="presParOf" srcId="{00B47946-2262-4318-961A-3B870F8E8DF9}" destId="{0A89CDA5-98FF-4490-9FCF-C3C60BD4FB49}" srcOrd="0" destOrd="0" presId="urn:microsoft.com/office/officeart/2005/8/layout/hierarchy2"/>
    <dgm:cxn modelId="{37DD45F8-EFD2-401D-BFAE-9A4F4F3298F2}" type="presParOf" srcId="{00B47946-2262-4318-961A-3B870F8E8DF9}" destId="{FF8130A8-7398-4716-A620-122A9FBC065C}" srcOrd="1" destOrd="0" presId="urn:microsoft.com/office/officeart/2005/8/layout/hierarchy2"/>
    <dgm:cxn modelId="{D3B1B846-FFE1-4D76-84A7-A9B4C52DA8A9}" type="presParOf" srcId="{AC1CC688-692F-4827-8775-CA675984DD13}" destId="{C9F457B7-8F37-4E82-A834-48EF846B1CB7}" srcOrd="2" destOrd="0" presId="urn:microsoft.com/office/officeart/2005/8/layout/hierarchy2"/>
    <dgm:cxn modelId="{7352C418-D548-42F1-8382-FA4994E4DFCF}" type="presParOf" srcId="{C9F457B7-8F37-4E82-A834-48EF846B1CB7}" destId="{91044006-0AD1-41B3-BA00-6473AC44184D}" srcOrd="0" destOrd="0" presId="urn:microsoft.com/office/officeart/2005/8/layout/hierarchy2"/>
    <dgm:cxn modelId="{84B34DB5-241A-4752-9527-2812A2EBFF45}" type="presParOf" srcId="{AC1CC688-692F-4827-8775-CA675984DD13}" destId="{D2B3BCC4-4BCA-40CF-82DF-BE92D21A38ED}" srcOrd="3" destOrd="0" presId="urn:microsoft.com/office/officeart/2005/8/layout/hierarchy2"/>
    <dgm:cxn modelId="{329EDB76-CA20-45EB-9E8D-29BCFC820AFB}" type="presParOf" srcId="{D2B3BCC4-4BCA-40CF-82DF-BE92D21A38ED}" destId="{F155CFBB-F3C1-43FC-802A-F67F4C790367}" srcOrd="0" destOrd="0" presId="urn:microsoft.com/office/officeart/2005/8/layout/hierarchy2"/>
    <dgm:cxn modelId="{75039171-E46D-43E8-BEF3-491E3B5C10F2}" type="presParOf" srcId="{D2B3BCC4-4BCA-40CF-82DF-BE92D21A38ED}" destId="{F010D818-8FD3-4DC7-8B79-15186EC662D1}" srcOrd="1" destOrd="0" presId="urn:microsoft.com/office/officeart/2005/8/layout/hierarchy2"/>
    <dgm:cxn modelId="{C862B8A2-FF19-41D3-8B48-383B847C27F0}" type="presParOf" srcId="{AC1CC688-692F-4827-8775-CA675984DD13}" destId="{A40CC67C-FCF6-407D-A7A2-F015DEFEA304}" srcOrd="4" destOrd="0" presId="urn:microsoft.com/office/officeart/2005/8/layout/hierarchy2"/>
    <dgm:cxn modelId="{CC98B7B2-A8AF-4E83-9AF6-FEEA5785BF54}" type="presParOf" srcId="{A40CC67C-FCF6-407D-A7A2-F015DEFEA304}" destId="{C0CB046E-5242-4646-A037-E498A0C2ABD0}" srcOrd="0" destOrd="0" presId="urn:microsoft.com/office/officeart/2005/8/layout/hierarchy2"/>
    <dgm:cxn modelId="{43EF9791-578C-4BF9-BF69-96212BBCC1CE}" type="presParOf" srcId="{AC1CC688-692F-4827-8775-CA675984DD13}" destId="{DF1D3D23-0036-4BFF-A9D9-9A4BCDE67F0E}" srcOrd="5" destOrd="0" presId="urn:microsoft.com/office/officeart/2005/8/layout/hierarchy2"/>
    <dgm:cxn modelId="{CE0A3EE3-769E-43F9-A63F-77AA2440780D}" type="presParOf" srcId="{DF1D3D23-0036-4BFF-A9D9-9A4BCDE67F0E}" destId="{45BC8287-1033-48C6-A117-0ECA39D6F464}" srcOrd="0" destOrd="0" presId="urn:microsoft.com/office/officeart/2005/8/layout/hierarchy2"/>
    <dgm:cxn modelId="{56707584-263F-41F9-830E-3D4456301F60}" type="presParOf" srcId="{DF1D3D23-0036-4BFF-A9D9-9A4BCDE67F0E}" destId="{027AE75F-8E89-4878-BF2B-F47D73BA1D72}" srcOrd="1" destOrd="0" presId="urn:microsoft.com/office/officeart/2005/8/layout/hierarchy2"/>
    <dgm:cxn modelId="{857E6E5E-AEFB-4225-9FE7-D9C6854EA86B}" type="presParOf" srcId="{AC1CC688-692F-4827-8775-CA675984DD13}" destId="{628AF72B-A679-436D-96EF-6DCEA57DEF66}" srcOrd="6" destOrd="0" presId="urn:microsoft.com/office/officeart/2005/8/layout/hierarchy2"/>
    <dgm:cxn modelId="{72B2972C-E9B2-450F-9F89-E86C735A8CE0}" type="presParOf" srcId="{628AF72B-A679-436D-96EF-6DCEA57DEF66}" destId="{043CD0E9-9282-4BE2-81AC-1BF3DC499AE8}" srcOrd="0" destOrd="0" presId="urn:microsoft.com/office/officeart/2005/8/layout/hierarchy2"/>
    <dgm:cxn modelId="{CE4BED1C-303F-49A8-8913-7795ABCB4A44}" type="presParOf" srcId="{AC1CC688-692F-4827-8775-CA675984DD13}" destId="{ECEEFFF2-5C37-4A10-BBB0-71849E506246}" srcOrd="7" destOrd="0" presId="urn:microsoft.com/office/officeart/2005/8/layout/hierarchy2"/>
    <dgm:cxn modelId="{138440A7-099B-449F-A634-BB6C727FFD39}" type="presParOf" srcId="{ECEEFFF2-5C37-4A10-BBB0-71849E506246}" destId="{7AA7E9AE-2583-4436-8D96-AE3920F115FE}" srcOrd="0" destOrd="0" presId="urn:microsoft.com/office/officeart/2005/8/layout/hierarchy2"/>
    <dgm:cxn modelId="{D693F13D-AEBF-4E24-8936-C1D8C2274AA5}" type="presParOf" srcId="{ECEEFFF2-5C37-4A10-BBB0-71849E506246}" destId="{954FA286-D87C-4622-942F-0B9F4E972FCE}" srcOrd="1" destOrd="0" presId="urn:microsoft.com/office/officeart/2005/8/layout/hierarchy2"/>
    <dgm:cxn modelId="{48844BA0-E065-485B-9FC6-C94150CFB8C1}" type="presParOf" srcId="{AC1CC688-692F-4827-8775-CA675984DD13}" destId="{28A356A4-F595-4F73-82CC-79070CFBCBA2}" srcOrd="8" destOrd="0" presId="urn:microsoft.com/office/officeart/2005/8/layout/hierarchy2"/>
    <dgm:cxn modelId="{B9AD6840-E7E5-416E-87BE-98094041277F}" type="presParOf" srcId="{28A356A4-F595-4F73-82CC-79070CFBCBA2}" destId="{27B3C607-D8EF-41EB-BF26-3D7679D9D4BA}" srcOrd="0" destOrd="0" presId="urn:microsoft.com/office/officeart/2005/8/layout/hierarchy2"/>
    <dgm:cxn modelId="{90E298D5-79FD-4855-89F9-052D97568ABC}" type="presParOf" srcId="{AC1CC688-692F-4827-8775-CA675984DD13}" destId="{5AD835F0-4B3A-4FD7-B447-C71B6820DC65}" srcOrd="9" destOrd="0" presId="urn:microsoft.com/office/officeart/2005/8/layout/hierarchy2"/>
    <dgm:cxn modelId="{0D6DB157-74AF-43F6-A985-CAA221DCEF0C}" type="presParOf" srcId="{5AD835F0-4B3A-4FD7-B447-C71B6820DC65}" destId="{66BE0EDE-D10F-4A7A-98FD-506872446904}" srcOrd="0" destOrd="0" presId="urn:microsoft.com/office/officeart/2005/8/layout/hierarchy2"/>
    <dgm:cxn modelId="{4DB6C302-4D88-48E2-A11D-5263BCDB3C3E}" type="presParOf" srcId="{5AD835F0-4B3A-4FD7-B447-C71B6820DC65}" destId="{5336CF5F-D6A0-458A-A694-E462F221B8F1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19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06C466B-709E-48BA-9BE0-692EA4383B14}">
      <dsp:nvSpPr>
        <dsp:cNvPr id="0" name=""/>
        <dsp:cNvSpPr/>
      </dsp:nvSpPr>
      <dsp:spPr>
        <a:xfrm>
          <a:off x="715412" y="1433221"/>
          <a:ext cx="1204660" cy="602330"/>
        </a:xfrm>
        <a:prstGeom prst="roundRect">
          <a:avLst>
            <a:gd name="adj" fmla="val 10000"/>
          </a:avLst>
        </a:prstGeom>
        <a:noFill/>
        <a:ln w="19050" cap="flat" cmpd="sng" algn="ctr">
          <a:solidFill>
            <a:schemeClr val="bg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1590" tIns="21590" rIns="21590" bIns="21590" numCol="1" spcCol="1270" anchor="ctr" anchorCtr="0">
          <a:noAutofit/>
        </a:bodyPr>
        <a:lstStyle/>
        <a:p>
          <a:pPr marL="0" lvl="0" indent="0" algn="ctr" defTabSz="1511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3400" kern="1200">
              <a:solidFill>
                <a:sysClr val="windowText" lastClr="000000"/>
              </a:solidFill>
            </a:rPr>
            <a:t>first</a:t>
          </a:r>
          <a:endParaRPr lang="zh-TW" altLang="en-US" sz="3400" kern="1200">
            <a:solidFill>
              <a:sysClr val="windowText" lastClr="000000"/>
            </a:solidFill>
          </a:endParaRPr>
        </a:p>
      </dsp:txBody>
      <dsp:txXfrm>
        <a:off x="733054" y="1450863"/>
        <a:ext cx="1169376" cy="567046"/>
      </dsp:txXfrm>
    </dsp:sp>
    <dsp:sp modelId="{4AE6A856-C538-486A-96A9-3A715C804A2A}">
      <dsp:nvSpPr>
        <dsp:cNvPr id="0" name=""/>
        <dsp:cNvSpPr/>
      </dsp:nvSpPr>
      <dsp:spPr>
        <a:xfrm rot="17577789">
          <a:off x="1445754" y="1002208"/>
          <a:ext cx="1555496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1555496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2184614" y="979382"/>
        <a:ext cx="77774" cy="77774"/>
      </dsp:txXfrm>
    </dsp:sp>
    <dsp:sp modelId="{0A89CDA5-98FF-4490-9FCF-C3C60BD4FB49}">
      <dsp:nvSpPr>
        <dsp:cNvPr id="0" name=""/>
        <dsp:cNvSpPr/>
      </dsp:nvSpPr>
      <dsp:spPr>
        <a:xfrm>
          <a:off x="2526932" y="988"/>
          <a:ext cx="1204660" cy="602330"/>
        </a:xfrm>
        <a:prstGeom prst="roundRect">
          <a:avLst>
            <a:gd name="adj" fmla="val 10000"/>
          </a:avLst>
        </a:prstGeom>
        <a:solidFill>
          <a:schemeClr val="accent2">
            <a:lumMod val="40000"/>
            <a:lumOff val="6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1590" tIns="21590" rIns="21590" bIns="21590" numCol="1" spcCol="1270" anchor="ctr" anchorCtr="0">
          <a:noAutofit/>
        </a:bodyPr>
        <a:lstStyle/>
        <a:p>
          <a:pPr marL="0" lvl="0" indent="0" algn="ctr" defTabSz="1511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TW" altLang="en-US" sz="3400" kern="1200">
              <a:solidFill>
                <a:sysClr val="windowText" lastClr="000000"/>
              </a:solidFill>
            </a:rPr>
            <a:t>紅</a:t>
          </a:r>
        </a:p>
      </dsp:txBody>
      <dsp:txXfrm>
        <a:off x="2544574" y="18630"/>
        <a:ext cx="1169376" cy="567046"/>
      </dsp:txXfrm>
    </dsp:sp>
    <dsp:sp modelId="{C9F457B7-8F37-4E82-A834-48EF846B1CB7}">
      <dsp:nvSpPr>
        <dsp:cNvPr id="0" name=""/>
        <dsp:cNvSpPr/>
      </dsp:nvSpPr>
      <dsp:spPr>
        <a:xfrm rot="18562289">
          <a:off x="1745167" y="1348547"/>
          <a:ext cx="956669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956669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2199585" y="1340693"/>
        <a:ext cx="47833" cy="47833"/>
      </dsp:txXfrm>
    </dsp:sp>
    <dsp:sp modelId="{F155CFBB-F3C1-43FC-802A-F67F4C790367}">
      <dsp:nvSpPr>
        <dsp:cNvPr id="0" name=""/>
        <dsp:cNvSpPr/>
      </dsp:nvSpPr>
      <dsp:spPr>
        <a:xfrm>
          <a:off x="2526932" y="693668"/>
          <a:ext cx="1204660" cy="602330"/>
        </a:xfrm>
        <a:prstGeom prst="roundRect">
          <a:avLst>
            <a:gd name="adj" fmla="val 10000"/>
          </a:avLst>
        </a:prstGeom>
        <a:solidFill>
          <a:schemeClr val="accent2">
            <a:lumMod val="40000"/>
            <a:lumOff val="6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1590" tIns="21590" rIns="21590" bIns="21590" numCol="1" spcCol="1270" anchor="ctr" anchorCtr="0">
          <a:noAutofit/>
        </a:bodyPr>
        <a:lstStyle/>
        <a:p>
          <a:pPr marL="0" lvl="0" indent="0" algn="ctr" defTabSz="1511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TW" altLang="en-US" sz="3400" kern="1200">
              <a:solidFill>
                <a:sysClr val="windowText" lastClr="000000"/>
              </a:solidFill>
            </a:rPr>
            <a:t>咖</a:t>
          </a:r>
        </a:p>
      </dsp:txBody>
      <dsp:txXfrm>
        <a:off x="2544574" y="711310"/>
        <a:ext cx="1169376" cy="567046"/>
      </dsp:txXfrm>
    </dsp:sp>
    <dsp:sp modelId="{A40CC67C-FCF6-407D-A7A2-F015DEFEA304}">
      <dsp:nvSpPr>
        <dsp:cNvPr id="0" name=""/>
        <dsp:cNvSpPr/>
      </dsp:nvSpPr>
      <dsp:spPr>
        <a:xfrm rot="21334997">
          <a:off x="1919168" y="1694887"/>
          <a:ext cx="608667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608667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2208285" y="1695732"/>
        <a:ext cx="30433" cy="30433"/>
      </dsp:txXfrm>
    </dsp:sp>
    <dsp:sp modelId="{45BC8287-1033-48C6-A117-0ECA39D6F464}">
      <dsp:nvSpPr>
        <dsp:cNvPr id="0" name=""/>
        <dsp:cNvSpPr/>
      </dsp:nvSpPr>
      <dsp:spPr>
        <a:xfrm>
          <a:off x="2526932" y="1386347"/>
          <a:ext cx="1204660" cy="602330"/>
        </a:xfrm>
        <a:prstGeom prst="roundRect">
          <a:avLst>
            <a:gd name="adj" fmla="val 10000"/>
          </a:avLst>
        </a:prstGeom>
        <a:solidFill>
          <a:schemeClr val="accent2">
            <a:lumMod val="40000"/>
            <a:lumOff val="6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1590" tIns="21590" rIns="21590" bIns="21590" numCol="1" spcCol="1270" anchor="ctr" anchorCtr="0">
          <a:noAutofit/>
        </a:bodyPr>
        <a:lstStyle/>
        <a:p>
          <a:pPr marL="0" lvl="0" indent="0" algn="ctr" defTabSz="1511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TW" altLang="en-US" sz="3400" kern="1200">
              <a:solidFill>
                <a:sysClr val="windowText" lastClr="000000"/>
              </a:solidFill>
            </a:rPr>
            <a:t>黃</a:t>
          </a:r>
        </a:p>
      </dsp:txBody>
      <dsp:txXfrm>
        <a:off x="2544574" y="1403989"/>
        <a:ext cx="1169376" cy="567046"/>
      </dsp:txXfrm>
    </dsp:sp>
    <dsp:sp modelId="{628AF72B-A679-436D-96EF-6DCEA57DEF66}">
      <dsp:nvSpPr>
        <dsp:cNvPr id="0" name=""/>
        <dsp:cNvSpPr/>
      </dsp:nvSpPr>
      <dsp:spPr>
        <a:xfrm rot="2806849">
          <a:off x="1780403" y="2041227"/>
          <a:ext cx="886196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886196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2201347" y="2035134"/>
        <a:ext cx="44309" cy="44309"/>
      </dsp:txXfrm>
    </dsp:sp>
    <dsp:sp modelId="{7AA7E9AE-2583-4436-8D96-AE3920F115FE}">
      <dsp:nvSpPr>
        <dsp:cNvPr id="0" name=""/>
        <dsp:cNvSpPr/>
      </dsp:nvSpPr>
      <dsp:spPr>
        <a:xfrm>
          <a:off x="2526932" y="2079027"/>
          <a:ext cx="1204660" cy="602330"/>
        </a:xfrm>
        <a:prstGeom prst="roundRect">
          <a:avLst>
            <a:gd name="adj" fmla="val 10000"/>
          </a:avLst>
        </a:prstGeom>
        <a:solidFill>
          <a:schemeClr val="accent2">
            <a:lumMod val="40000"/>
            <a:lumOff val="6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1590" tIns="21590" rIns="21590" bIns="21590" numCol="1" spcCol="1270" anchor="ctr" anchorCtr="0">
          <a:noAutofit/>
        </a:bodyPr>
        <a:lstStyle/>
        <a:p>
          <a:pPr marL="0" lvl="0" indent="0" algn="ctr" defTabSz="1511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TW" altLang="en-US" sz="3400" kern="1200">
              <a:solidFill>
                <a:sysClr val="windowText" lastClr="000000"/>
              </a:solidFill>
            </a:rPr>
            <a:t>藍</a:t>
          </a:r>
        </a:p>
      </dsp:txBody>
      <dsp:txXfrm>
        <a:off x="2544574" y="2096669"/>
        <a:ext cx="1169376" cy="567046"/>
      </dsp:txXfrm>
    </dsp:sp>
    <dsp:sp modelId="{28A356A4-F595-4F73-82CC-79070CFBCBA2}">
      <dsp:nvSpPr>
        <dsp:cNvPr id="0" name=""/>
        <dsp:cNvSpPr/>
      </dsp:nvSpPr>
      <dsp:spPr>
        <a:xfrm rot="3850143">
          <a:off x="1500199" y="2388061"/>
          <a:ext cx="1488167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1488167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2207078" y="2366919"/>
        <a:ext cx="74408" cy="74408"/>
      </dsp:txXfrm>
    </dsp:sp>
    <dsp:sp modelId="{66BE0EDE-D10F-4A7A-98FD-506872446904}">
      <dsp:nvSpPr>
        <dsp:cNvPr id="0" name=""/>
        <dsp:cNvSpPr/>
      </dsp:nvSpPr>
      <dsp:spPr>
        <a:xfrm>
          <a:off x="2568492" y="2772695"/>
          <a:ext cx="1132308" cy="602330"/>
        </a:xfrm>
        <a:prstGeom prst="roundRect">
          <a:avLst>
            <a:gd name="adj" fmla="val 10000"/>
          </a:avLst>
        </a:prstGeom>
        <a:solidFill>
          <a:schemeClr val="accent2">
            <a:lumMod val="40000"/>
            <a:lumOff val="6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1590" tIns="21590" rIns="21590" bIns="21590" numCol="1" spcCol="1270" anchor="ctr" anchorCtr="0">
          <a:noAutofit/>
        </a:bodyPr>
        <a:lstStyle/>
        <a:p>
          <a:pPr marL="0" lvl="0" indent="0" algn="ctr" defTabSz="1511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TW" altLang="en-US" sz="3400" kern="1200">
              <a:solidFill>
                <a:sysClr val="windowText" lastClr="000000"/>
              </a:solidFill>
            </a:rPr>
            <a:t>橘</a:t>
          </a:r>
        </a:p>
      </dsp:txBody>
      <dsp:txXfrm>
        <a:off x="2586134" y="2790337"/>
        <a:ext cx="1097024" cy="56704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diagramColors" Target="../diagrams/colors1.xml"/><Relationship Id="rId3" Type="http://schemas.openxmlformats.org/officeDocument/2006/relationships/chart" Target="../charts/chart2.xml"/><Relationship Id="rId21" Type="http://schemas.openxmlformats.org/officeDocument/2006/relationships/image" Target="../media/image12.png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17" Type="http://schemas.openxmlformats.org/officeDocument/2006/relationships/diagramQuickStyle" Target="../diagrams/quickStyle1.xml"/><Relationship Id="rId2" Type="http://schemas.openxmlformats.org/officeDocument/2006/relationships/chart" Target="../charts/chart1.xml"/><Relationship Id="rId16" Type="http://schemas.openxmlformats.org/officeDocument/2006/relationships/diagramLayout" Target="../diagrams/layout1.xml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chart" Target="../charts/chart4.xml"/><Relationship Id="rId5" Type="http://schemas.openxmlformats.org/officeDocument/2006/relationships/chart" Target="../charts/chart3.xml"/><Relationship Id="rId15" Type="http://schemas.openxmlformats.org/officeDocument/2006/relationships/diagramData" Target="../diagrams/data1.xml"/><Relationship Id="rId10" Type="http://schemas.openxmlformats.org/officeDocument/2006/relationships/image" Target="../media/image7.png"/><Relationship Id="rId19" Type="http://schemas.microsoft.com/office/2007/relationships/diagramDrawing" Target="../diagrams/drawing1.xml"/><Relationship Id="rId4" Type="http://schemas.openxmlformats.org/officeDocument/2006/relationships/image" Target="../media/image2.png"/><Relationship Id="rId9" Type="http://schemas.openxmlformats.org/officeDocument/2006/relationships/image" Target="../media/image6.png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196028</xdr:colOff>
      <xdr:row>3</xdr:row>
      <xdr:rowOff>203200</xdr:rowOff>
    </xdr:from>
    <xdr:to>
      <xdr:col>4</xdr:col>
      <xdr:colOff>270693</xdr:colOff>
      <xdr:row>15</xdr:row>
      <xdr:rowOff>86290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D4C2999-1AD5-A18D-BD50-273467E28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028" y="857250"/>
          <a:ext cx="3579865" cy="2473890"/>
        </a:xfrm>
        <a:prstGeom prst="rect">
          <a:avLst/>
        </a:prstGeom>
      </xdr:spPr>
    </xdr:pic>
    <xdr:clientData/>
  </xdr:twoCellAnchor>
  <xdr:twoCellAnchor>
    <xdr:from>
      <xdr:col>5</xdr:col>
      <xdr:colOff>25399</xdr:colOff>
      <xdr:row>8</xdr:row>
      <xdr:rowOff>88899</xdr:rowOff>
    </xdr:from>
    <xdr:to>
      <xdr:col>9</xdr:col>
      <xdr:colOff>473074</xdr:colOff>
      <xdr:row>18</xdr:row>
      <xdr:rowOff>136524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B243CAB-8AC4-5921-BF56-16D4CE78C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8</xdr:row>
      <xdr:rowOff>50800</xdr:rowOff>
    </xdr:from>
    <xdr:to>
      <xdr:col>15</xdr:col>
      <xdr:colOff>180975</xdr:colOff>
      <xdr:row>18</xdr:row>
      <xdr:rowOff>98425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178EC48-8366-4F79-ACBE-EA63A7A17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</xdr:colOff>
      <xdr:row>23</xdr:row>
      <xdr:rowOff>133350</xdr:rowOff>
    </xdr:from>
    <xdr:to>
      <xdr:col>3</xdr:col>
      <xdr:colOff>495300</xdr:colOff>
      <xdr:row>39</xdr:row>
      <xdr:rowOff>114959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26B75B9-B340-4C96-1B14-2388435E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105400"/>
          <a:ext cx="3390899" cy="3436009"/>
        </a:xfrm>
        <a:prstGeom prst="rect">
          <a:avLst/>
        </a:prstGeom>
      </xdr:spPr>
    </xdr:pic>
    <xdr:clientData/>
  </xdr:twoCellAnchor>
  <xdr:twoCellAnchor>
    <xdr:from>
      <xdr:col>7</xdr:col>
      <xdr:colOff>552449</xdr:colOff>
      <xdr:row>27</xdr:row>
      <xdr:rowOff>25401</xdr:rowOff>
    </xdr:from>
    <xdr:to>
      <xdr:col>12</xdr:col>
      <xdr:colOff>520700</xdr:colOff>
      <xdr:row>36</xdr:row>
      <xdr:rowOff>177801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CAC9949-D406-9997-97E7-41F2FBDFA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101600</xdr:colOff>
      <xdr:row>25</xdr:row>
      <xdr:rowOff>70630</xdr:rowOff>
    </xdr:from>
    <xdr:to>
      <xdr:col>16</xdr:col>
      <xdr:colOff>330655</xdr:colOff>
      <xdr:row>28</xdr:row>
      <xdr:rowOff>111265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777E9EB-F88D-E8A5-0DD4-E2E4D28D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17050" y="5474480"/>
          <a:ext cx="2242005" cy="688335"/>
        </a:xfrm>
        <a:prstGeom prst="rect">
          <a:avLst/>
        </a:prstGeom>
      </xdr:spPr>
    </xdr:pic>
    <xdr:clientData/>
  </xdr:twoCellAnchor>
  <xdr:twoCellAnchor editAs="oneCell">
    <xdr:from>
      <xdr:col>13</xdr:col>
      <xdr:colOff>234950</xdr:colOff>
      <xdr:row>33</xdr:row>
      <xdr:rowOff>85144</xdr:rowOff>
    </xdr:from>
    <xdr:to>
      <xdr:col>16</xdr:col>
      <xdr:colOff>38536</xdr:colOff>
      <xdr:row>35</xdr:row>
      <xdr:rowOff>168399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BCD8BE15-FB8A-B4D6-2FB4-B7EE56B83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50400" y="7216194"/>
          <a:ext cx="1816536" cy="515055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165101</xdr:colOff>
      <xdr:row>43</xdr:row>
      <xdr:rowOff>50801</xdr:rowOff>
    </xdr:from>
    <xdr:to>
      <xdr:col>5</xdr:col>
      <xdr:colOff>57151</xdr:colOff>
      <xdr:row>55</xdr:row>
      <xdr:rowOff>147027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2CEBB193-65C6-18DF-DABB-139CC48D5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101" y="9340851"/>
          <a:ext cx="4006850" cy="2687026"/>
        </a:xfrm>
        <a:prstGeom prst="rect">
          <a:avLst/>
        </a:prstGeom>
      </xdr:spPr>
    </xdr:pic>
    <xdr:clientData/>
  </xdr:twoCellAnchor>
  <xdr:twoCellAnchor editAs="oneCell">
    <xdr:from>
      <xdr:col>0</xdr:col>
      <xdr:colOff>184150</xdr:colOff>
      <xdr:row>56</xdr:row>
      <xdr:rowOff>10564</xdr:rowOff>
    </xdr:from>
    <xdr:to>
      <xdr:col>4</xdr:col>
      <xdr:colOff>393700</xdr:colOff>
      <xdr:row>66</xdr:row>
      <xdr:rowOff>63499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AE955D7A-F227-DDE0-D25B-9C77C264E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4150" y="12107314"/>
          <a:ext cx="3714750" cy="2211935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47</xdr:row>
      <xdr:rowOff>114300</xdr:rowOff>
    </xdr:from>
    <xdr:to>
      <xdr:col>13</xdr:col>
      <xdr:colOff>381455</xdr:colOff>
      <xdr:row>50</xdr:row>
      <xdr:rowOff>154935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64BF15B-A31B-49DA-B930-A05F852B4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77200" y="10267950"/>
          <a:ext cx="2242005" cy="688335"/>
        </a:xfrm>
        <a:prstGeom prst="rect">
          <a:avLst/>
        </a:prstGeom>
      </xdr:spPr>
    </xdr:pic>
    <xdr:clientData/>
  </xdr:twoCellAnchor>
  <xdr:twoCellAnchor editAs="oneCell">
    <xdr:from>
      <xdr:col>11</xdr:col>
      <xdr:colOff>88901</xdr:colOff>
      <xdr:row>55</xdr:row>
      <xdr:rowOff>12700</xdr:rowOff>
    </xdr:from>
    <xdr:to>
      <xdr:col>12</xdr:col>
      <xdr:colOff>488951</xdr:colOff>
      <xdr:row>58</xdr:row>
      <xdr:rowOff>20841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C1D2F811-9BE5-7EB5-870E-1431877A0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85151" y="11893550"/>
          <a:ext cx="1009650" cy="655841"/>
        </a:xfrm>
        <a:prstGeom prst="rect">
          <a:avLst/>
        </a:prstGeom>
      </xdr:spPr>
    </xdr:pic>
    <xdr:clientData/>
  </xdr:twoCellAnchor>
  <xdr:twoCellAnchor>
    <xdr:from>
      <xdr:col>10</xdr:col>
      <xdr:colOff>57149</xdr:colOff>
      <xdr:row>61</xdr:row>
      <xdr:rowOff>165099</xdr:rowOff>
    </xdr:from>
    <xdr:to>
      <xdr:col>14</xdr:col>
      <xdr:colOff>295274</xdr:colOff>
      <xdr:row>71</xdr:row>
      <xdr:rowOff>155574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F9E329BD-8D86-AC8A-0C7E-451436EDF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146050</xdr:colOff>
      <xdr:row>76</xdr:row>
      <xdr:rowOff>69850</xdr:rowOff>
    </xdr:from>
    <xdr:to>
      <xdr:col>12</xdr:col>
      <xdr:colOff>743386</xdr:colOff>
      <xdr:row>78</xdr:row>
      <xdr:rowOff>153105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DDABBC1F-D10B-412F-9295-BED40DB49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32700" y="16484600"/>
          <a:ext cx="1816536" cy="51505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85</xdr:row>
      <xdr:rowOff>114301</xdr:rowOff>
    </xdr:from>
    <xdr:to>
      <xdr:col>4</xdr:col>
      <xdr:colOff>542821</xdr:colOff>
      <xdr:row>88</xdr:row>
      <xdr:rowOff>114300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BB672CAC-220C-20EC-1772-78BDF5443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9551" y="18478501"/>
          <a:ext cx="3838470" cy="647699"/>
        </a:xfrm>
        <a:prstGeom prst="rect">
          <a:avLst/>
        </a:prstGeom>
      </xdr:spPr>
    </xdr:pic>
    <xdr:clientData/>
  </xdr:twoCellAnchor>
  <xdr:twoCellAnchor>
    <xdr:from>
      <xdr:col>0</xdr:col>
      <xdr:colOff>895350</xdr:colOff>
      <xdr:row>93</xdr:row>
      <xdr:rowOff>25400</xdr:rowOff>
    </xdr:from>
    <xdr:to>
      <xdr:col>1</xdr:col>
      <xdr:colOff>69850</xdr:colOff>
      <xdr:row>94</xdr:row>
      <xdr:rowOff>158750</xdr:rowOff>
    </xdr:to>
    <xdr:cxnSp macro="">
      <xdr:nvCxnSpPr>
        <xdr:cNvPr id="18" name="直線單箭頭接點 17">
          <a:extLst>
            <a:ext uri="{FF2B5EF4-FFF2-40B4-BE49-F238E27FC236}">
              <a16:creationId xmlns:a16="http://schemas.microsoft.com/office/drawing/2014/main" id="{A4A6BD91-F106-25BE-D9A8-693D15AD1B7E}"/>
            </a:ext>
          </a:extLst>
        </xdr:cNvPr>
        <xdr:cNvCxnSpPr/>
      </xdr:nvCxnSpPr>
      <xdr:spPr>
        <a:xfrm flipV="1">
          <a:off x="895350" y="20116800"/>
          <a:ext cx="850900" cy="349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882650</xdr:colOff>
      <xdr:row>94</xdr:row>
      <xdr:rowOff>152400</xdr:rowOff>
    </xdr:from>
    <xdr:to>
      <xdr:col>0</xdr:col>
      <xdr:colOff>1593850</xdr:colOff>
      <xdr:row>97</xdr:row>
      <xdr:rowOff>101600</xdr:rowOff>
    </xdr:to>
    <xdr:cxnSp macro="">
      <xdr:nvCxnSpPr>
        <xdr:cNvPr id="19" name="直線單箭頭接點 18">
          <a:extLst>
            <a:ext uri="{FF2B5EF4-FFF2-40B4-BE49-F238E27FC236}">
              <a16:creationId xmlns:a16="http://schemas.microsoft.com/office/drawing/2014/main" id="{688F3B3A-CC33-4563-B550-1294854F9111}"/>
            </a:ext>
          </a:extLst>
        </xdr:cNvPr>
        <xdr:cNvCxnSpPr/>
      </xdr:nvCxnSpPr>
      <xdr:spPr>
        <a:xfrm>
          <a:off x="882650" y="20459700"/>
          <a:ext cx="71120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90</xdr:row>
      <xdr:rowOff>152400</xdr:rowOff>
    </xdr:from>
    <xdr:to>
      <xdr:col>2</xdr:col>
      <xdr:colOff>584200</xdr:colOff>
      <xdr:row>92</xdr:row>
      <xdr:rowOff>114300</xdr:rowOff>
    </xdr:to>
    <xdr:cxnSp macro="">
      <xdr:nvCxnSpPr>
        <xdr:cNvPr id="22" name="直線單箭頭接點 21">
          <a:extLst>
            <a:ext uri="{FF2B5EF4-FFF2-40B4-BE49-F238E27FC236}">
              <a16:creationId xmlns:a16="http://schemas.microsoft.com/office/drawing/2014/main" id="{061C978F-4872-4485-8D89-CF55C3A65774}"/>
            </a:ext>
          </a:extLst>
        </xdr:cNvPr>
        <xdr:cNvCxnSpPr/>
      </xdr:nvCxnSpPr>
      <xdr:spPr>
        <a:xfrm flipV="1">
          <a:off x="2032000" y="19596100"/>
          <a:ext cx="838200" cy="393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349250</xdr:colOff>
      <xdr:row>92</xdr:row>
      <xdr:rowOff>114300</xdr:rowOff>
    </xdr:from>
    <xdr:to>
      <xdr:col>2</xdr:col>
      <xdr:colOff>577850</xdr:colOff>
      <xdr:row>93</xdr:row>
      <xdr:rowOff>190500</xdr:rowOff>
    </xdr:to>
    <xdr:cxnSp macro="">
      <xdr:nvCxnSpPr>
        <xdr:cNvPr id="23" name="直線單箭頭接點 22">
          <a:extLst>
            <a:ext uri="{FF2B5EF4-FFF2-40B4-BE49-F238E27FC236}">
              <a16:creationId xmlns:a16="http://schemas.microsoft.com/office/drawing/2014/main" id="{4DED80F8-B6CA-40ED-9C15-99092706A616}"/>
            </a:ext>
          </a:extLst>
        </xdr:cNvPr>
        <xdr:cNvCxnSpPr/>
      </xdr:nvCxnSpPr>
      <xdr:spPr>
        <a:xfrm>
          <a:off x="2025650" y="19989800"/>
          <a:ext cx="838200" cy="292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96</xdr:row>
      <xdr:rowOff>196850</xdr:rowOff>
    </xdr:from>
    <xdr:to>
      <xdr:col>2</xdr:col>
      <xdr:colOff>552450</xdr:colOff>
      <xdr:row>97</xdr:row>
      <xdr:rowOff>171450</xdr:rowOff>
    </xdr:to>
    <xdr:cxnSp macro="">
      <xdr:nvCxnSpPr>
        <xdr:cNvPr id="24" name="直線單箭頭接點 23">
          <a:extLst>
            <a:ext uri="{FF2B5EF4-FFF2-40B4-BE49-F238E27FC236}">
              <a16:creationId xmlns:a16="http://schemas.microsoft.com/office/drawing/2014/main" id="{97219DE8-234F-46EA-9EB4-0A96A10D9E55}"/>
            </a:ext>
          </a:extLst>
        </xdr:cNvPr>
        <xdr:cNvCxnSpPr/>
      </xdr:nvCxnSpPr>
      <xdr:spPr>
        <a:xfrm flipV="1">
          <a:off x="2032000" y="20935950"/>
          <a:ext cx="8064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97</xdr:row>
      <xdr:rowOff>158750</xdr:rowOff>
    </xdr:from>
    <xdr:to>
      <xdr:col>2</xdr:col>
      <xdr:colOff>488950</xdr:colOff>
      <xdr:row>99</xdr:row>
      <xdr:rowOff>127000</xdr:rowOff>
    </xdr:to>
    <xdr:cxnSp macro="">
      <xdr:nvCxnSpPr>
        <xdr:cNvPr id="25" name="直線單箭頭接點 24">
          <a:extLst>
            <a:ext uri="{FF2B5EF4-FFF2-40B4-BE49-F238E27FC236}">
              <a16:creationId xmlns:a16="http://schemas.microsoft.com/office/drawing/2014/main" id="{39955A30-FF1E-4E01-8776-556E1E4DCBC8}"/>
            </a:ext>
          </a:extLst>
        </xdr:cNvPr>
        <xdr:cNvCxnSpPr/>
      </xdr:nvCxnSpPr>
      <xdr:spPr>
        <a:xfrm>
          <a:off x="2032000" y="21113750"/>
          <a:ext cx="742950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374650</xdr:colOff>
      <xdr:row>88</xdr:row>
      <xdr:rowOff>25400</xdr:rowOff>
    </xdr:from>
    <xdr:to>
      <xdr:col>5</xdr:col>
      <xdr:colOff>571500</xdr:colOff>
      <xdr:row>89</xdr:row>
      <xdr:rowOff>0</xdr:rowOff>
    </xdr:to>
    <xdr:cxnSp macro="">
      <xdr:nvCxnSpPr>
        <xdr:cNvPr id="26" name="直線單箭頭接點 25">
          <a:extLst>
            <a:ext uri="{FF2B5EF4-FFF2-40B4-BE49-F238E27FC236}">
              <a16:creationId xmlns:a16="http://schemas.microsoft.com/office/drawing/2014/main" id="{126DB72A-F6AA-4440-A42B-AA53DACB90EF}"/>
            </a:ext>
          </a:extLst>
        </xdr:cNvPr>
        <xdr:cNvCxnSpPr/>
      </xdr:nvCxnSpPr>
      <xdr:spPr>
        <a:xfrm flipV="1">
          <a:off x="3879850" y="19037300"/>
          <a:ext cx="8064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368300</xdr:colOff>
      <xdr:row>89</xdr:row>
      <xdr:rowOff>0</xdr:rowOff>
    </xdr:from>
    <xdr:to>
      <xdr:col>5</xdr:col>
      <xdr:colOff>546100</xdr:colOff>
      <xdr:row>90</xdr:row>
      <xdr:rowOff>38100</xdr:rowOff>
    </xdr:to>
    <xdr:cxnSp macro="">
      <xdr:nvCxnSpPr>
        <xdr:cNvPr id="27" name="直線單箭頭接點 26">
          <a:extLst>
            <a:ext uri="{FF2B5EF4-FFF2-40B4-BE49-F238E27FC236}">
              <a16:creationId xmlns:a16="http://schemas.microsoft.com/office/drawing/2014/main" id="{C0328F0D-BBD0-4E42-9CDD-1AB98AF92153}"/>
            </a:ext>
          </a:extLst>
        </xdr:cNvPr>
        <xdr:cNvCxnSpPr/>
      </xdr:nvCxnSpPr>
      <xdr:spPr>
        <a:xfrm>
          <a:off x="3873500" y="19227800"/>
          <a:ext cx="787400" cy="254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406400</xdr:colOff>
      <xdr:row>92</xdr:row>
      <xdr:rowOff>50800</xdr:rowOff>
    </xdr:from>
    <xdr:to>
      <xdr:col>5</xdr:col>
      <xdr:colOff>603250</xdr:colOff>
      <xdr:row>93</xdr:row>
      <xdr:rowOff>25400</xdr:rowOff>
    </xdr:to>
    <xdr:cxnSp macro="">
      <xdr:nvCxnSpPr>
        <xdr:cNvPr id="28" name="直線單箭頭接點 27">
          <a:extLst>
            <a:ext uri="{FF2B5EF4-FFF2-40B4-BE49-F238E27FC236}">
              <a16:creationId xmlns:a16="http://schemas.microsoft.com/office/drawing/2014/main" id="{8B2A36BA-45BA-4774-BF7A-501FDB41D444}"/>
            </a:ext>
          </a:extLst>
        </xdr:cNvPr>
        <xdr:cNvCxnSpPr/>
      </xdr:nvCxnSpPr>
      <xdr:spPr>
        <a:xfrm flipV="1">
          <a:off x="3911600" y="19926300"/>
          <a:ext cx="8064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400050</xdr:colOff>
      <xdr:row>93</xdr:row>
      <xdr:rowOff>25400</xdr:rowOff>
    </xdr:from>
    <xdr:to>
      <xdr:col>5</xdr:col>
      <xdr:colOff>577850</xdr:colOff>
      <xdr:row>94</xdr:row>
      <xdr:rowOff>63500</xdr:rowOff>
    </xdr:to>
    <xdr:cxnSp macro="">
      <xdr:nvCxnSpPr>
        <xdr:cNvPr id="29" name="直線單箭頭接點 28">
          <a:extLst>
            <a:ext uri="{FF2B5EF4-FFF2-40B4-BE49-F238E27FC236}">
              <a16:creationId xmlns:a16="http://schemas.microsoft.com/office/drawing/2014/main" id="{17897E9F-13DC-4C8C-B8A6-1608422CB9CE}"/>
            </a:ext>
          </a:extLst>
        </xdr:cNvPr>
        <xdr:cNvCxnSpPr/>
      </xdr:nvCxnSpPr>
      <xdr:spPr>
        <a:xfrm>
          <a:off x="3905250" y="20116800"/>
          <a:ext cx="787400" cy="254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368300</xdr:colOff>
      <xdr:row>96</xdr:row>
      <xdr:rowOff>107950</xdr:rowOff>
    </xdr:from>
    <xdr:to>
      <xdr:col>5</xdr:col>
      <xdr:colOff>565150</xdr:colOff>
      <xdr:row>97</xdr:row>
      <xdr:rowOff>82550</xdr:rowOff>
    </xdr:to>
    <xdr:cxnSp macro="">
      <xdr:nvCxnSpPr>
        <xdr:cNvPr id="30" name="直線單箭頭接點 29">
          <a:extLst>
            <a:ext uri="{FF2B5EF4-FFF2-40B4-BE49-F238E27FC236}">
              <a16:creationId xmlns:a16="http://schemas.microsoft.com/office/drawing/2014/main" id="{0DC47D26-3C71-4FC4-B66F-3591E3D8C35F}"/>
            </a:ext>
          </a:extLst>
        </xdr:cNvPr>
        <xdr:cNvCxnSpPr/>
      </xdr:nvCxnSpPr>
      <xdr:spPr>
        <a:xfrm flipV="1">
          <a:off x="3873500" y="20847050"/>
          <a:ext cx="8064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97</xdr:row>
      <xdr:rowOff>82550</xdr:rowOff>
    </xdr:from>
    <xdr:to>
      <xdr:col>5</xdr:col>
      <xdr:colOff>539750</xdr:colOff>
      <xdr:row>98</xdr:row>
      <xdr:rowOff>120650</xdr:rowOff>
    </xdr:to>
    <xdr:cxnSp macro="">
      <xdr:nvCxnSpPr>
        <xdr:cNvPr id="31" name="直線單箭頭接點 30">
          <a:extLst>
            <a:ext uri="{FF2B5EF4-FFF2-40B4-BE49-F238E27FC236}">
              <a16:creationId xmlns:a16="http://schemas.microsoft.com/office/drawing/2014/main" id="{B1181533-50F3-4485-B03C-49EFF6ED5893}"/>
            </a:ext>
          </a:extLst>
        </xdr:cNvPr>
        <xdr:cNvCxnSpPr/>
      </xdr:nvCxnSpPr>
      <xdr:spPr>
        <a:xfrm>
          <a:off x="3867150" y="21037550"/>
          <a:ext cx="787400" cy="254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444500</xdr:colOff>
      <xdr:row>100</xdr:row>
      <xdr:rowOff>114300</xdr:rowOff>
    </xdr:from>
    <xdr:to>
      <xdr:col>6</xdr:col>
      <xdr:colOff>31750</xdr:colOff>
      <xdr:row>101</xdr:row>
      <xdr:rowOff>88900</xdr:rowOff>
    </xdr:to>
    <xdr:cxnSp macro="">
      <xdr:nvCxnSpPr>
        <xdr:cNvPr id="32" name="直線單箭頭接點 31">
          <a:extLst>
            <a:ext uri="{FF2B5EF4-FFF2-40B4-BE49-F238E27FC236}">
              <a16:creationId xmlns:a16="http://schemas.microsoft.com/office/drawing/2014/main" id="{37199D03-BE69-44A3-B8C0-6152132B3A4A}"/>
            </a:ext>
          </a:extLst>
        </xdr:cNvPr>
        <xdr:cNvCxnSpPr/>
      </xdr:nvCxnSpPr>
      <xdr:spPr>
        <a:xfrm flipV="1">
          <a:off x="3949700" y="21717000"/>
          <a:ext cx="8064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438150</xdr:colOff>
      <xdr:row>101</xdr:row>
      <xdr:rowOff>88900</xdr:rowOff>
    </xdr:from>
    <xdr:to>
      <xdr:col>6</xdr:col>
      <xdr:colOff>6350</xdr:colOff>
      <xdr:row>102</xdr:row>
      <xdr:rowOff>127000</xdr:rowOff>
    </xdr:to>
    <xdr:cxnSp macro="">
      <xdr:nvCxnSpPr>
        <xdr:cNvPr id="33" name="直線單箭頭接點 32">
          <a:extLst>
            <a:ext uri="{FF2B5EF4-FFF2-40B4-BE49-F238E27FC236}">
              <a16:creationId xmlns:a16="http://schemas.microsoft.com/office/drawing/2014/main" id="{F45F40CB-B80A-4B6D-B81E-E07B3FE10A57}"/>
            </a:ext>
          </a:extLst>
        </xdr:cNvPr>
        <xdr:cNvCxnSpPr/>
      </xdr:nvCxnSpPr>
      <xdr:spPr>
        <a:xfrm>
          <a:off x="3943350" y="21907500"/>
          <a:ext cx="787400" cy="254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31750</xdr:colOff>
      <xdr:row>89</xdr:row>
      <xdr:rowOff>88900</xdr:rowOff>
    </xdr:from>
    <xdr:to>
      <xdr:col>8</xdr:col>
      <xdr:colOff>222250</xdr:colOff>
      <xdr:row>89</xdr:row>
      <xdr:rowOff>171450</xdr:rowOff>
    </xdr:to>
    <xdr:cxnSp macro="">
      <xdr:nvCxnSpPr>
        <xdr:cNvPr id="36" name="直線單箭頭接點 35">
          <a:extLst>
            <a:ext uri="{FF2B5EF4-FFF2-40B4-BE49-F238E27FC236}">
              <a16:creationId xmlns:a16="http://schemas.microsoft.com/office/drawing/2014/main" id="{3A05FF32-2A0A-45C7-814F-5024EC624EB8}"/>
            </a:ext>
          </a:extLst>
        </xdr:cNvPr>
        <xdr:cNvCxnSpPr/>
      </xdr:nvCxnSpPr>
      <xdr:spPr>
        <a:xfrm flipV="1">
          <a:off x="5689600" y="19316700"/>
          <a:ext cx="800100" cy="8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89</xdr:row>
      <xdr:rowOff>171450</xdr:rowOff>
    </xdr:from>
    <xdr:to>
      <xdr:col>8</xdr:col>
      <xdr:colOff>266700</xdr:colOff>
      <xdr:row>90</xdr:row>
      <xdr:rowOff>146050</xdr:rowOff>
    </xdr:to>
    <xdr:cxnSp macro="">
      <xdr:nvCxnSpPr>
        <xdr:cNvPr id="37" name="直線單箭頭接點 36">
          <a:extLst>
            <a:ext uri="{FF2B5EF4-FFF2-40B4-BE49-F238E27FC236}">
              <a16:creationId xmlns:a16="http://schemas.microsoft.com/office/drawing/2014/main" id="{1A75AF9D-A087-4BA1-893A-532A52F8F0B1}"/>
            </a:ext>
          </a:extLst>
        </xdr:cNvPr>
        <xdr:cNvCxnSpPr/>
      </xdr:nvCxnSpPr>
      <xdr:spPr>
        <a:xfrm>
          <a:off x="5702300" y="19399250"/>
          <a:ext cx="8318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87</xdr:row>
      <xdr:rowOff>127000</xdr:rowOff>
    </xdr:from>
    <xdr:to>
      <xdr:col>8</xdr:col>
      <xdr:colOff>285750</xdr:colOff>
      <xdr:row>87</xdr:row>
      <xdr:rowOff>209550</xdr:rowOff>
    </xdr:to>
    <xdr:cxnSp macro="">
      <xdr:nvCxnSpPr>
        <xdr:cNvPr id="66" name="直線單箭頭接點 65">
          <a:extLst>
            <a:ext uri="{FF2B5EF4-FFF2-40B4-BE49-F238E27FC236}">
              <a16:creationId xmlns:a16="http://schemas.microsoft.com/office/drawing/2014/main" id="{EA95B221-9B0F-457F-B387-91ABCEC761C0}"/>
            </a:ext>
          </a:extLst>
        </xdr:cNvPr>
        <xdr:cNvCxnSpPr/>
      </xdr:nvCxnSpPr>
      <xdr:spPr>
        <a:xfrm flipV="1">
          <a:off x="5753100" y="18923000"/>
          <a:ext cx="800100" cy="8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107950</xdr:colOff>
      <xdr:row>87</xdr:row>
      <xdr:rowOff>209550</xdr:rowOff>
    </xdr:from>
    <xdr:to>
      <xdr:col>8</xdr:col>
      <xdr:colOff>330200</xdr:colOff>
      <xdr:row>88</xdr:row>
      <xdr:rowOff>184150</xdr:rowOff>
    </xdr:to>
    <xdr:cxnSp macro="">
      <xdr:nvCxnSpPr>
        <xdr:cNvPr id="67" name="直線單箭頭接點 66">
          <a:extLst>
            <a:ext uri="{FF2B5EF4-FFF2-40B4-BE49-F238E27FC236}">
              <a16:creationId xmlns:a16="http://schemas.microsoft.com/office/drawing/2014/main" id="{49CCD95D-5D63-470E-9E8E-C043E1B3378A}"/>
            </a:ext>
          </a:extLst>
        </xdr:cNvPr>
        <xdr:cNvCxnSpPr/>
      </xdr:nvCxnSpPr>
      <xdr:spPr>
        <a:xfrm>
          <a:off x="5765800" y="19005550"/>
          <a:ext cx="8318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88900</xdr:colOff>
      <xdr:row>91</xdr:row>
      <xdr:rowOff>120650</xdr:rowOff>
    </xdr:from>
    <xdr:to>
      <xdr:col>8</xdr:col>
      <xdr:colOff>279400</xdr:colOff>
      <xdr:row>91</xdr:row>
      <xdr:rowOff>203200</xdr:rowOff>
    </xdr:to>
    <xdr:cxnSp macro="">
      <xdr:nvCxnSpPr>
        <xdr:cNvPr id="68" name="直線單箭頭接點 67">
          <a:extLst>
            <a:ext uri="{FF2B5EF4-FFF2-40B4-BE49-F238E27FC236}">
              <a16:creationId xmlns:a16="http://schemas.microsoft.com/office/drawing/2014/main" id="{9DE5C548-627D-4F67-966F-419D18FD874A}"/>
            </a:ext>
          </a:extLst>
        </xdr:cNvPr>
        <xdr:cNvCxnSpPr/>
      </xdr:nvCxnSpPr>
      <xdr:spPr>
        <a:xfrm flipV="1">
          <a:off x="5746750" y="19780250"/>
          <a:ext cx="800100" cy="8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91</xdr:row>
      <xdr:rowOff>203200</xdr:rowOff>
    </xdr:from>
    <xdr:to>
      <xdr:col>8</xdr:col>
      <xdr:colOff>323850</xdr:colOff>
      <xdr:row>92</xdr:row>
      <xdr:rowOff>177800</xdr:rowOff>
    </xdr:to>
    <xdr:cxnSp macro="">
      <xdr:nvCxnSpPr>
        <xdr:cNvPr id="69" name="直線單箭頭接點 68">
          <a:extLst>
            <a:ext uri="{FF2B5EF4-FFF2-40B4-BE49-F238E27FC236}">
              <a16:creationId xmlns:a16="http://schemas.microsoft.com/office/drawing/2014/main" id="{9589CB47-B64E-4124-A7BB-C51764C631A5}"/>
            </a:ext>
          </a:extLst>
        </xdr:cNvPr>
        <xdr:cNvCxnSpPr/>
      </xdr:nvCxnSpPr>
      <xdr:spPr>
        <a:xfrm>
          <a:off x="5759450" y="19862800"/>
          <a:ext cx="8318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93</xdr:row>
      <xdr:rowOff>127000</xdr:rowOff>
    </xdr:from>
    <xdr:to>
      <xdr:col>8</xdr:col>
      <xdr:colOff>304800</xdr:colOff>
      <xdr:row>93</xdr:row>
      <xdr:rowOff>209550</xdr:rowOff>
    </xdr:to>
    <xdr:cxnSp macro="">
      <xdr:nvCxnSpPr>
        <xdr:cNvPr id="70" name="直線單箭頭接點 69">
          <a:extLst>
            <a:ext uri="{FF2B5EF4-FFF2-40B4-BE49-F238E27FC236}">
              <a16:creationId xmlns:a16="http://schemas.microsoft.com/office/drawing/2014/main" id="{F366B62F-5D4D-4112-B4AD-B4B6EAD82B6D}"/>
            </a:ext>
          </a:extLst>
        </xdr:cNvPr>
        <xdr:cNvCxnSpPr/>
      </xdr:nvCxnSpPr>
      <xdr:spPr>
        <a:xfrm flipV="1">
          <a:off x="5772150" y="20218400"/>
          <a:ext cx="800100" cy="8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127000</xdr:colOff>
      <xdr:row>93</xdr:row>
      <xdr:rowOff>209550</xdr:rowOff>
    </xdr:from>
    <xdr:to>
      <xdr:col>8</xdr:col>
      <xdr:colOff>349250</xdr:colOff>
      <xdr:row>94</xdr:row>
      <xdr:rowOff>184150</xdr:rowOff>
    </xdr:to>
    <xdr:cxnSp macro="">
      <xdr:nvCxnSpPr>
        <xdr:cNvPr id="71" name="直線單箭頭接點 70">
          <a:extLst>
            <a:ext uri="{FF2B5EF4-FFF2-40B4-BE49-F238E27FC236}">
              <a16:creationId xmlns:a16="http://schemas.microsoft.com/office/drawing/2014/main" id="{AF2E2BA2-50D0-4C83-A450-67B8C90999AD}"/>
            </a:ext>
          </a:extLst>
        </xdr:cNvPr>
        <xdr:cNvCxnSpPr/>
      </xdr:nvCxnSpPr>
      <xdr:spPr>
        <a:xfrm>
          <a:off x="5784850" y="20300950"/>
          <a:ext cx="8318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96</xdr:row>
      <xdr:rowOff>133350</xdr:rowOff>
    </xdr:from>
    <xdr:to>
      <xdr:col>8</xdr:col>
      <xdr:colOff>292100</xdr:colOff>
      <xdr:row>97</xdr:row>
      <xdr:rowOff>0</xdr:rowOff>
    </xdr:to>
    <xdr:cxnSp macro="">
      <xdr:nvCxnSpPr>
        <xdr:cNvPr id="73" name="直線單箭頭接點 72">
          <a:extLst>
            <a:ext uri="{FF2B5EF4-FFF2-40B4-BE49-F238E27FC236}">
              <a16:creationId xmlns:a16="http://schemas.microsoft.com/office/drawing/2014/main" id="{5C78ABF6-9D20-42E4-A241-29D640AF8981}"/>
            </a:ext>
          </a:extLst>
        </xdr:cNvPr>
        <xdr:cNvCxnSpPr/>
      </xdr:nvCxnSpPr>
      <xdr:spPr>
        <a:xfrm flipV="1">
          <a:off x="5759450" y="20872450"/>
          <a:ext cx="800100" cy="8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97</xdr:row>
      <xdr:rowOff>0</xdr:rowOff>
    </xdr:from>
    <xdr:to>
      <xdr:col>8</xdr:col>
      <xdr:colOff>336550</xdr:colOff>
      <xdr:row>97</xdr:row>
      <xdr:rowOff>190500</xdr:rowOff>
    </xdr:to>
    <xdr:cxnSp macro="">
      <xdr:nvCxnSpPr>
        <xdr:cNvPr id="74" name="直線單箭頭接點 73">
          <a:extLst>
            <a:ext uri="{FF2B5EF4-FFF2-40B4-BE49-F238E27FC236}">
              <a16:creationId xmlns:a16="http://schemas.microsoft.com/office/drawing/2014/main" id="{04D22597-D905-4E22-BFAB-2F7487CE9C44}"/>
            </a:ext>
          </a:extLst>
        </xdr:cNvPr>
        <xdr:cNvCxnSpPr/>
      </xdr:nvCxnSpPr>
      <xdr:spPr>
        <a:xfrm>
          <a:off x="5772150" y="20955000"/>
          <a:ext cx="8318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98</xdr:row>
      <xdr:rowOff>82550</xdr:rowOff>
    </xdr:from>
    <xdr:to>
      <xdr:col>8</xdr:col>
      <xdr:colOff>285750</xdr:colOff>
      <xdr:row>98</xdr:row>
      <xdr:rowOff>165100</xdr:rowOff>
    </xdr:to>
    <xdr:cxnSp macro="">
      <xdr:nvCxnSpPr>
        <xdr:cNvPr id="75" name="直線單箭頭接點 74">
          <a:extLst>
            <a:ext uri="{FF2B5EF4-FFF2-40B4-BE49-F238E27FC236}">
              <a16:creationId xmlns:a16="http://schemas.microsoft.com/office/drawing/2014/main" id="{A1873D12-BB61-43CF-8D0A-D5B3F2A9763D}"/>
            </a:ext>
          </a:extLst>
        </xdr:cNvPr>
        <xdr:cNvCxnSpPr/>
      </xdr:nvCxnSpPr>
      <xdr:spPr>
        <a:xfrm flipV="1">
          <a:off x="5753100" y="21253450"/>
          <a:ext cx="800100" cy="8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107950</xdr:colOff>
      <xdr:row>98</xdr:row>
      <xdr:rowOff>165100</xdr:rowOff>
    </xdr:from>
    <xdr:to>
      <xdr:col>8</xdr:col>
      <xdr:colOff>330200</xdr:colOff>
      <xdr:row>99</xdr:row>
      <xdr:rowOff>139700</xdr:rowOff>
    </xdr:to>
    <xdr:cxnSp macro="">
      <xdr:nvCxnSpPr>
        <xdr:cNvPr id="76" name="直線單箭頭接點 75">
          <a:extLst>
            <a:ext uri="{FF2B5EF4-FFF2-40B4-BE49-F238E27FC236}">
              <a16:creationId xmlns:a16="http://schemas.microsoft.com/office/drawing/2014/main" id="{A0242B42-F6AD-4269-9DD0-6A774950E804}"/>
            </a:ext>
          </a:extLst>
        </xdr:cNvPr>
        <xdr:cNvCxnSpPr/>
      </xdr:nvCxnSpPr>
      <xdr:spPr>
        <a:xfrm>
          <a:off x="5765800" y="21336000"/>
          <a:ext cx="8318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146050</xdr:colOff>
      <xdr:row>100</xdr:row>
      <xdr:rowOff>95250</xdr:rowOff>
    </xdr:from>
    <xdr:to>
      <xdr:col>8</xdr:col>
      <xdr:colOff>336550</xdr:colOff>
      <xdr:row>100</xdr:row>
      <xdr:rowOff>177800</xdr:rowOff>
    </xdr:to>
    <xdr:cxnSp macro="">
      <xdr:nvCxnSpPr>
        <xdr:cNvPr id="77" name="直線單箭頭接點 76">
          <a:extLst>
            <a:ext uri="{FF2B5EF4-FFF2-40B4-BE49-F238E27FC236}">
              <a16:creationId xmlns:a16="http://schemas.microsoft.com/office/drawing/2014/main" id="{E16DE285-44B6-4BD8-AACE-D080400009BA}"/>
            </a:ext>
          </a:extLst>
        </xdr:cNvPr>
        <xdr:cNvCxnSpPr/>
      </xdr:nvCxnSpPr>
      <xdr:spPr>
        <a:xfrm flipV="1">
          <a:off x="5803900" y="21697950"/>
          <a:ext cx="800100" cy="8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100</xdr:row>
      <xdr:rowOff>177800</xdr:rowOff>
    </xdr:from>
    <xdr:to>
      <xdr:col>8</xdr:col>
      <xdr:colOff>381000</xdr:colOff>
      <xdr:row>101</xdr:row>
      <xdr:rowOff>152400</xdr:rowOff>
    </xdr:to>
    <xdr:cxnSp macro="">
      <xdr:nvCxnSpPr>
        <xdr:cNvPr id="78" name="直線單箭頭接點 77">
          <a:extLst>
            <a:ext uri="{FF2B5EF4-FFF2-40B4-BE49-F238E27FC236}">
              <a16:creationId xmlns:a16="http://schemas.microsoft.com/office/drawing/2014/main" id="{79E2D850-31A0-4CFD-9970-E1E62AD9B18E}"/>
            </a:ext>
          </a:extLst>
        </xdr:cNvPr>
        <xdr:cNvCxnSpPr/>
      </xdr:nvCxnSpPr>
      <xdr:spPr>
        <a:xfrm>
          <a:off x="5816600" y="21780500"/>
          <a:ext cx="8318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222250</xdr:colOff>
      <xdr:row>102</xdr:row>
      <xdr:rowOff>63500</xdr:rowOff>
    </xdr:from>
    <xdr:to>
      <xdr:col>8</xdr:col>
      <xdr:colOff>412750</xdr:colOff>
      <xdr:row>102</xdr:row>
      <xdr:rowOff>146050</xdr:rowOff>
    </xdr:to>
    <xdr:cxnSp macro="">
      <xdr:nvCxnSpPr>
        <xdr:cNvPr id="79" name="直線單箭頭接點 78">
          <a:extLst>
            <a:ext uri="{FF2B5EF4-FFF2-40B4-BE49-F238E27FC236}">
              <a16:creationId xmlns:a16="http://schemas.microsoft.com/office/drawing/2014/main" id="{A63114AF-21DB-4225-9742-2D45381B437E}"/>
            </a:ext>
          </a:extLst>
        </xdr:cNvPr>
        <xdr:cNvCxnSpPr/>
      </xdr:nvCxnSpPr>
      <xdr:spPr>
        <a:xfrm flipV="1">
          <a:off x="5880100" y="22098000"/>
          <a:ext cx="800100" cy="8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234950</xdr:colOff>
      <xdr:row>102</xdr:row>
      <xdr:rowOff>146050</xdr:rowOff>
    </xdr:from>
    <xdr:to>
      <xdr:col>8</xdr:col>
      <xdr:colOff>457200</xdr:colOff>
      <xdr:row>103</xdr:row>
      <xdr:rowOff>120650</xdr:rowOff>
    </xdr:to>
    <xdr:cxnSp macro="">
      <xdr:nvCxnSpPr>
        <xdr:cNvPr id="80" name="直線單箭頭接點 79">
          <a:extLst>
            <a:ext uri="{FF2B5EF4-FFF2-40B4-BE49-F238E27FC236}">
              <a16:creationId xmlns:a16="http://schemas.microsoft.com/office/drawing/2014/main" id="{57E714A4-45D2-4B24-86D1-DFAB4D926E6D}"/>
            </a:ext>
          </a:extLst>
        </xdr:cNvPr>
        <xdr:cNvCxnSpPr/>
      </xdr:nvCxnSpPr>
      <xdr:spPr>
        <a:xfrm>
          <a:off x="5892800" y="22180550"/>
          <a:ext cx="8318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190500</xdr:colOff>
      <xdr:row>107</xdr:row>
      <xdr:rowOff>133350</xdr:rowOff>
    </xdr:from>
    <xdr:to>
      <xdr:col>5</xdr:col>
      <xdr:colOff>571500</xdr:colOff>
      <xdr:row>110</xdr:row>
      <xdr:rowOff>46593</xdr:rowOff>
    </xdr:to>
    <xdr:pic>
      <xdr:nvPicPr>
        <xdr:cNvPr id="81" name="圖片 80">
          <a:extLst>
            <a:ext uri="{FF2B5EF4-FFF2-40B4-BE49-F238E27FC236}">
              <a16:creationId xmlns:a16="http://schemas.microsoft.com/office/drawing/2014/main" id="{B7B30966-1944-FCF4-43E1-3FE8CB3C5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0" y="23247350"/>
          <a:ext cx="4495800" cy="560943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119</xdr:row>
      <xdr:rowOff>126206</xdr:rowOff>
    </xdr:from>
    <xdr:to>
      <xdr:col>5</xdr:col>
      <xdr:colOff>266700</xdr:colOff>
      <xdr:row>126</xdr:row>
      <xdr:rowOff>16193</xdr:rowOff>
    </xdr:to>
    <xdr:pic>
      <xdr:nvPicPr>
        <xdr:cNvPr id="82" name="圖片 81">
          <a:extLst>
            <a:ext uri="{FF2B5EF4-FFF2-40B4-BE49-F238E27FC236}">
              <a16:creationId xmlns:a16="http://schemas.microsoft.com/office/drawing/2014/main" id="{6B85E58E-0598-3413-C834-88B3670F4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850" y="25831006"/>
          <a:ext cx="4311650" cy="1401287"/>
        </a:xfrm>
        <a:prstGeom prst="rect">
          <a:avLst/>
        </a:prstGeom>
      </xdr:spPr>
    </xdr:pic>
    <xdr:clientData/>
  </xdr:twoCellAnchor>
  <xdr:twoCellAnchor>
    <xdr:from>
      <xdr:col>0</xdr:col>
      <xdr:colOff>536575</xdr:colOff>
      <xdr:row>126</xdr:row>
      <xdr:rowOff>60324</xdr:rowOff>
    </xdr:from>
    <xdr:to>
      <xdr:col>6</xdr:col>
      <xdr:colOff>384175</xdr:colOff>
      <xdr:row>141</xdr:row>
      <xdr:rowOff>196850</xdr:rowOff>
    </xdr:to>
    <xdr:graphicFrame macro="">
      <xdr:nvGraphicFramePr>
        <xdr:cNvPr id="83" name="資料庫圖表 82">
          <a:extLst>
            <a:ext uri="{FF2B5EF4-FFF2-40B4-BE49-F238E27FC236}">
              <a16:creationId xmlns:a16="http://schemas.microsoft.com/office/drawing/2014/main" id="{3751278E-9852-95D8-63FF-4F6CB23BA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5" r:lo="rId16" r:qs="rId17" r:cs="rId18"/>
        </a:graphicData>
      </a:graphic>
    </xdr:graphicFrame>
    <xdr:clientData/>
  </xdr:twoCellAnchor>
  <xdr:twoCellAnchor>
    <xdr:from>
      <xdr:col>4</xdr:col>
      <xdr:colOff>590550</xdr:colOff>
      <xdr:row>124</xdr:row>
      <xdr:rowOff>190500</xdr:rowOff>
    </xdr:from>
    <xdr:to>
      <xdr:col>5</xdr:col>
      <xdr:colOff>596900</xdr:colOff>
      <xdr:row>126</xdr:row>
      <xdr:rowOff>31750</xdr:rowOff>
    </xdr:to>
    <xdr:cxnSp macro="">
      <xdr:nvCxnSpPr>
        <xdr:cNvPr id="86" name="直線單箭頭接點 85">
          <a:extLst>
            <a:ext uri="{FF2B5EF4-FFF2-40B4-BE49-F238E27FC236}">
              <a16:creationId xmlns:a16="http://schemas.microsoft.com/office/drawing/2014/main" id="{178E49EB-BABA-0AEA-C876-0565B3399DA8}"/>
            </a:ext>
          </a:extLst>
        </xdr:cNvPr>
        <xdr:cNvCxnSpPr/>
      </xdr:nvCxnSpPr>
      <xdr:spPr>
        <a:xfrm flipV="1">
          <a:off x="4095750" y="26974800"/>
          <a:ext cx="615950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565150</xdr:colOff>
      <xdr:row>125</xdr:row>
      <xdr:rowOff>190500</xdr:rowOff>
    </xdr:from>
    <xdr:to>
      <xdr:col>5</xdr:col>
      <xdr:colOff>590550</xdr:colOff>
      <xdr:row>126</xdr:row>
      <xdr:rowOff>44450</xdr:rowOff>
    </xdr:to>
    <xdr:cxnSp macro="">
      <xdr:nvCxnSpPr>
        <xdr:cNvPr id="87" name="直線單箭頭接點 86">
          <a:extLst>
            <a:ext uri="{FF2B5EF4-FFF2-40B4-BE49-F238E27FC236}">
              <a16:creationId xmlns:a16="http://schemas.microsoft.com/office/drawing/2014/main" id="{E0111DAB-611A-4CD5-BF95-71219F007CEA}"/>
            </a:ext>
          </a:extLst>
        </xdr:cNvPr>
        <xdr:cNvCxnSpPr/>
      </xdr:nvCxnSpPr>
      <xdr:spPr>
        <a:xfrm flipV="1">
          <a:off x="4070350" y="27190700"/>
          <a:ext cx="635000" cy="69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565150</xdr:colOff>
      <xdr:row>126</xdr:row>
      <xdr:rowOff>57150</xdr:rowOff>
    </xdr:from>
    <xdr:to>
      <xdr:col>5</xdr:col>
      <xdr:colOff>520700</xdr:colOff>
      <xdr:row>127</xdr:row>
      <xdr:rowOff>6350</xdr:rowOff>
    </xdr:to>
    <xdr:cxnSp macro="">
      <xdr:nvCxnSpPr>
        <xdr:cNvPr id="88" name="直線單箭頭接點 87">
          <a:extLst>
            <a:ext uri="{FF2B5EF4-FFF2-40B4-BE49-F238E27FC236}">
              <a16:creationId xmlns:a16="http://schemas.microsoft.com/office/drawing/2014/main" id="{5270EB87-C16E-44CC-959F-2D836C813890}"/>
            </a:ext>
          </a:extLst>
        </xdr:cNvPr>
        <xdr:cNvCxnSpPr/>
      </xdr:nvCxnSpPr>
      <xdr:spPr>
        <a:xfrm>
          <a:off x="4070350" y="27273250"/>
          <a:ext cx="565150" cy="165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565150</xdr:colOff>
      <xdr:row>126</xdr:row>
      <xdr:rowOff>63500</xdr:rowOff>
    </xdr:from>
    <xdr:to>
      <xdr:col>5</xdr:col>
      <xdr:colOff>539750</xdr:colOff>
      <xdr:row>127</xdr:row>
      <xdr:rowOff>196850</xdr:rowOff>
    </xdr:to>
    <xdr:cxnSp macro="">
      <xdr:nvCxnSpPr>
        <xdr:cNvPr id="89" name="直線單箭頭接點 88">
          <a:extLst>
            <a:ext uri="{FF2B5EF4-FFF2-40B4-BE49-F238E27FC236}">
              <a16:creationId xmlns:a16="http://schemas.microsoft.com/office/drawing/2014/main" id="{4D01C9F0-5147-4FA6-90CC-36729C77D932}"/>
            </a:ext>
          </a:extLst>
        </xdr:cNvPr>
        <xdr:cNvCxnSpPr/>
      </xdr:nvCxnSpPr>
      <xdr:spPr>
        <a:xfrm>
          <a:off x="4070350" y="27279600"/>
          <a:ext cx="584200" cy="349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128</xdr:row>
      <xdr:rowOff>177800</xdr:rowOff>
    </xdr:from>
    <xdr:to>
      <xdr:col>5</xdr:col>
      <xdr:colOff>558800</xdr:colOff>
      <xdr:row>129</xdr:row>
      <xdr:rowOff>152400</xdr:rowOff>
    </xdr:to>
    <xdr:cxnSp macro="">
      <xdr:nvCxnSpPr>
        <xdr:cNvPr id="99" name="直線單箭頭接點 98">
          <a:extLst>
            <a:ext uri="{FF2B5EF4-FFF2-40B4-BE49-F238E27FC236}">
              <a16:creationId xmlns:a16="http://schemas.microsoft.com/office/drawing/2014/main" id="{8554D0ED-E2BE-469D-B581-BA72617AA6A6}"/>
            </a:ext>
          </a:extLst>
        </xdr:cNvPr>
        <xdr:cNvCxnSpPr/>
      </xdr:nvCxnSpPr>
      <xdr:spPr>
        <a:xfrm flipV="1">
          <a:off x="4146550" y="27825700"/>
          <a:ext cx="5270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129</xdr:row>
      <xdr:rowOff>120650</xdr:rowOff>
    </xdr:from>
    <xdr:to>
      <xdr:col>5</xdr:col>
      <xdr:colOff>577850</xdr:colOff>
      <xdr:row>129</xdr:row>
      <xdr:rowOff>158750</xdr:rowOff>
    </xdr:to>
    <xdr:cxnSp macro="">
      <xdr:nvCxnSpPr>
        <xdr:cNvPr id="100" name="直線單箭頭接點 99">
          <a:extLst>
            <a:ext uri="{FF2B5EF4-FFF2-40B4-BE49-F238E27FC236}">
              <a16:creationId xmlns:a16="http://schemas.microsoft.com/office/drawing/2014/main" id="{2D00F33F-665C-47FF-A0A5-933B6414529A}"/>
            </a:ext>
          </a:extLst>
        </xdr:cNvPr>
        <xdr:cNvCxnSpPr/>
      </xdr:nvCxnSpPr>
      <xdr:spPr>
        <a:xfrm flipV="1">
          <a:off x="4127500" y="27984450"/>
          <a:ext cx="565150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129</xdr:row>
      <xdr:rowOff>177800</xdr:rowOff>
    </xdr:from>
    <xdr:to>
      <xdr:col>5</xdr:col>
      <xdr:colOff>533400</xdr:colOff>
      <xdr:row>130</xdr:row>
      <xdr:rowOff>82550</xdr:rowOff>
    </xdr:to>
    <xdr:cxnSp macro="">
      <xdr:nvCxnSpPr>
        <xdr:cNvPr id="101" name="直線單箭頭接點 100">
          <a:extLst>
            <a:ext uri="{FF2B5EF4-FFF2-40B4-BE49-F238E27FC236}">
              <a16:creationId xmlns:a16="http://schemas.microsoft.com/office/drawing/2014/main" id="{C5C1A934-ACA2-44E6-91C5-F31A3DC181E4}"/>
            </a:ext>
          </a:extLst>
        </xdr:cNvPr>
        <xdr:cNvCxnSpPr/>
      </xdr:nvCxnSpPr>
      <xdr:spPr>
        <a:xfrm>
          <a:off x="4121150" y="28041600"/>
          <a:ext cx="527050" cy="120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129</xdr:row>
      <xdr:rowOff>184150</xdr:rowOff>
    </xdr:from>
    <xdr:to>
      <xdr:col>5</xdr:col>
      <xdr:colOff>508000</xdr:colOff>
      <xdr:row>131</xdr:row>
      <xdr:rowOff>25400</xdr:rowOff>
    </xdr:to>
    <xdr:cxnSp macro="">
      <xdr:nvCxnSpPr>
        <xdr:cNvPr id="102" name="直線單箭頭接點 101">
          <a:extLst>
            <a:ext uri="{FF2B5EF4-FFF2-40B4-BE49-F238E27FC236}">
              <a16:creationId xmlns:a16="http://schemas.microsoft.com/office/drawing/2014/main" id="{6FA5EB26-EF33-49BE-97E3-9DB7D43F0F74}"/>
            </a:ext>
          </a:extLst>
        </xdr:cNvPr>
        <xdr:cNvCxnSpPr/>
      </xdr:nvCxnSpPr>
      <xdr:spPr>
        <a:xfrm>
          <a:off x="4121150" y="28047950"/>
          <a:ext cx="501650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593725</xdr:colOff>
      <xdr:row>132</xdr:row>
      <xdr:rowOff>73025</xdr:rowOff>
    </xdr:from>
    <xdr:to>
      <xdr:col>5</xdr:col>
      <xdr:colOff>600075</xdr:colOff>
      <xdr:row>133</xdr:row>
      <xdr:rowOff>130175</xdr:rowOff>
    </xdr:to>
    <xdr:cxnSp macro="">
      <xdr:nvCxnSpPr>
        <xdr:cNvPr id="103" name="直線單箭頭接點 102">
          <a:extLst>
            <a:ext uri="{FF2B5EF4-FFF2-40B4-BE49-F238E27FC236}">
              <a16:creationId xmlns:a16="http://schemas.microsoft.com/office/drawing/2014/main" id="{FE911098-FCE3-4B8F-90ED-8608C7349175}"/>
            </a:ext>
          </a:extLst>
        </xdr:cNvPr>
        <xdr:cNvCxnSpPr/>
      </xdr:nvCxnSpPr>
      <xdr:spPr>
        <a:xfrm flipV="1">
          <a:off x="4098925" y="28584525"/>
          <a:ext cx="615950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133</xdr:row>
      <xdr:rowOff>47625</xdr:rowOff>
    </xdr:from>
    <xdr:to>
      <xdr:col>6</xdr:col>
      <xdr:colOff>15875</xdr:colOff>
      <xdr:row>133</xdr:row>
      <xdr:rowOff>117475</xdr:rowOff>
    </xdr:to>
    <xdr:cxnSp macro="">
      <xdr:nvCxnSpPr>
        <xdr:cNvPr id="104" name="直線單箭頭接點 103">
          <a:extLst>
            <a:ext uri="{FF2B5EF4-FFF2-40B4-BE49-F238E27FC236}">
              <a16:creationId xmlns:a16="http://schemas.microsoft.com/office/drawing/2014/main" id="{57BAF63F-A849-4FA5-9DE5-7FED08BD9AC5}"/>
            </a:ext>
          </a:extLst>
        </xdr:cNvPr>
        <xdr:cNvCxnSpPr/>
      </xdr:nvCxnSpPr>
      <xdr:spPr>
        <a:xfrm flipV="1">
          <a:off x="4105275" y="28775025"/>
          <a:ext cx="635000" cy="69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133</xdr:row>
      <xdr:rowOff>130175</xdr:rowOff>
    </xdr:from>
    <xdr:to>
      <xdr:col>5</xdr:col>
      <xdr:colOff>539750</xdr:colOff>
      <xdr:row>134</xdr:row>
      <xdr:rowOff>50800</xdr:rowOff>
    </xdr:to>
    <xdr:cxnSp macro="">
      <xdr:nvCxnSpPr>
        <xdr:cNvPr id="105" name="直線單箭頭接點 104">
          <a:extLst>
            <a:ext uri="{FF2B5EF4-FFF2-40B4-BE49-F238E27FC236}">
              <a16:creationId xmlns:a16="http://schemas.microsoft.com/office/drawing/2014/main" id="{80FEAE18-8EF9-4B3F-BF46-F60ECC3936F7}"/>
            </a:ext>
          </a:extLst>
        </xdr:cNvPr>
        <xdr:cNvCxnSpPr/>
      </xdr:nvCxnSpPr>
      <xdr:spPr>
        <a:xfrm>
          <a:off x="4105275" y="28857575"/>
          <a:ext cx="549275" cy="136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133</xdr:row>
      <xdr:rowOff>136525</xdr:rowOff>
    </xdr:from>
    <xdr:to>
      <xdr:col>5</xdr:col>
      <xdr:colOff>533400</xdr:colOff>
      <xdr:row>135</xdr:row>
      <xdr:rowOff>57150</xdr:rowOff>
    </xdr:to>
    <xdr:cxnSp macro="">
      <xdr:nvCxnSpPr>
        <xdr:cNvPr id="106" name="直線單箭頭接點 105">
          <a:extLst>
            <a:ext uri="{FF2B5EF4-FFF2-40B4-BE49-F238E27FC236}">
              <a16:creationId xmlns:a16="http://schemas.microsoft.com/office/drawing/2014/main" id="{7C563DB9-A7B8-4C1E-B3E0-05B938F5C3D1}"/>
            </a:ext>
          </a:extLst>
        </xdr:cNvPr>
        <xdr:cNvCxnSpPr/>
      </xdr:nvCxnSpPr>
      <xdr:spPr>
        <a:xfrm>
          <a:off x="4105275" y="28863925"/>
          <a:ext cx="542925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136</xdr:row>
      <xdr:rowOff>63500</xdr:rowOff>
    </xdr:from>
    <xdr:to>
      <xdr:col>5</xdr:col>
      <xdr:colOff>558800</xdr:colOff>
      <xdr:row>137</xdr:row>
      <xdr:rowOff>60325</xdr:rowOff>
    </xdr:to>
    <xdr:cxnSp macro="">
      <xdr:nvCxnSpPr>
        <xdr:cNvPr id="109" name="直線單箭頭接點 108">
          <a:extLst>
            <a:ext uri="{FF2B5EF4-FFF2-40B4-BE49-F238E27FC236}">
              <a16:creationId xmlns:a16="http://schemas.microsoft.com/office/drawing/2014/main" id="{4DCB954A-B0C4-42EF-B3F7-03A488C064D9}"/>
            </a:ext>
          </a:extLst>
        </xdr:cNvPr>
        <xdr:cNvCxnSpPr/>
      </xdr:nvCxnSpPr>
      <xdr:spPr>
        <a:xfrm flipV="1">
          <a:off x="4181475" y="29438600"/>
          <a:ext cx="492125" cy="212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41275</xdr:colOff>
      <xdr:row>137</xdr:row>
      <xdr:rowOff>38100</xdr:rowOff>
    </xdr:from>
    <xdr:to>
      <xdr:col>5</xdr:col>
      <xdr:colOff>571500</xdr:colOff>
      <xdr:row>137</xdr:row>
      <xdr:rowOff>66675</xdr:rowOff>
    </xdr:to>
    <xdr:cxnSp macro="">
      <xdr:nvCxnSpPr>
        <xdr:cNvPr id="110" name="直線單箭頭接點 109">
          <a:extLst>
            <a:ext uri="{FF2B5EF4-FFF2-40B4-BE49-F238E27FC236}">
              <a16:creationId xmlns:a16="http://schemas.microsoft.com/office/drawing/2014/main" id="{2015D9DE-7B15-458E-8D19-730876EF09E1}"/>
            </a:ext>
          </a:extLst>
        </xdr:cNvPr>
        <xdr:cNvCxnSpPr/>
      </xdr:nvCxnSpPr>
      <xdr:spPr>
        <a:xfrm flipV="1">
          <a:off x="4156075" y="29629100"/>
          <a:ext cx="530225" cy="28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41275</xdr:colOff>
      <xdr:row>137</xdr:row>
      <xdr:rowOff>85725</xdr:rowOff>
    </xdr:from>
    <xdr:to>
      <xdr:col>5</xdr:col>
      <xdr:colOff>558800</xdr:colOff>
      <xdr:row>138</xdr:row>
      <xdr:rowOff>6350</xdr:rowOff>
    </xdr:to>
    <xdr:cxnSp macro="">
      <xdr:nvCxnSpPr>
        <xdr:cNvPr id="111" name="直線單箭頭接點 110">
          <a:extLst>
            <a:ext uri="{FF2B5EF4-FFF2-40B4-BE49-F238E27FC236}">
              <a16:creationId xmlns:a16="http://schemas.microsoft.com/office/drawing/2014/main" id="{6F61BB73-C879-4173-BB52-7985E11571A3}"/>
            </a:ext>
          </a:extLst>
        </xdr:cNvPr>
        <xdr:cNvCxnSpPr/>
      </xdr:nvCxnSpPr>
      <xdr:spPr>
        <a:xfrm>
          <a:off x="4156075" y="29676725"/>
          <a:ext cx="517525" cy="136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53975</xdr:colOff>
      <xdr:row>137</xdr:row>
      <xdr:rowOff>92075</xdr:rowOff>
    </xdr:from>
    <xdr:to>
      <xdr:col>5</xdr:col>
      <xdr:colOff>501650</xdr:colOff>
      <xdr:row>139</xdr:row>
      <xdr:rowOff>6350</xdr:rowOff>
    </xdr:to>
    <xdr:cxnSp macro="">
      <xdr:nvCxnSpPr>
        <xdr:cNvPr id="112" name="直線單箭頭接點 111">
          <a:extLst>
            <a:ext uri="{FF2B5EF4-FFF2-40B4-BE49-F238E27FC236}">
              <a16:creationId xmlns:a16="http://schemas.microsoft.com/office/drawing/2014/main" id="{BBEC62B5-463A-4E08-A7A1-1A084C3A5F4E}"/>
            </a:ext>
          </a:extLst>
        </xdr:cNvPr>
        <xdr:cNvCxnSpPr/>
      </xdr:nvCxnSpPr>
      <xdr:spPr>
        <a:xfrm>
          <a:off x="4168775" y="29683075"/>
          <a:ext cx="447675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140</xdr:row>
      <xdr:rowOff>107950</xdr:rowOff>
    </xdr:from>
    <xdr:to>
      <xdr:col>5</xdr:col>
      <xdr:colOff>596900</xdr:colOff>
      <xdr:row>141</xdr:row>
      <xdr:rowOff>104775</xdr:rowOff>
    </xdr:to>
    <xdr:cxnSp macro="">
      <xdr:nvCxnSpPr>
        <xdr:cNvPr id="147" name="直線單箭頭接點 146">
          <a:extLst>
            <a:ext uri="{FF2B5EF4-FFF2-40B4-BE49-F238E27FC236}">
              <a16:creationId xmlns:a16="http://schemas.microsoft.com/office/drawing/2014/main" id="{F6B6CDE5-3416-4BBA-9888-39B02260AE1D}"/>
            </a:ext>
          </a:extLst>
        </xdr:cNvPr>
        <xdr:cNvCxnSpPr/>
      </xdr:nvCxnSpPr>
      <xdr:spPr>
        <a:xfrm flipV="1">
          <a:off x="4219575" y="30346650"/>
          <a:ext cx="492125" cy="212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79375</xdr:colOff>
      <xdr:row>141</xdr:row>
      <xdr:rowOff>82550</xdr:rowOff>
    </xdr:from>
    <xdr:to>
      <xdr:col>6</xdr:col>
      <xdr:colOff>0</xdr:colOff>
      <xdr:row>141</xdr:row>
      <xdr:rowOff>111125</xdr:rowOff>
    </xdr:to>
    <xdr:cxnSp macro="">
      <xdr:nvCxnSpPr>
        <xdr:cNvPr id="148" name="直線單箭頭接點 147">
          <a:extLst>
            <a:ext uri="{FF2B5EF4-FFF2-40B4-BE49-F238E27FC236}">
              <a16:creationId xmlns:a16="http://schemas.microsoft.com/office/drawing/2014/main" id="{6582D63A-A5EE-4599-A69B-AB65E10A48ED}"/>
            </a:ext>
          </a:extLst>
        </xdr:cNvPr>
        <xdr:cNvCxnSpPr/>
      </xdr:nvCxnSpPr>
      <xdr:spPr>
        <a:xfrm flipV="1">
          <a:off x="4194175" y="30537150"/>
          <a:ext cx="530225" cy="28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79375</xdr:colOff>
      <xdr:row>141</xdr:row>
      <xdr:rowOff>130175</xdr:rowOff>
    </xdr:from>
    <xdr:to>
      <xdr:col>5</xdr:col>
      <xdr:colOff>596900</xdr:colOff>
      <xdr:row>142</xdr:row>
      <xdr:rowOff>50800</xdr:rowOff>
    </xdr:to>
    <xdr:cxnSp macro="">
      <xdr:nvCxnSpPr>
        <xdr:cNvPr id="149" name="直線單箭頭接點 148">
          <a:extLst>
            <a:ext uri="{FF2B5EF4-FFF2-40B4-BE49-F238E27FC236}">
              <a16:creationId xmlns:a16="http://schemas.microsoft.com/office/drawing/2014/main" id="{E4A47063-B6A1-45A2-A6C3-83E623314E66}"/>
            </a:ext>
          </a:extLst>
        </xdr:cNvPr>
        <xdr:cNvCxnSpPr/>
      </xdr:nvCxnSpPr>
      <xdr:spPr>
        <a:xfrm>
          <a:off x="4194175" y="30584775"/>
          <a:ext cx="517525" cy="136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92075</xdr:colOff>
      <xdr:row>141</xdr:row>
      <xdr:rowOff>136525</xdr:rowOff>
    </xdr:from>
    <xdr:to>
      <xdr:col>5</xdr:col>
      <xdr:colOff>539750</xdr:colOff>
      <xdr:row>143</xdr:row>
      <xdr:rowOff>50800</xdr:rowOff>
    </xdr:to>
    <xdr:cxnSp macro="">
      <xdr:nvCxnSpPr>
        <xdr:cNvPr id="150" name="直線單箭頭接點 149">
          <a:extLst>
            <a:ext uri="{FF2B5EF4-FFF2-40B4-BE49-F238E27FC236}">
              <a16:creationId xmlns:a16="http://schemas.microsoft.com/office/drawing/2014/main" id="{DA415A8A-8BC9-4099-AE35-0B038C2DEF25}"/>
            </a:ext>
          </a:extLst>
        </xdr:cNvPr>
        <xdr:cNvCxnSpPr/>
      </xdr:nvCxnSpPr>
      <xdr:spPr>
        <a:xfrm>
          <a:off x="4206875" y="30591125"/>
          <a:ext cx="447675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323851</xdr:colOff>
      <xdr:row>145</xdr:row>
      <xdr:rowOff>204641</xdr:rowOff>
    </xdr:from>
    <xdr:to>
      <xdr:col>5</xdr:col>
      <xdr:colOff>317501</xdr:colOff>
      <xdr:row>157</xdr:row>
      <xdr:rowOff>102057</xdr:rowOff>
    </xdr:to>
    <xdr:pic>
      <xdr:nvPicPr>
        <xdr:cNvPr id="151" name="圖片 150">
          <a:extLst>
            <a:ext uri="{FF2B5EF4-FFF2-40B4-BE49-F238E27FC236}">
              <a16:creationId xmlns:a16="http://schemas.microsoft.com/office/drawing/2014/main" id="{646D68F6-04DF-0DC6-F297-0DC207B13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23851" y="31522841"/>
          <a:ext cx="4108450" cy="2488216"/>
        </a:xfrm>
        <a:prstGeom prst="rect">
          <a:avLst/>
        </a:prstGeom>
      </xdr:spPr>
    </xdr:pic>
    <xdr:clientData/>
  </xdr:twoCellAnchor>
  <xdr:twoCellAnchor editAs="oneCell">
    <xdr:from>
      <xdr:col>5</xdr:col>
      <xdr:colOff>393700</xdr:colOff>
      <xdr:row>145</xdr:row>
      <xdr:rowOff>76020</xdr:rowOff>
    </xdr:from>
    <xdr:to>
      <xdr:col>10</xdr:col>
      <xdr:colOff>118226</xdr:colOff>
      <xdr:row>154</xdr:row>
      <xdr:rowOff>41662</xdr:rowOff>
    </xdr:to>
    <xdr:pic>
      <xdr:nvPicPr>
        <xdr:cNvPr id="152" name="圖片 151">
          <a:extLst>
            <a:ext uri="{FF2B5EF4-FFF2-40B4-BE49-F238E27FC236}">
              <a16:creationId xmlns:a16="http://schemas.microsoft.com/office/drawing/2014/main" id="{05DED32B-F946-08A9-6226-1F5D7147D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508500" y="31394220"/>
          <a:ext cx="3705976" cy="1908742"/>
        </a:xfrm>
        <a:prstGeom prst="rect">
          <a:avLst/>
        </a:prstGeom>
      </xdr:spPr>
    </xdr:pic>
    <xdr:clientData/>
  </xdr:twoCellAnchor>
  <xdr:twoCellAnchor>
    <xdr:from>
      <xdr:col>0</xdr:col>
      <xdr:colOff>895350</xdr:colOff>
      <xdr:row>163</xdr:row>
      <xdr:rowOff>25400</xdr:rowOff>
    </xdr:from>
    <xdr:to>
      <xdr:col>1</xdr:col>
      <xdr:colOff>69850</xdr:colOff>
      <xdr:row>164</xdr:row>
      <xdr:rowOff>158750</xdr:rowOff>
    </xdr:to>
    <xdr:cxnSp macro="">
      <xdr:nvCxnSpPr>
        <xdr:cNvPr id="153" name="直線單箭頭接點 152">
          <a:extLst>
            <a:ext uri="{FF2B5EF4-FFF2-40B4-BE49-F238E27FC236}">
              <a16:creationId xmlns:a16="http://schemas.microsoft.com/office/drawing/2014/main" id="{D529D271-9984-4B67-A3F6-E879D374FA86}"/>
            </a:ext>
          </a:extLst>
        </xdr:cNvPr>
        <xdr:cNvCxnSpPr/>
      </xdr:nvCxnSpPr>
      <xdr:spPr>
        <a:xfrm flipV="1">
          <a:off x="895350" y="20116800"/>
          <a:ext cx="850900" cy="349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882650</xdr:colOff>
      <xdr:row>164</xdr:row>
      <xdr:rowOff>152400</xdr:rowOff>
    </xdr:from>
    <xdr:to>
      <xdr:col>0</xdr:col>
      <xdr:colOff>1593850</xdr:colOff>
      <xdr:row>167</xdr:row>
      <xdr:rowOff>101600</xdr:rowOff>
    </xdr:to>
    <xdr:cxnSp macro="">
      <xdr:nvCxnSpPr>
        <xdr:cNvPr id="154" name="直線單箭頭接點 153">
          <a:extLst>
            <a:ext uri="{FF2B5EF4-FFF2-40B4-BE49-F238E27FC236}">
              <a16:creationId xmlns:a16="http://schemas.microsoft.com/office/drawing/2014/main" id="{CD613123-AAD3-4698-A3DE-508206700ECA}"/>
            </a:ext>
          </a:extLst>
        </xdr:cNvPr>
        <xdr:cNvCxnSpPr/>
      </xdr:nvCxnSpPr>
      <xdr:spPr>
        <a:xfrm>
          <a:off x="882650" y="20459700"/>
          <a:ext cx="71120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160</xdr:row>
      <xdr:rowOff>152400</xdr:rowOff>
    </xdr:from>
    <xdr:to>
      <xdr:col>2</xdr:col>
      <xdr:colOff>584200</xdr:colOff>
      <xdr:row>162</xdr:row>
      <xdr:rowOff>114300</xdr:rowOff>
    </xdr:to>
    <xdr:cxnSp macro="">
      <xdr:nvCxnSpPr>
        <xdr:cNvPr id="155" name="直線單箭頭接點 154">
          <a:extLst>
            <a:ext uri="{FF2B5EF4-FFF2-40B4-BE49-F238E27FC236}">
              <a16:creationId xmlns:a16="http://schemas.microsoft.com/office/drawing/2014/main" id="{B8EC0448-050D-45A7-AE14-AE293C60CBCE}"/>
            </a:ext>
          </a:extLst>
        </xdr:cNvPr>
        <xdr:cNvCxnSpPr/>
      </xdr:nvCxnSpPr>
      <xdr:spPr>
        <a:xfrm flipV="1">
          <a:off x="2032000" y="19596100"/>
          <a:ext cx="838200" cy="393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349250</xdr:colOff>
      <xdr:row>162</xdr:row>
      <xdr:rowOff>114300</xdr:rowOff>
    </xdr:from>
    <xdr:to>
      <xdr:col>2</xdr:col>
      <xdr:colOff>577850</xdr:colOff>
      <xdr:row>163</xdr:row>
      <xdr:rowOff>190500</xdr:rowOff>
    </xdr:to>
    <xdr:cxnSp macro="">
      <xdr:nvCxnSpPr>
        <xdr:cNvPr id="156" name="直線單箭頭接點 155">
          <a:extLst>
            <a:ext uri="{FF2B5EF4-FFF2-40B4-BE49-F238E27FC236}">
              <a16:creationId xmlns:a16="http://schemas.microsoft.com/office/drawing/2014/main" id="{B051745C-1B17-4489-8AB8-E89D3F3E087A}"/>
            </a:ext>
          </a:extLst>
        </xdr:cNvPr>
        <xdr:cNvCxnSpPr/>
      </xdr:nvCxnSpPr>
      <xdr:spPr>
        <a:xfrm>
          <a:off x="2025650" y="19989800"/>
          <a:ext cx="838200" cy="292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166</xdr:row>
      <xdr:rowOff>196850</xdr:rowOff>
    </xdr:from>
    <xdr:to>
      <xdr:col>2</xdr:col>
      <xdr:colOff>552450</xdr:colOff>
      <xdr:row>167</xdr:row>
      <xdr:rowOff>171450</xdr:rowOff>
    </xdr:to>
    <xdr:cxnSp macro="">
      <xdr:nvCxnSpPr>
        <xdr:cNvPr id="157" name="直線單箭頭接點 156">
          <a:extLst>
            <a:ext uri="{FF2B5EF4-FFF2-40B4-BE49-F238E27FC236}">
              <a16:creationId xmlns:a16="http://schemas.microsoft.com/office/drawing/2014/main" id="{91D8045D-471E-42A0-AEE9-54616D32B68D}"/>
            </a:ext>
          </a:extLst>
        </xdr:cNvPr>
        <xdr:cNvCxnSpPr/>
      </xdr:nvCxnSpPr>
      <xdr:spPr>
        <a:xfrm flipV="1">
          <a:off x="2032000" y="20935950"/>
          <a:ext cx="8064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167</xdr:row>
      <xdr:rowOff>158750</xdr:rowOff>
    </xdr:from>
    <xdr:to>
      <xdr:col>2</xdr:col>
      <xdr:colOff>488950</xdr:colOff>
      <xdr:row>169</xdr:row>
      <xdr:rowOff>127000</xdr:rowOff>
    </xdr:to>
    <xdr:cxnSp macro="">
      <xdr:nvCxnSpPr>
        <xdr:cNvPr id="158" name="直線單箭頭接點 157">
          <a:extLst>
            <a:ext uri="{FF2B5EF4-FFF2-40B4-BE49-F238E27FC236}">
              <a16:creationId xmlns:a16="http://schemas.microsoft.com/office/drawing/2014/main" id="{DC38052C-908D-4DB8-923D-DB60B700866D}"/>
            </a:ext>
          </a:extLst>
        </xdr:cNvPr>
        <xdr:cNvCxnSpPr/>
      </xdr:nvCxnSpPr>
      <xdr:spPr>
        <a:xfrm>
          <a:off x="2032000" y="21113750"/>
          <a:ext cx="742950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49BCFE-48E3-4F05-8053-544BAB2CBD2D}" name="表格4" displayName="表格4" ref="A113:F115" totalsRowShown="0">
  <autoFilter ref="A113:F115" xr:uid="{4349BCFE-48E3-4F05-8053-544BAB2CBD2D}"/>
  <tableColumns count="6">
    <tableColumn id="1" xr3:uid="{8F1FEB76-15AE-4BEB-98C1-F13137A0376D}" name="性別"/>
    <tableColumn id="2" xr3:uid="{C93BC8C5-0C5A-4A58-A7AF-7A7866C6E1C5}" name="Blonde"/>
    <tableColumn id="3" xr3:uid="{FEB6983E-C4DE-4C58-933D-6C15EA452B19}" name="Brown"/>
    <tableColumn id="4" xr3:uid="{1484CAC4-0794-489C-A82D-21E2A3DAE820}" name="Black"/>
    <tableColumn id="5" xr3:uid="{4385CAAA-2740-4013-84D6-29777AE082A3}" name="Red"/>
    <tableColumn id="6" xr3:uid="{154C98C1-07AD-4998-B4A1-618E92ACDA74}" name="ot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5193-C6DF-490E-81D7-3BA57EA08A70}">
  <dimension ref="A1:R170"/>
  <sheetViews>
    <sheetView tabSelected="1" topLeftCell="A156" workbookViewId="0">
      <selection activeCell="I169" sqref="I169"/>
    </sheetView>
  </sheetViews>
  <sheetFormatPr defaultRowHeight="17" x14ac:dyDescent="0.4"/>
  <cols>
    <col min="1" max="1" width="24" customWidth="1"/>
    <col min="7" max="7" width="13.36328125" customWidth="1"/>
    <col min="10" max="10" width="17.453125" customWidth="1"/>
    <col min="13" max="13" width="17.6328125" customWidth="1"/>
    <col min="16" max="16" width="11.36328125" customWidth="1"/>
  </cols>
  <sheetData>
    <row r="1" spans="1:11" ht="17.5" thickBot="1" x14ac:dyDescent="0.45">
      <c r="A1" s="1"/>
    </row>
    <row r="2" spans="1:11" x14ac:dyDescent="0.2">
      <c r="A2" s="2"/>
      <c r="B2" s="2"/>
      <c r="C2" s="3"/>
      <c r="D2" s="2"/>
      <c r="E2" s="2"/>
    </row>
    <row r="3" spans="1:11" x14ac:dyDescent="0.4">
      <c r="A3" s="4" t="s">
        <v>11</v>
      </c>
      <c r="G3" t="s">
        <v>0</v>
      </c>
      <c r="H3" t="s">
        <v>1</v>
      </c>
      <c r="K3" t="s">
        <v>8</v>
      </c>
    </row>
    <row r="4" spans="1:11" x14ac:dyDescent="0.4">
      <c r="F4" t="s">
        <v>2</v>
      </c>
      <c r="G4">
        <v>52</v>
      </c>
      <c r="H4">
        <v>48</v>
      </c>
      <c r="K4" t="s">
        <v>9</v>
      </c>
    </row>
    <row r="5" spans="1:11" x14ac:dyDescent="0.4">
      <c r="F5" t="s">
        <v>3</v>
      </c>
      <c r="G5">
        <v>55</v>
      </c>
      <c r="H5">
        <v>45</v>
      </c>
      <c r="K5" t="s">
        <v>10</v>
      </c>
    </row>
    <row r="8" spans="1:11" x14ac:dyDescent="0.4">
      <c r="F8" t="s">
        <v>6</v>
      </c>
      <c r="K8" t="s">
        <v>7</v>
      </c>
    </row>
    <row r="23" spans="1:17" x14ac:dyDescent="0.4">
      <c r="A23" s="4" t="s">
        <v>12</v>
      </c>
    </row>
    <row r="25" spans="1:17" x14ac:dyDescent="0.4">
      <c r="I25" t="s">
        <v>15</v>
      </c>
      <c r="N25" t="s">
        <v>8</v>
      </c>
    </row>
    <row r="26" spans="1:17" x14ac:dyDescent="0.4">
      <c r="E26" t="s">
        <v>13</v>
      </c>
      <c r="F26" t="s">
        <v>14</v>
      </c>
      <c r="G26" t="s">
        <v>16</v>
      </c>
      <c r="I26" t="s">
        <v>31</v>
      </c>
    </row>
    <row r="27" spans="1:17" x14ac:dyDescent="0.4">
      <c r="E27">
        <v>31</v>
      </c>
      <c r="F27">
        <v>20</v>
      </c>
      <c r="G27">
        <f>E27*F27</f>
        <v>620</v>
      </c>
      <c r="I27" t="s">
        <v>5</v>
      </c>
    </row>
    <row r="28" spans="1:17" x14ac:dyDescent="0.4">
      <c r="E28">
        <v>23</v>
      </c>
      <c r="F28">
        <v>16</v>
      </c>
      <c r="G28">
        <f t="shared" ref="G28:G36" si="0">E28*F28</f>
        <v>368</v>
      </c>
    </row>
    <row r="29" spans="1:17" x14ac:dyDescent="0.4">
      <c r="E29">
        <v>33</v>
      </c>
      <c r="F29">
        <v>19</v>
      </c>
      <c r="G29">
        <f t="shared" si="0"/>
        <v>627</v>
      </c>
    </row>
    <row r="30" spans="1:17" x14ac:dyDescent="0.4">
      <c r="E30">
        <v>29</v>
      </c>
      <c r="F30">
        <v>18</v>
      </c>
      <c r="G30">
        <f t="shared" si="0"/>
        <v>522</v>
      </c>
    </row>
    <row r="31" spans="1:17" x14ac:dyDescent="0.4">
      <c r="E31">
        <v>28</v>
      </c>
      <c r="F31">
        <v>18</v>
      </c>
      <c r="G31">
        <f t="shared" si="0"/>
        <v>504</v>
      </c>
      <c r="N31" t="s">
        <v>17</v>
      </c>
      <c r="O31">
        <f>(G37-N33)/9</f>
        <v>6.9555555555555957</v>
      </c>
      <c r="P31" t="s">
        <v>19</v>
      </c>
      <c r="Q31">
        <f>O31/E39/F39</f>
        <v>0.90629888459939645</v>
      </c>
    </row>
    <row r="32" spans="1:17" x14ac:dyDescent="0.4">
      <c r="E32">
        <v>24</v>
      </c>
      <c r="F32">
        <v>16</v>
      </c>
      <c r="G32">
        <f t="shared" si="0"/>
        <v>384</v>
      </c>
      <c r="N32" t="s">
        <v>21</v>
      </c>
      <c r="O32" s="9">
        <f>Q31*E39/F39</f>
        <v>2.0258899676375464</v>
      </c>
      <c r="P32" t="s">
        <v>20</v>
      </c>
      <c r="Q32" s="9">
        <f>E38-(O32*F38)</f>
        <v>-7.6375404530745286</v>
      </c>
    </row>
    <row r="33" spans="1:18" x14ac:dyDescent="0.4">
      <c r="E33">
        <v>21</v>
      </c>
      <c r="F33">
        <v>14</v>
      </c>
      <c r="G33">
        <f t="shared" si="0"/>
        <v>294</v>
      </c>
      <c r="N33" s="6">
        <f>E37*F37/10</f>
        <v>4495.3999999999996</v>
      </c>
      <c r="P33" t="s">
        <v>23</v>
      </c>
      <c r="Q33" s="8" t="s">
        <v>22</v>
      </c>
    </row>
    <row r="34" spans="1:18" x14ac:dyDescent="0.4">
      <c r="E34">
        <v>28</v>
      </c>
      <c r="F34">
        <v>17</v>
      </c>
      <c r="G34">
        <f t="shared" si="0"/>
        <v>476</v>
      </c>
      <c r="O34" s="5"/>
    </row>
    <row r="35" spans="1:18" x14ac:dyDescent="0.4">
      <c r="E35">
        <v>21</v>
      </c>
      <c r="F35">
        <v>15</v>
      </c>
      <c r="G35">
        <f t="shared" si="0"/>
        <v>315</v>
      </c>
    </row>
    <row r="36" spans="1:18" x14ac:dyDescent="0.4">
      <c r="E36">
        <v>28</v>
      </c>
      <c r="F36">
        <v>16</v>
      </c>
      <c r="G36">
        <f t="shared" si="0"/>
        <v>448</v>
      </c>
    </row>
    <row r="37" spans="1:18" x14ac:dyDescent="0.4">
      <c r="E37" s="7">
        <f>SUM(E27:E36)</f>
        <v>266</v>
      </c>
      <c r="F37" s="7">
        <f t="shared" ref="F37:G37" si="1">SUM(F27:F36)</f>
        <v>169</v>
      </c>
      <c r="G37" s="7">
        <f t="shared" si="1"/>
        <v>4558</v>
      </c>
      <c r="N37" t="s">
        <v>18</v>
      </c>
      <c r="O37" s="8" t="s">
        <v>24</v>
      </c>
      <c r="Q37" t="s">
        <v>25</v>
      </c>
      <c r="R37" s="11">
        <f>27-Q32/O32</f>
        <v>30.769968051118248</v>
      </c>
    </row>
    <row r="38" spans="1:18" x14ac:dyDescent="0.4">
      <c r="E38" s="7">
        <f>AVERAGE(E27:E36)</f>
        <v>26.6</v>
      </c>
      <c r="F38" s="7">
        <f>AVERAGE(F27:F36)</f>
        <v>16.899999999999999</v>
      </c>
      <c r="G38" s="7"/>
    </row>
    <row r="39" spans="1:18" x14ac:dyDescent="0.4">
      <c r="E39" s="7">
        <f>_xlfn.STDEV.S(E27:E36)</f>
        <v>4.1419265512024133</v>
      </c>
      <c r="F39" s="7">
        <f>_xlfn.STDEV.S(F27:F36)</f>
        <v>1.8529256146249755</v>
      </c>
    </row>
    <row r="43" spans="1:18" x14ac:dyDescent="0.4">
      <c r="A43" s="4" t="s">
        <v>26</v>
      </c>
    </row>
    <row r="44" spans="1:18" x14ac:dyDescent="0.4">
      <c r="G44" t="s">
        <v>27</v>
      </c>
      <c r="H44" t="s">
        <v>28</v>
      </c>
      <c r="I44" t="s">
        <v>16</v>
      </c>
      <c r="L44" t="s">
        <v>29</v>
      </c>
    </row>
    <row r="45" spans="1:18" x14ac:dyDescent="0.4">
      <c r="G45">
        <v>335</v>
      </c>
      <c r="H45">
        <v>73</v>
      </c>
      <c r="I45">
        <f>G45*H45</f>
        <v>24455</v>
      </c>
      <c r="L45" t="s">
        <v>30</v>
      </c>
    </row>
    <row r="46" spans="1:18" x14ac:dyDescent="0.4">
      <c r="G46">
        <v>310</v>
      </c>
      <c r="H46">
        <v>73</v>
      </c>
      <c r="I46">
        <f t="shared" ref="I46:I72" si="2">G46*H46</f>
        <v>22630</v>
      </c>
    </row>
    <row r="47" spans="1:18" x14ac:dyDescent="0.4">
      <c r="G47">
        <v>262</v>
      </c>
      <c r="H47">
        <v>62</v>
      </c>
      <c r="I47">
        <f t="shared" si="2"/>
        <v>16244</v>
      </c>
      <c r="L47" t="s">
        <v>5</v>
      </c>
    </row>
    <row r="48" spans="1:18" x14ac:dyDescent="0.4">
      <c r="G48">
        <v>229</v>
      </c>
      <c r="H48">
        <v>52</v>
      </c>
      <c r="I48">
        <f t="shared" si="2"/>
        <v>11908</v>
      </c>
    </row>
    <row r="49" spans="7:13" x14ac:dyDescent="0.4">
      <c r="G49">
        <v>228</v>
      </c>
      <c r="H49">
        <v>52</v>
      </c>
      <c r="I49">
        <f t="shared" si="2"/>
        <v>11856</v>
      </c>
    </row>
    <row r="50" spans="7:13" x14ac:dyDescent="0.4">
      <c r="G50">
        <v>224</v>
      </c>
      <c r="H50">
        <v>55</v>
      </c>
      <c r="I50">
        <f t="shared" si="2"/>
        <v>12320</v>
      </c>
    </row>
    <row r="51" spans="7:13" x14ac:dyDescent="0.4">
      <c r="G51">
        <v>221</v>
      </c>
      <c r="H51">
        <v>53</v>
      </c>
      <c r="I51">
        <f t="shared" si="2"/>
        <v>11713</v>
      </c>
    </row>
    <row r="52" spans="7:13" x14ac:dyDescent="0.4">
      <c r="G52">
        <v>220</v>
      </c>
      <c r="H52">
        <v>54</v>
      </c>
      <c r="I52">
        <f t="shared" si="2"/>
        <v>11880</v>
      </c>
    </row>
    <row r="53" spans="7:13" x14ac:dyDescent="0.4">
      <c r="G53">
        <v>219</v>
      </c>
      <c r="H53">
        <v>52</v>
      </c>
      <c r="I53">
        <f t="shared" si="2"/>
        <v>11388</v>
      </c>
      <c r="L53" t="s">
        <v>17</v>
      </c>
      <c r="M53" s="10">
        <f>(I73-K55)/27</f>
        <v>396.84656084656149</v>
      </c>
    </row>
    <row r="54" spans="7:13" x14ac:dyDescent="0.4">
      <c r="G54">
        <v>213</v>
      </c>
      <c r="H54">
        <v>52</v>
      </c>
      <c r="I54">
        <f t="shared" si="2"/>
        <v>11076</v>
      </c>
    </row>
    <row r="55" spans="7:13" x14ac:dyDescent="0.4">
      <c r="G55">
        <v>213</v>
      </c>
      <c r="H55">
        <v>52</v>
      </c>
      <c r="I55">
        <f t="shared" si="2"/>
        <v>11076</v>
      </c>
      <c r="K55">
        <f>G73*H73/28</f>
        <v>279537.14285714284</v>
      </c>
    </row>
    <row r="56" spans="7:13" x14ac:dyDescent="0.4">
      <c r="G56">
        <v>206</v>
      </c>
      <c r="H56">
        <v>49</v>
      </c>
      <c r="I56">
        <f t="shared" si="2"/>
        <v>10094</v>
      </c>
    </row>
    <row r="57" spans="7:13" x14ac:dyDescent="0.4">
      <c r="G57">
        <v>203</v>
      </c>
      <c r="H57">
        <v>54</v>
      </c>
      <c r="I57">
        <f t="shared" si="2"/>
        <v>10962</v>
      </c>
    </row>
    <row r="58" spans="7:13" x14ac:dyDescent="0.4">
      <c r="G58">
        <v>197</v>
      </c>
      <c r="H58">
        <v>58</v>
      </c>
      <c r="I58">
        <f t="shared" si="2"/>
        <v>11426</v>
      </c>
    </row>
    <row r="59" spans="7:13" x14ac:dyDescent="0.4">
      <c r="G59">
        <v>194</v>
      </c>
      <c r="H59">
        <v>49</v>
      </c>
      <c r="I59">
        <f t="shared" si="2"/>
        <v>9506</v>
      </c>
    </row>
    <row r="60" spans="7:13" x14ac:dyDescent="0.4">
      <c r="G60">
        <v>190</v>
      </c>
      <c r="H60">
        <v>48</v>
      </c>
      <c r="I60">
        <f t="shared" si="2"/>
        <v>9120</v>
      </c>
      <c r="L60" t="s">
        <v>19</v>
      </c>
      <c r="M60" s="12">
        <f>M53/I75</f>
        <v>0.9565758440841523</v>
      </c>
    </row>
    <row r="61" spans="7:13" x14ac:dyDescent="0.4">
      <c r="G61">
        <v>189</v>
      </c>
      <c r="H61">
        <v>42</v>
      </c>
      <c r="I61">
        <f t="shared" si="2"/>
        <v>7938</v>
      </c>
      <c r="M61" t="s">
        <v>32</v>
      </c>
    </row>
    <row r="62" spans="7:13" x14ac:dyDescent="0.4">
      <c r="G62">
        <v>185</v>
      </c>
      <c r="H62">
        <v>45</v>
      </c>
      <c r="I62">
        <f t="shared" si="2"/>
        <v>8325</v>
      </c>
    </row>
    <row r="63" spans="7:13" x14ac:dyDescent="0.4">
      <c r="G63">
        <v>176</v>
      </c>
      <c r="H63">
        <v>42</v>
      </c>
      <c r="I63">
        <f t="shared" si="2"/>
        <v>7392</v>
      </c>
    </row>
    <row r="64" spans="7:13" x14ac:dyDescent="0.4">
      <c r="G64">
        <v>174</v>
      </c>
      <c r="H64">
        <v>44</v>
      </c>
      <c r="I64">
        <f t="shared" si="2"/>
        <v>7656</v>
      </c>
    </row>
    <row r="65" spans="7:14" x14ac:dyDescent="0.4">
      <c r="G65">
        <v>174</v>
      </c>
      <c r="H65">
        <v>44</v>
      </c>
      <c r="I65">
        <f t="shared" si="2"/>
        <v>7656</v>
      </c>
    </row>
    <row r="66" spans="7:14" x14ac:dyDescent="0.4">
      <c r="G66">
        <v>163</v>
      </c>
      <c r="H66">
        <v>41</v>
      </c>
      <c r="I66">
        <f t="shared" si="2"/>
        <v>6683</v>
      </c>
    </row>
    <row r="67" spans="7:14" x14ac:dyDescent="0.4">
      <c r="G67">
        <v>162</v>
      </c>
      <c r="H67">
        <v>39</v>
      </c>
      <c r="I67">
        <f t="shared" si="2"/>
        <v>6318</v>
      </c>
    </row>
    <row r="68" spans="7:14" x14ac:dyDescent="0.4">
      <c r="G68">
        <v>162</v>
      </c>
      <c r="H68">
        <v>40</v>
      </c>
      <c r="I68">
        <f t="shared" si="2"/>
        <v>6480</v>
      </c>
    </row>
    <row r="69" spans="7:14" x14ac:dyDescent="0.4">
      <c r="G69">
        <v>162</v>
      </c>
      <c r="H69">
        <v>40</v>
      </c>
      <c r="I69">
        <f t="shared" si="2"/>
        <v>6480</v>
      </c>
    </row>
    <row r="70" spans="7:14" x14ac:dyDescent="0.4">
      <c r="G70">
        <v>158</v>
      </c>
      <c r="H70">
        <v>37</v>
      </c>
      <c r="I70">
        <f t="shared" si="2"/>
        <v>5846</v>
      </c>
    </row>
    <row r="71" spans="7:14" x14ac:dyDescent="0.4">
      <c r="G71">
        <v>157</v>
      </c>
      <c r="H71">
        <v>40</v>
      </c>
      <c r="I71">
        <f t="shared" si="2"/>
        <v>6280</v>
      </c>
    </row>
    <row r="72" spans="7:14" x14ac:dyDescent="0.4">
      <c r="G72">
        <v>154</v>
      </c>
      <c r="H72">
        <v>36</v>
      </c>
      <c r="I72">
        <f t="shared" si="2"/>
        <v>5544</v>
      </c>
    </row>
    <row r="73" spans="7:14" x14ac:dyDescent="0.4">
      <c r="G73" s="7">
        <f>SUM(G45:G72)</f>
        <v>5680</v>
      </c>
      <c r="H73" s="7">
        <f t="shared" ref="H73:I73" si="3">SUM(H45:H72)</f>
        <v>1378</v>
      </c>
      <c r="I73" s="7">
        <f t="shared" si="3"/>
        <v>290252</v>
      </c>
      <c r="L73" t="s">
        <v>18</v>
      </c>
      <c r="M73" t="s">
        <v>21</v>
      </c>
      <c r="N73">
        <f>M60*G75/H75</f>
        <v>4.4044864642668378</v>
      </c>
    </row>
    <row r="74" spans="7:14" x14ac:dyDescent="0.4">
      <c r="G74" s="7">
        <f>AVERAGE(G45:G72)</f>
        <v>202.85714285714286</v>
      </c>
      <c r="H74" s="7">
        <f>AVERAGE(H45:H72)</f>
        <v>49.214285714285715</v>
      </c>
      <c r="I74" s="7"/>
      <c r="M74" t="s">
        <v>20</v>
      </c>
      <c r="N74">
        <f>G74-(N73*H74)</f>
        <v>-13.906512419989383</v>
      </c>
    </row>
    <row r="75" spans="7:14" x14ac:dyDescent="0.4">
      <c r="G75" s="7">
        <f>_xlfn.STDEV.S(G45:G72)</f>
        <v>43.705846956683736</v>
      </c>
      <c r="H75" s="7">
        <f>_xlfn.STDEV.S(H45:H72)</f>
        <v>9.4921298505935567</v>
      </c>
      <c r="I75" s="10">
        <f>G75*H75</f>
        <v>414.86157454301127</v>
      </c>
      <c r="L75" s="8" t="s">
        <v>33</v>
      </c>
    </row>
    <row r="76" spans="7:14" x14ac:dyDescent="0.4">
      <c r="L76" t="s">
        <v>34</v>
      </c>
      <c r="M76" s="11">
        <f>4.4*48-13.91</f>
        <v>197.29000000000002</v>
      </c>
    </row>
    <row r="83" spans="1:10" ht="17.5" thickBot="1" x14ac:dyDescent="0.45">
      <c r="A83" s="1"/>
    </row>
    <row r="84" spans="1:10" x14ac:dyDescent="0.2">
      <c r="A84" s="2"/>
      <c r="B84" s="2"/>
      <c r="C84" s="3"/>
      <c r="D84" s="2"/>
      <c r="E84" s="2"/>
    </row>
    <row r="85" spans="1:10" x14ac:dyDescent="0.4">
      <c r="A85" s="4" t="s">
        <v>35</v>
      </c>
    </row>
    <row r="88" spans="1:10" x14ac:dyDescent="0.4">
      <c r="J88" t="s">
        <v>51</v>
      </c>
    </row>
    <row r="89" spans="1:10" x14ac:dyDescent="0.4">
      <c r="G89" t="s">
        <v>43</v>
      </c>
      <c r="J89" t="s">
        <v>52</v>
      </c>
    </row>
    <row r="90" spans="1:10" x14ac:dyDescent="0.4">
      <c r="J90" t="s">
        <v>53</v>
      </c>
    </row>
    <row r="91" spans="1:10" x14ac:dyDescent="0.4">
      <c r="D91" t="s">
        <v>39</v>
      </c>
      <c r="G91" t="s">
        <v>44</v>
      </c>
      <c r="J91" t="s">
        <v>54</v>
      </c>
    </row>
    <row r="92" spans="1:10" x14ac:dyDescent="0.4">
      <c r="J92" t="s">
        <v>55</v>
      </c>
    </row>
    <row r="93" spans="1:10" x14ac:dyDescent="0.4">
      <c r="B93" t="s">
        <v>37</v>
      </c>
      <c r="G93" t="s">
        <v>45</v>
      </c>
      <c r="J93" t="s">
        <v>56</v>
      </c>
    </row>
    <row r="94" spans="1:10" x14ac:dyDescent="0.4">
      <c r="D94" t="s">
        <v>40</v>
      </c>
      <c r="J94" t="s">
        <v>57</v>
      </c>
    </row>
    <row r="95" spans="1:10" x14ac:dyDescent="0.4">
      <c r="A95" t="s">
        <v>36</v>
      </c>
      <c r="G95" t="s">
        <v>46</v>
      </c>
      <c r="J95" t="s">
        <v>58</v>
      </c>
    </row>
    <row r="97" spans="1:10" x14ac:dyDescent="0.4">
      <c r="D97" t="s">
        <v>41</v>
      </c>
      <c r="G97" t="s">
        <v>47</v>
      </c>
      <c r="J97" t="s">
        <v>59</v>
      </c>
    </row>
    <row r="98" spans="1:10" x14ac:dyDescent="0.4">
      <c r="B98" t="s">
        <v>38</v>
      </c>
      <c r="J98" t="s">
        <v>60</v>
      </c>
    </row>
    <row r="99" spans="1:10" x14ac:dyDescent="0.4">
      <c r="G99" t="s">
        <v>49</v>
      </c>
      <c r="J99" t="s">
        <v>62</v>
      </c>
    </row>
    <row r="100" spans="1:10" x14ac:dyDescent="0.4">
      <c r="D100" t="s">
        <v>42</v>
      </c>
      <c r="J100" t="s">
        <v>61</v>
      </c>
    </row>
    <row r="101" spans="1:10" x14ac:dyDescent="0.4">
      <c r="G101" t="s">
        <v>50</v>
      </c>
      <c r="J101" t="s">
        <v>63</v>
      </c>
    </row>
    <row r="102" spans="1:10" x14ac:dyDescent="0.4">
      <c r="J102" t="s">
        <v>65</v>
      </c>
    </row>
    <row r="103" spans="1:10" x14ac:dyDescent="0.4">
      <c r="G103" t="s">
        <v>48</v>
      </c>
      <c r="J103" t="s">
        <v>64</v>
      </c>
    </row>
    <row r="104" spans="1:10" x14ac:dyDescent="0.4">
      <c r="J104" t="s">
        <v>66</v>
      </c>
    </row>
    <row r="107" spans="1:10" x14ac:dyDescent="0.4">
      <c r="A107" s="4" t="s">
        <v>67</v>
      </c>
    </row>
    <row r="113" spans="1:10" x14ac:dyDescent="0.4">
      <c r="A113" t="s">
        <v>75</v>
      </c>
      <c r="B113" t="s">
        <v>70</v>
      </c>
      <c r="C113" t="s">
        <v>71</v>
      </c>
      <c r="D113" t="s">
        <v>72</v>
      </c>
      <c r="E113" t="s">
        <v>73</v>
      </c>
      <c r="F113" t="s">
        <v>74</v>
      </c>
    </row>
    <row r="114" spans="1:10" x14ac:dyDescent="0.4">
      <c r="A114" t="s">
        <v>68</v>
      </c>
      <c r="B114" t="s">
        <v>76</v>
      </c>
      <c r="C114" t="s">
        <v>77</v>
      </c>
      <c r="D114" t="s">
        <v>78</v>
      </c>
      <c r="E114" t="s">
        <v>79</v>
      </c>
      <c r="F114" t="s">
        <v>80</v>
      </c>
    </row>
    <row r="115" spans="1:10" x14ac:dyDescent="0.4">
      <c r="A115" t="s">
        <v>69</v>
      </c>
      <c r="B115" t="s">
        <v>81</v>
      </c>
      <c r="C115" t="s">
        <v>82</v>
      </c>
      <c r="D115" t="s">
        <v>83</v>
      </c>
      <c r="E115" t="s">
        <v>84</v>
      </c>
      <c r="F115" t="s">
        <v>85</v>
      </c>
    </row>
    <row r="119" spans="1:10" x14ac:dyDescent="0.4">
      <c r="A119" s="4" t="s">
        <v>86</v>
      </c>
    </row>
    <row r="125" spans="1:10" x14ac:dyDescent="0.4">
      <c r="G125" t="s">
        <v>87</v>
      </c>
      <c r="H125">
        <f>1/20</f>
        <v>0.05</v>
      </c>
      <c r="J125" t="s">
        <v>92</v>
      </c>
    </row>
    <row r="126" spans="1:10" x14ac:dyDescent="0.4">
      <c r="G126" t="s">
        <v>88</v>
      </c>
      <c r="H126">
        <f t="shared" ref="H126:H144" si="4">1/20</f>
        <v>0.05</v>
      </c>
      <c r="J126" t="s">
        <v>93</v>
      </c>
    </row>
    <row r="127" spans="1:10" x14ac:dyDescent="0.4">
      <c r="G127" t="s">
        <v>89</v>
      </c>
      <c r="H127">
        <f t="shared" si="4"/>
        <v>0.05</v>
      </c>
    </row>
    <row r="128" spans="1:10" x14ac:dyDescent="0.4">
      <c r="G128" t="s">
        <v>90</v>
      </c>
      <c r="H128" s="16">
        <f t="shared" si="4"/>
        <v>0.05</v>
      </c>
    </row>
    <row r="129" spans="7:8" x14ac:dyDescent="0.4">
      <c r="G129" t="s">
        <v>91</v>
      </c>
      <c r="H129">
        <f t="shared" si="4"/>
        <v>0.05</v>
      </c>
    </row>
    <row r="130" spans="7:8" x14ac:dyDescent="0.4">
      <c r="G130" t="s">
        <v>88</v>
      </c>
      <c r="H130">
        <f t="shared" si="4"/>
        <v>0.05</v>
      </c>
    </row>
    <row r="131" spans="7:8" x14ac:dyDescent="0.4">
      <c r="G131" t="s">
        <v>89</v>
      </c>
      <c r="H131">
        <f t="shared" si="4"/>
        <v>0.05</v>
      </c>
    </row>
    <row r="132" spans="7:8" x14ac:dyDescent="0.4">
      <c r="G132" t="s">
        <v>90</v>
      </c>
      <c r="H132" s="16">
        <f t="shared" si="4"/>
        <v>0.05</v>
      </c>
    </row>
    <row r="133" spans="7:8" x14ac:dyDescent="0.4">
      <c r="G133" t="s">
        <v>91</v>
      </c>
      <c r="H133">
        <f t="shared" si="4"/>
        <v>0.05</v>
      </c>
    </row>
    <row r="134" spans="7:8" x14ac:dyDescent="0.4">
      <c r="G134" t="s">
        <v>87</v>
      </c>
      <c r="H134">
        <f t="shared" si="4"/>
        <v>0.05</v>
      </c>
    </row>
    <row r="135" spans="7:8" x14ac:dyDescent="0.4">
      <c r="G135" t="s">
        <v>89</v>
      </c>
      <c r="H135">
        <f t="shared" si="4"/>
        <v>0.05</v>
      </c>
    </row>
    <row r="136" spans="7:8" x14ac:dyDescent="0.4">
      <c r="G136" t="s">
        <v>90</v>
      </c>
      <c r="H136" s="16">
        <f t="shared" si="4"/>
        <v>0.05</v>
      </c>
    </row>
    <row r="137" spans="7:8" x14ac:dyDescent="0.4">
      <c r="G137" t="s">
        <v>91</v>
      </c>
      <c r="H137">
        <f t="shared" si="4"/>
        <v>0.05</v>
      </c>
    </row>
    <row r="138" spans="7:8" x14ac:dyDescent="0.4">
      <c r="G138" t="s">
        <v>87</v>
      </c>
      <c r="H138">
        <f t="shared" si="4"/>
        <v>0.05</v>
      </c>
    </row>
    <row r="139" spans="7:8" x14ac:dyDescent="0.4">
      <c r="G139" t="s">
        <v>88</v>
      </c>
      <c r="H139">
        <f t="shared" si="4"/>
        <v>0.05</v>
      </c>
    </row>
    <row r="140" spans="7:8" x14ac:dyDescent="0.4">
      <c r="G140" t="s">
        <v>90</v>
      </c>
      <c r="H140" s="16">
        <f t="shared" si="4"/>
        <v>0.05</v>
      </c>
    </row>
    <row r="141" spans="7:8" x14ac:dyDescent="0.4">
      <c r="G141" t="s">
        <v>91</v>
      </c>
      <c r="H141" s="16">
        <f t="shared" si="4"/>
        <v>0.05</v>
      </c>
    </row>
    <row r="142" spans="7:8" x14ac:dyDescent="0.4">
      <c r="G142" t="s">
        <v>87</v>
      </c>
      <c r="H142" s="16">
        <f t="shared" si="4"/>
        <v>0.05</v>
      </c>
    </row>
    <row r="143" spans="7:8" x14ac:dyDescent="0.4">
      <c r="G143" t="s">
        <v>88</v>
      </c>
      <c r="H143" s="16">
        <f t="shared" si="4"/>
        <v>0.05</v>
      </c>
    </row>
    <row r="144" spans="7:8" x14ac:dyDescent="0.4">
      <c r="G144" t="s">
        <v>89</v>
      </c>
      <c r="H144" s="16">
        <f t="shared" si="4"/>
        <v>0.05</v>
      </c>
    </row>
    <row r="145" spans="1:9" x14ac:dyDescent="0.4">
      <c r="A145" s="4" t="s">
        <v>94</v>
      </c>
    </row>
    <row r="159" spans="1:9" x14ac:dyDescent="0.4">
      <c r="A159" t="s">
        <v>4</v>
      </c>
      <c r="G159" t="s">
        <v>5</v>
      </c>
    </row>
    <row r="160" spans="1:9" x14ac:dyDescent="0.4">
      <c r="G160" s="13" t="s">
        <v>75</v>
      </c>
      <c r="H160" s="13" t="s">
        <v>68</v>
      </c>
      <c r="I160" s="13" t="s">
        <v>69</v>
      </c>
    </row>
    <row r="161" spans="1:9" x14ac:dyDescent="0.4">
      <c r="D161" t="s">
        <v>95</v>
      </c>
      <c r="G161" s="14" t="s">
        <v>99</v>
      </c>
      <c r="H161" s="17">
        <f>8/14</f>
        <v>0.5714285714285714</v>
      </c>
      <c r="I161" s="17">
        <f>9/11</f>
        <v>0.81818181818181823</v>
      </c>
    </row>
    <row r="162" spans="1:9" x14ac:dyDescent="0.4">
      <c r="G162" s="15" t="s">
        <v>100</v>
      </c>
      <c r="H162" s="18">
        <f>1-H161</f>
        <v>0.4285714285714286</v>
      </c>
      <c r="I162" s="18">
        <f>1-I161</f>
        <v>0.18181818181818177</v>
      </c>
    </row>
    <row r="163" spans="1:9" x14ac:dyDescent="0.4">
      <c r="B163" t="s">
        <v>68</v>
      </c>
    </row>
    <row r="164" spans="1:9" x14ac:dyDescent="0.4">
      <c r="D164" t="s">
        <v>96</v>
      </c>
    </row>
    <row r="165" spans="1:9" x14ac:dyDescent="0.4">
      <c r="A165" t="s">
        <v>36</v>
      </c>
    </row>
    <row r="166" spans="1:9" x14ac:dyDescent="0.4">
      <c r="G166" t="s">
        <v>8</v>
      </c>
      <c r="H166">
        <f>14/25</f>
        <v>0.56000000000000005</v>
      </c>
    </row>
    <row r="167" spans="1:9" x14ac:dyDescent="0.4">
      <c r="D167" t="s">
        <v>97</v>
      </c>
    </row>
    <row r="168" spans="1:9" x14ac:dyDescent="0.4">
      <c r="B168" t="s">
        <v>69</v>
      </c>
    </row>
    <row r="169" spans="1:9" x14ac:dyDescent="0.4">
      <c r="G169" t="s">
        <v>18</v>
      </c>
      <c r="H169">
        <f>(1-H166)*I162</f>
        <v>7.9999999999999974E-2</v>
      </c>
    </row>
    <row r="170" spans="1:9" x14ac:dyDescent="0.4">
      <c r="D170" t="s">
        <v>98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劉怡伶</dc:creator>
  <cp:lastModifiedBy>劉怡伶</cp:lastModifiedBy>
  <dcterms:created xsi:type="dcterms:W3CDTF">2025-10-05T06:49:16Z</dcterms:created>
  <dcterms:modified xsi:type="dcterms:W3CDTF">2025-10-11T00:28:13Z</dcterms:modified>
</cp:coreProperties>
</file>