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ktikum\prozessmodellierung\tests\data\fug\"/>
    </mc:Choice>
  </mc:AlternateContent>
  <xr:revisionPtr revIDLastSave="0" documentId="13_ncr:1_{CF45019F-6847-4E64-8DBC-64AC122196CA}" xr6:coauthVersionLast="45" xr6:coauthVersionMax="45" xr10:uidLastSave="{00000000-0000-0000-0000-000000000000}"/>
  <bookViews>
    <workbookView xWindow="28680" yWindow="-120" windowWidth="29040" windowHeight="15840" xr2:uid="{F973B8E7-A015-42F6-9E4B-481F4D603F3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" l="1"/>
  <c r="G6" i="1"/>
  <c r="E6" i="1"/>
  <c r="D6" i="1"/>
  <c r="H5" i="1"/>
  <c r="G5" i="1"/>
  <c r="E5" i="1"/>
  <c r="D5" i="1"/>
  <c r="G4" i="1" l="1"/>
  <c r="D4" i="1"/>
  <c r="H4" i="1"/>
  <c r="E4" i="1"/>
  <c r="G3" i="1"/>
  <c r="D3" i="1"/>
  <c r="H3" i="1"/>
  <c r="E3" i="1"/>
  <c r="K2" i="1"/>
  <c r="G2" i="1"/>
  <c r="D2" i="1"/>
  <c r="H2" i="1"/>
  <c r="E2" i="1"/>
</calcChain>
</file>

<file path=xl/sharedStrings.xml><?xml version="1.0" encoding="utf-8"?>
<sst xmlns="http://schemas.openxmlformats.org/spreadsheetml/2006/main" count="44" uniqueCount="37">
  <si>
    <t>reference_substance</t>
  </si>
  <si>
    <t>temp_bottom</t>
  </si>
  <si>
    <t>temp_top</t>
  </si>
  <si>
    <t>N_min</t>
  </si>
  <si>
    <t>fi</t>
  </si>
  <si>
    <t>fn</t>
  </si>
  <si>
    <t>acetone</t>
  </si>
  <si>
    <t>3-pentanone</t>
  </si>
  <si>
    <t>feed_purity</t>
  </si>
  <si>
    <t>product_yield</t>
  </si>
  <si>
    <t>product_purity</t>
  </si>
  <si>
    <t>di</t>
  </si>
  <si>
    <t>bi</t>
  </si>
  <si>
    <t>A</t>
  </si>
  <si>
    <t>B</t>
  </si>
  <si>
    <t>C</t>
  </si>
  <si>
    <t>D</t>
  </si>
  <si>
    <t>E</t>
  </si>
  <si>
    <t>3-Pentanone</t>
  </si>
  <si>
    <t>Acetone</t>
  </si>
  <si>
    <t>nonkey_substance</t>
  </si>
  <si>
    <t>ps_nonkey_bottom</t>
  </si>
  <si>
    <t>ps_reference_bottom</t>
  </si>
  <si>
    <t>ps_nonkey_top</t>
  </si>
  <si>
    <t>ps_reference_top</t>
  </si>
  <si>
    <t>cyclohexane</t>
  </si>
  <si>
    <t>octane</t>
  </si>
  <si>
    <t>Octane</t>
  </si>
  <si>
    <t>Cyclohexane</t>
  </si>
  <si>
    <t>butane</t>
  </si>
  <si>
    <t>Ethane</t>
  </si>
  <si>
    <t>Butane</t>
  </si>
  <si>
    <t>ethane</t>
  </si>
  <si>
    <t>feed_flow</t>
  </si>
  <si>
    <t>reference_is_distillate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</si>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</sst>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9BF5-3485-4B0C-8E65-CDCDC6D3CB1F}">
  <dimension ref="A1:R6"/>
  <sheetViews>
    <sheetView tabSelected="1" workbookViewId="0">
      <selection activeCell="K7" sqref="K7"/>
    </sheetView>
  </sheetViews>
  <sheetFormatPr baseColWidth="10" defaultRowHeight="15" x14ac:dyDescent="0.25"/>
  <cols>
    <col min="1" max="1" width="18.140625" customWidth="1"/>
    <col min="2" max="2" width="18.5703125" customWidth="1"/>
    <col min="3" max="3" width="12.7109375" customWidth="1"/>
    <col min="4" max="4" width="17.140625" customWidth="1"/>
    <col min="5" max="5" width="19.28515625" customWidth="1"/>
    <col min="7" max="7" width="14" customWidth="1"/>
    <col min="8" max="8" width="15.5703125" customWidth="1"/>
    <col min="10" max="10" width="12.28515625" customWidth="1"/>
    <col min="11" max="11" width="13.42578125" customWidth="1"/>
  </cols>
  <sheetData>
    <row r="1" spans="1:18" x14ac:dyDescent="0.25">
      <c r="A1" t="s">
        <v>20</v>
      </c>
      <c r="B1" t="s">
        <v>0</v>
      </c>
      <c r="C1" t="s">
        <v>1</v>
      </c>
      <c r="D1" t="s">
        <v>21</v>
      </c>
      <c r="E1" t="s">
        <v>22</v>
      </c>
      <c r="F1" t="s">
        <v>2</v>
      </c>
      <c r="G1" t="s">
        <v>23</v>
      </c>
      <c r="H1" t="s">
        <v>24</v>
      </c>
      <c r="I1" t="s">
        <v>8</v>
      </c>
      <c r="J1" t="s">
        <v>9</v>
      </c>
      <c r="K1" t="s">
        <v>10</v>
      </c>
      <c r="L1" t="s">
        <v>4</v>
      </c>
      <c r="M1" t="s">
        <v>5</v>
      </c>
      <c r="N1" t="s">
        <v>3</v>
      </c>
      <c r="O1" t="s">
        <v>11</v>
      </c>
      <c r="P1" t="s">
        <v>12</v>
      </c>
      <c r="Q1" t="s">
        <v>33</v>
      </c>
      <c r="R1" t="s">
        <v>34</v>
      </c>
    </row>
    <row r="2" spans="1:18" x14ac:dyDescent="0.25">
      <c r="A2" t="s">
        <v>7</v>
      </c>
      <c r="B2" t="s">
        <v>6</v>
      </c>
      <c r="C2">
        <v>382.28300000000002</v>
      </c>
      <c r="D2" s="1">
        <f>EXP(Tabelle2!$B$3+Tabelle2!$C$3/C2+Tabelle2!$D$3*LN(C2)+Tabelle2!$E$3*C2^Tabelle2!$F$3)</f>
        <v>126155.51072469573</v>
      </c>
      <c r="E2" s="1">
        <f>EXP(Tabelle2!$B$2+Tabelle2!$C$2/C2+Tabelle2!$D$2*LN(C2)+Tabelle2!$E$2*C2^Tabelle2!$F$2)</f>
        <v>469428.48474097258</v>
      </c>
      <c r="F2">
        <v>346.202</v>
      </c>
      <c r="G2" s="1">
        <f>EXP(Tabelle2!$B$3+Tabelle2!$C$3/F2+Tabelle2!$D$3*LN(F2)+Tabelle2!$E$3*F2^Tabelle2!$F$3)</f>
        <v>39059.927027925725</v>
      </c>
      <c r="H2" s="1">
        <f>EXP(Tabelle2!$B$2+Tabelle2!$C$2/F2+Tabelle2!$D$2*LN(F2)+Tabelle2!$E$2*F2^Tabelle2!$F$2)</f>
        <v>175006.93940191882</v>
      </c>
      <c r="I2">
        <v>0.25</v>
      </c>
      <c r="J2">
        <v>0.95</v>
      </c>
      <c r="K2">
        <f>0.475/0.55</f>
        <v>0.86363636363636354</v>
      </c>
      <c r="L2">
        <v>0.5</v>
      </c>
      <c r="M2">
        <v>0.5</v>
      </c>
      <c r="N2">
        <v>3.2818000000000001</v>
      </c>
      <c r="O2">
        <v>7.0837960000000005E-2</v>
      </c>
      <c r="P2">
        <v>0.42916199999999999</v>
      </c>
      <c r="Q2">
        <v>2</v>
      </c>
      <c r="R2" t="s">
        <v>35</v>
      </c>
    </row>
    <row r="3" spans="1:18" x14ac:dyDescent="0.25">
      <c r="A3" t="s">
        <v>26</v>
      </c>
      <c r="B3" t="s">
        <v>25</v>
      </c>
      <c r="C3">
        <v>370.17099999999999</v>
      </c>
      <c r="D3" s="1">
        <f>EXP(Tabelle2!$B$5+Tabelle2!$C$5/C3+Tabelle2!$D$5*LN(C3)+Tabelle2!$E$5*C3^Tabelle2!$F$5)</f>
        <v>42724.095350804389</v>
      </c>
      <c r="E3" s="1">
        <f>EXP(Tabelle2!$B$4+Tabelle2!$C$4/C3+Tabelle2!$D$4*LN(C3)+Tabelle2!$E$4*C3^Tabelle2!$F$4)</f>
        <v>160708.47456938191</v>
      </c>
      <c r="F3">
        <v>354.68700000000001</v>
      </c>
      <c r="G3" s="1">
        <f>EXP(Tabelle2!$B$5+Tabelle2!$C$5/F3+Tabelle2!$D$5*LN(F3)+Tabelle2!$E$5*F3^Tabelle2!$F$5)</f>
        <v>24823.981268864729</v>
      </c>
      <c r="H3" s="1">
        <f>EXP(Tabelle2!$B$4+Tabelle2!$C$4/F3+Tabelle2!$D$4*LN(F3)+Tabelle2!$E$4*F3^Tabelle2!$F$4)</f>
        <v>103665.40693786072</v>
      </c>
      <c r="I3">
        <v>0.5</v>
      </c>
      <c r="J3">
        <v>0.95</v>
      </c>
      <c r="K3">
        <v>0.95</v>
      </c>
      <c r="L3">
        <v>0.5</v>
      </c>
      <c r="M3">
        <v>1</v>
      </c>
      <c r="N3">
        <v>11.151199999999999</v>
      </c>
      <c r="O3" s="1">
        <v>1.9991469999999999E-6</v>
      </c>
      <c r="P3">
        <v>0.499998</v>
      </c>
      <c r="Q3">
        <v>2</v>
      </c>
      <c r="R3" t="s">
        <v>35</v>
      </c>
    </row>
    <row r="4" spans="1:18" x14ac:dyDescent="0.25">
      <c r="A4" t="s">
        <v>29</v>
      </c>
      <c r="B4" t="s">
        <v>32</v>
      </c>
      <c r="C4">
        <v>224.46299999999999</v>
      </c>
      <c r="D4" s="1">
        <f>EXP(Tabelle2!$B$7+Tabelle2!$C$7/C4+Tabelle2!$D$7*LN(C4)+Tabelle2!$E$7*C4^Tabelle2!$F$7)</f>
        <v>10295.283115788252</v>
      </c>
      <c r="E4" s="1">
        <f>EXP(Tabelle2!$B$6+Tabelle2!$C$6/C4+Tabelle2!$D$6*LN(C4)+Tabelle2!$E$6*C4^Tabelle2!$F$6)</f>
        <v>578038.86681417609</v>
      </c>
      <c r="F4">
        <v>192.95500000000001</v>
      </c>
      <c r="G4" s="1">
        <f>EXP(Tabelle2!$B$7+Tabelle2!$C$7/F4+Tabelle2!$D$7*LN(F4)+Tabelle2!$E$7*F4^Tabelle2!$F$7)</f>
        <v>1104.214144313981</v>
      </c>
      <c r="H4" s="1">
        <f>EXP(Tabelle2!$B$6+Tabelle2!$C$6/F4+Tabelle2!$D$6*LN(F4)+Tabelle2!$E$6*F4^Tabelle2!$F$6)</f>
        <v>156075.96468113773</v>
      </c>
      <c r="I4">
        <v>0.5</v>
      </c>
      <c r="J4">
        <v>0.95</v>
      </c>
      <c r="K4">
        <v>0.95</v>
      </c>
      <c r="L4">
        <v>0.5</v>
      </c>
      <c r="M4">
        <v>1</v>
      </c>
      <c r="N4">
        <v>2.5903</v>
      </c>
      <c r="O4" s="1">
        <v>8.4897159999999995E-5</v>
      </c>
      <c r="P4">
        <v>0.4999151</v>
      </c>
      <c r="Q4">
        <v>2</v>
      </c>
      <c r="R4" t="s">
        <v>35</v>
      </c>
    </row>
    <row r="5" spans="1:18" x14ac:dyDescent="0.25">
      <c r="A5" t="s">
        <v>26</v>
      </c>
      <c r="B5" t="s">
        <v>25</v>
      </c>
      <c r="C5">
        <v>370.17099999999999</v>
      </c>
      <c r="D5" s="1">
        <f>EXP(Tabelle2!$B$5+Tabelle2!$C$5/C5+Tabelle2!$D$5*LN(C5)+Tabelle2!$E$5*C5^Tabelle2!$F$5)</f>
        <v>42724.095350804389</v>
      </c>
      <c r="E5" s="1">
        <f>EXP(Tabelle2!$B$4+Tabelle2!$C$4/C5+Tabelle2!$D$4*LN(C5)+Tabelle2!$E$4*C5^Tabelle2!$F$4)</f>
        <v>160708.47456938191</v>
      </c>
      <c r="F5">
        <v>354.68700000000001</v>
      </c>
      <c r="G5" s="1">
        <f>EXP(Tabelle2!$B$5+Tabelle2!$C$5/F5+Tabelle2!$D$5*LN(F5)+Tabelle2!$E$5*F5^Tabelle2!$F$5)</f>
        <v>24823.981268864729</v>
      </c>
      <c r="H5" s="1">
        <f>EXP(Tabelle2!$B$4+Tabelle2!$C$4/F5+Tabelle2!$D$4*LN(F5)+Tabelle2!$E$4*F5^Tabelle2!$F$4)</f>
        <v>103665.40693786072</v>
      </c>
      <c r="I5">
        <v>0.5</v>
      </c>
      <c r="J5">
        <v>0.05</v>
      </c>
      <c r="K5">
        <v>0.05</v>
      </c>
      <c r="L5">
        <v>0.5</v>
      </c>
      <c r="M5">
        <v>1</v>
      </c>
      <c r="N5">
        <v>11.151199999999999</v>
      </c>
      <c r="O5" s="1">
        <v>1.9991469999999999E-6</v>
      </c>
      <c r="P5">
        <v>0.499998</v>
      </c>
      <c r="Q5">
        <v>2</v>
      </c>
      <c r="R5" t="s">
        <v>36</v>
      </c>
    </row>
    <row r="6" spans="1:18" x14ac:dyDescent="0.25">
      <c r="A6" t="s">
        <v>29</v>
      </c>
      <c r="B6" t="s">
        <v>32</v>
      </c>
      <c r="C6">
        <v>224.46299999999999</v>
      </c>
      <c r="D6" s="1">
        <f>EXP(Tabelle2!$B$7+Tabelle2!$C$7/C6+Tabelle2!$D$7*LN(C6)+Tabelle2!$E$7*C6^Tabelle2!$F$7)</f>
        <v>10295.283115788252</v>
      </c>
      <c r="E6" s="1">
        <f>EXP(Tabelle2!$B$6+Tabelle2!$C$6/C6+Tabelle2!$D$6*LN(C6)+Tabelle2!$E$6*C6^Tabelle2!$F$6)</f>
        <v>578038.86681417609</v>
      </c>
      <c r="F6">
        <v>192.95500000000001</v>
      </c>
      <c r="G6" s="1">
        <f>EXP(Tabelle2!$B$7+Tabelle2!$C$7/F6+Tabelle2!$D$7*LN(F6)+Tabelle2!$E$7*F6^Tabelle2!$F$7)</f>
        <v>1104.214144313981</v>
      </c>
      <c r="H6" s="1">
        <f>EXP(Tabelle2!$B$6+Tabelle2!$C$6/F6+Tabelle2!$D$6*LN(F6)+Tabelle2!$E$6*F6^Tabelle2!$F$6)</f>
        <v>156075.96468113773</v>
      </c>
      <c r="I6">
        <v>0.5</v>
      </c>
      <c r="J6">
        <v>0.05</v>
      </c>
      <c r="K6">
        <v>0.05</v>
      </c>
      <c r="L6">
        <v>0.5</v>
      </c>
      <c r="M6">
        <v>1</v>
      </c>
      <c r="N6">
        <v>2.5903</v>
      </c>
      <c r="O6" s="1">
        <v>8.4897159999999995E-5</v>
      </c>
      <c r="P6">
        <v>0.4999151</v>
      </c>
      <c r="Q6">
        <v>2</v>
      </c>
      <c r="R6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2276-AD12-4655-9668-6FC1F4D8EA9D}">
  <dimension ref="A1:F7"/>
  <sheetViews>
    <sheetView workbookViewId="0">
      <selection activeCell="F8" sqref="F8"/>
    </sheetView>
  </sheetViews>
  <sheetFormatPr baseColWidth="10" defaultRowHeight="15" x14ac:dyDescent="0.25"/>
  <cols>
    <col min="1" max="1" width="12" customWidth="1"/>
  </cols>
  <sheetData>
    <row r="1" spans="1:6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19</v>
      </c>
      <c r="B2">
        <v>70.72</v>
      </c>
      <c r="C2">
        <v>-5685</v>
      </c>
      <c r="D2">
        <v>-7.351</v>
      </c>
      <c r="E2" s="1">
        <v>6.2999999999999998E-6</v>
      </c>
      <c r="F2">
        <v>2</v>
      </c>
    </row>
    <row r="3" spans="1:6" x14ac:dyDescent="0.25">
      <c r="A3" t="s">
        <v>18</v>
      </c>
      <c r="B3">
        <v>44.286000000000001</v>
      </c>
      <c r="C3">
        <v>-5415.1</v>
      </c>
      <c r="D3">
        <v>-3.0912999999999999</v>
      </c>
      <c r="E3" s="1">
        <v>1.8580000000000001E-18</v>
      </c>
      <c r="F3">
        <v>6</v>
      </c>
    </row>
    <row r="4" spans="1:6" x14ac:dyDescent="0.25">
      <c r="A4" t="s">
        <v>28</v>
      </c>
      <c r="B4">
        <v>116.69</v>
      </c>
      <c r="C4">
        <v>-7109.1</v>
      </c>
      <c r="D4">
        <v>-15.521000000000001</v>
      </c>
      <c r="E4">
        <v>1.7000000000000001E-2</v>
      </c>
      <c r="F4">
        <v>1</v>
      </c>
    </row>
    <row r="5" spans="1:6" x14ac:dyDescent="0.25">
      <c r="A5" t="s">
        <v>27</v>
      </c>
      <c r="B5">
        <v>100.47</v>
      </c>
      <c r="C5">
        <v>-8100.4</v>
      </c>
      <c r="D5">
        <v>-11.663</v>
      </c>
      <c r="E5" s="1">
        <v>7.6623999999999997E-6</v>
      </c>
      <c r="F5">
        <v>2</v>
      </c>
    </row>
    <row r="6" spans="1:6" x14ac:dyDescent="0.25">
      <c r="A6" t="s">
        <v>30</v>
      </c>
      <c r="B6">
        <v>52.55</v>
      </c>
      <c r="C6">
        <v>-2611.4</v>
      </c>
      <c r="D6">
        <v>-5.2514000000000003</v>
      </c>
      <c r="E6" s="1">
        <v>1.5500000000000001E-5</v>
      </c>
      <c r="F6">
        <v>2</v>
      </c>
    </row>
    <row r="7" spans="1:6" x14ac:dyDescent="0.25">
      <c r="A7" t="s">
        <v>31</v>
      </c>
      <c r="B7">
        <v>67.164000000000001</v>
      </c>
      <c r="C7">
        <v>-4386.2</v>
      </c>
      <c r="D7">
        <v>-7.1805000000000003</v>
      </c>
      <c r="E7" s="1">
        <v>9.7144999999999999E-6</v>
      </c>
      <c r="F7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Merck KGaA Darmstadt Germany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 Mueller</dc:creator>
  <cp:lastModifiedBy>Tom A Mueller</cp:lastModifiedBy>
  <dcterms:created xsi:type="dcterms:W3CDTF">2021-02-17T15:39:44Z</dcterms:created>
  <dcterms:modified xsi:type="dcterms:W3CDTF">2021-02-22T09:50:04Z</dcterms:modified>
</cp:coreProperties>
</file>