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hua\Documents\GitHub\CoinFlip\"/>
    </mc:Choice>
  </mc:AlternateContent>
  <xr:revisionPtr revIDLastSave="0" documentId="13_ncr:1_{BB4506C0-D8B2-4642-AF8B-47D6B0F5A866}" xr6:coauthVersionLast="47" xr6:coauthVersionMax="47" xr10:uidLastSave="{00000000-0000-0000-0000-000000000000}"/>
  <bookViews>
    <workbookView xWindow="20" yWindow="20" windowWidth="25580" windowHeight="15260" xr2:uid="{5469C1AF-BC43-4C41-9780-4FFCD086E37A}"/>
  </bookViews>
  <sheets>
    <sheet name="overview" sheetId="3" r:id="rId1"/>
    <sheet name="Special" sheetId="2" r:id="rId2"/>
    <sheet name="AAA" sheetId="1" r:id="rId3"/>
    <sheet name="AA" sheetId="4" r:id="rId4"/>
    <sheet name="A" sheetId="5" r:id="rId5"/>
    <sheet name="B" sheetId="6" r:id="rId6"/>
    <sheet name="C" sheetId="7" r:id="rId7"/>
    <sheet name="D" sheetId="8" r:id="rId8"/>
    <sheet name="E" sheetId="9" r:id="rId9"/>
    <sheet name="F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3" l="1"/>
  <c r="J32" i="3"/>
  <c r="K22" i="3"/>
  <c r="K12" i="3"/>
  <c r="K2" i="3"/>
  <c r="H40" i="3"/>
  <c r="I40" i="3" s="1"/>
  <c r="D40" i="3"/>
  <c r="E40" i="3" s="1"/>
  <c r="F40" i="3" s="1"/>
  <c r="H39" i="3"/>
  <c r="I39" i="3" s="1"/>
  <c r="D39" i="3"/>
  <c r="E39" i="3" s="1"/>
  <c r="F39" i="3" s="1"/>
  <c r="H38" i="3"/>
  <c r="I38" i="3" s="1"/>
  <c r="D38" i="3"/>
  <c r="E38" i="3" s="1"/>
  <c r="F38" i="3" s="1"/>
  <c r="H37" i="3"/>
  <c r="I37" i="3" s="1"/>
  <c r="E37" i="3"/>
  <c r="F37" i="3" s="1"/>
  <c r="H36" i="3"/>
  <c r="I36" i="3" s="1"/>
  <c r="E36" i="3"/>
  <c r="F36" i="3" s="1"/>
  <c r="H35" i="3"/>
  <c r="I35" i="3" s="1"/>
  <c r="E35" i="3"/>
  <c r="F35" i="3" s="1"/>
  <c r="H34" i="3"/>
  <c r="I34" i="3" s="1"/>
  <c r="E34" i="3"/>
  <c r="F34" i="3" s="1"/>
  <c r="H33" i="3"/>
  <c r="I33" i="3" s="1"/>
  <c r="E33" i="3"/>
  <c r="F33" i="3" s="1"/>
  <c r="H32" i="3"/>
  <c r="E32" i="3"/>
  <c r="F32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H30" i="3"/>
  <c r="I30" i="3" s="1"/>
  <c r="D30" i="3"/>
  <c r="H29" i="3"/>
  <c r="I29" i="3" s="1"/>
  <c r="D29" i="3"/>
  <c r="H28" i="3"/>
  <c r="I28" i="3" s="1"/>
  <c r="D28" i="3"/>
  <c r="H27" i="3"/>
  <c r="I27" i="3" s="1"/>
  <c r="H26" i="3"/>
  <c r="I26" i="3" s="1"/>
  <c r="H25" i="3"/>
  <c r="I25" i="3" s="1"/>
  <c r="H24" i="3"/>
  <c r="I24" i="3" s="1"/>
  <c r="H23" i="3"/>
  <c r="I23" i="3" s="1"/>
  <c r="J22" i="3"/>
  <c r="H22" i="3"/>
  <c r="J12" i="3"/>
  <c r="H20" i="3"/>
  <c r="D20" i="3"/>
  <c r="E20" i="3" s="1"/>
  <c r="F20" i="3" s="1"/>
  <c r="H19" i="3"/>
  <c r="D19" i="3"/>
  <c r="E19" i="3" s="1"/>
  <c r="F19" i="3" s="1"/>
  <c r="H18" i="3"/>
  <c r="D18" i="3"/>
  <c r="E18" i="3" s="1"/>
  <c r="F18" i="3" s="1"/>
  <c r="H17" i="3"/>
  <c r="E17" i="3"/>
  <c r="F17" i="3" s="1"/>
  <c r="H16" i="3"/>
  <c r="E16" i="3"/>
  <c r="F16" i="3" s="1"/>
  <c r="H15" i="3"/>
  <c r="E15" i="3"/>
  <c r="F15" i="3" s="1"/>
  <c r="H14" i="3"/>
  <c r="E14" i="3"/>
  <c r="F14" i="3" s="1"/>
  <c r="H13" i="3"/>
  <c r="E13" i="3"/>
  <c r="F13" i="3" s="1"/>
  <c r="H12" i="3"/>
  <c r="E12" i="3"/>
  <c r="F12" i="3" s="1"/>
  <c r="H10" i="3"/>
  <c r="J2" i="3"/>
  <c r="H9" i="3"/>
  <c r="D10" i="3"/>
  <c r="E10" i="3" s="1"/>
  <c r="F10" i="3" s="1"/>
  <c r="D9" i="3"/>
  <c r="E9" i="3" s="1"/>
  <c r="F9" i="3" s="1"/>
  <c r="D8" i="3"/>
  <c r="E8" i="3" s="1"/>
  <c r="F8" i="3" s="1"/>
  <c r="H8" i="3"/>
  <c r="E7" i="3"/>
  <c r="F7" i="3" s="1"/>
  <c r="H7" i="3"/>
  <c r="C16" i="10"/>
  <c r="B15" i="10"/>
  <c r="C15" i="10" s="1"/>
  <c r="C14" i="10"/>
  <c r="C13" i="10"/>
  <c r="C12" i="10"/>
  <c r="C11" i="10"/>
  <c r="C10" i="10"/>
  <c r="F9" i="10"/>
  <c r="C9" i="10"/>
  <c r="E8" i="10"/>
  <c r="F8" i="10" s="1"/>
  <c r="C8" i="10"/>
  <c r="F7" i="10"/>
  <c r="C7" i="10"/>
  <c r="F6" i="10"/>
  <c r="C6" i="10"/>
  <c r="F5" i="10"/>
  <c r="C5" i="10"/>
  <c r="F4" i="10"/>
  <c r="C4" i="10"/>
  <c r="F3" i="10"/>
  <c r="C3" i="10"/>
  <c r="F2" i="10"/>
  <c r="C2" i="10"/>
  <c r="C16" i="9"/>
  <c r="B15" i="9"/>
  <c r="C15" i="9" s="1"/>
  <c r="C14" i="9"/>
  <c r="C13" i="9"/>
  <c r="C12" i="9"/>
  <c r="C11" i="9"/>
  <c r="C10" i="9"/>
  <c r="F9" i="9"/>
  <c r="C9" i="9"/>
  <c r="E8" i="9"/>
  <c r="F8" i="9" s="1"/>
  <c r="C8" i="9"/>
  <c r="F7" i="9"/>
  <c r="C7" i="9"/>
  <c r="F6" i="9"/>
  <c r="C6" i="9"/>
  <c r="F5" i="9"/>
  <c r="C5" i="9"/>
  <c r="F4" i="9"/>
  <c r="C4" i="9"/>
  <c r="F3" i="9"/>
  <c r="C3" i="9"/>
  <c r="F2" i="9"/>
  <c r="C2" i="9"/>
  <c r="C16" i="8"/>
  <c r="B15" i="8"/>
  <c r="C15" i="8" s="1"/>
  <c r="C14" i="8"/>
  <c r="C13" i="8"/>
  <c r="C12" i="8"/>
  <c r="C11" i="8"/>
  <c r="C10" i="8"/>
  <c r="F9" i="8"/>
  <c r="C9" i="8"/>
  <c r="E8" i="8"/>
  <c r="F8" i="8" s="1"/>
  <c r="C8" i="8"/>
  <c r="F7" i="8"/>
  <c r="C7" i="8"/>
  <c r="F6" i="8"/>
  <c r="C6" i="8"/>
  <c r="F5" i="8"/>
  <c r="C5" i="8"/>
  <c r="F4" i="8"/>
  <c r="C4" i="8"/>
  <c r="F3" i="8"/>
  <c r="C3" i="8"/>
  <c r="F2" i="8"/>
  <c r="C2" i="8"/>
  <c r="C16" i="7"/>
  <c r="B15" i="7"/>
  <c r="C15" i="7" s="1"/>
  <c r="C14" i="7"/>
  <c r="C13" i="7"/>
  <c r="C12" i="7"/>
  <c r="C11" i="7"/>
  <c r="C10" i="7"/>
  <c r="F9" i="7"/>
  <c r="C9" i="7"/>
  <c r="E8" i="7"/>
  <c r="F8" i="7" s="1"/>
  <c r="C8" i="7"/>
  <c r="F7" i="7"/>
  <c r="C7" i="7"/>
  <c r="F6" i="7"/>
  <c r="C6" i="7"/>
  <c r="F5" i="7"/>
  <c r="C5" i="7"/>
  <c r="F4" i="7"/>
  <c r="C4" i="7"/>
  <c r="F3" i="7"/>
  <c r="C3" i="7"/>
  <c r="F2" i="7"/>
  <c r="C2" i="7"/>
  <c r="H6" i="3"/>
  <c r="E6" i="3"/>
  <c r="F6" i="3" s="1"/>
  <c r="C16" i="6"/>
  <c r="B15" i="6"/>
  <c r="C15" i="6" s="1"/>
  <c r="C14" i="6"/>
  <c r="C13" i="6"/>
  <c r="C12" i="6"/>
  <c r="C11" i="6"/>
  <c r="C10" i="6"/>
  <c r="F9" i="6"/>
  <c r="C9" i="6"/>
  <c r="E8" i="6"/>
  <c r="F8" i="6" s="1"/>
  <c r="C8" i="6"/>
  <c r="F7" i="6"/>
  <c r="C7" i="6"/>
  <c r="F6" i="6"/>
  <c r="C6" i="6"/>
  <c r="F5" i="6"/>
  <c r="C5" i="6"/>
  <c r="F4" i="6"/>
  <c r="C4" i="6"/>
  <c r="F3" i="6"/>
  <c r="C3" i="6"/>
  <c r="F2" i="6"/>
  <c r="C2" i="6"/>
  <c r="E5" i="3"/>
  <c r="F5" i="3" s="1"/>
  <c r="H5" i="3"/>
  <c r="C16" i="5"/>
  <c r="B15" i="5"/>
  <c r="C15" i="5" s="1"/>
  <c r="C14" i="5"/>
  <c r="C13" i="5"/>
  <c r="C12" i="5"/>
  <c r="C11" i="5"/>
  <c r="C10" i="5"/>
  <c r="F9" i="5"/>
  <c r="C9" i="5"/>
  <c r="E8" i="5"/>
  <c r="C8" i="5"/>
  <c r="F7" i="5"/>
  <c r="C7" i="5"/>
  <c r="F6" i="5"/>
  <c r="C6" i="5"/>
  <c r="F5" i="5"/>
  <c r="C5" i="5"/>
  <c r="F4" i="5"/>
  <c r="C4" i="5"/>
  <c r="F3" i="5"/>
  <c r="C3" i="5"/>
  <c r="F2" i="5"/>
  <c r="C2" i="5"/>
  <c r="H4" i="3"/>
  <c r="E4" i="3"/>
  <c r="F4" i="3" s="1"/>
  <c r="H3" i="3"/>
  <c r="E3" i="3"/>
  <c r="F3" i="3" s="1"/>
  <c r="C16" i="4"/>
  <c r="B15" i="4"/>
  <c r="C15" i="4" s="1"/>
  <c r="C14" i="4"/>
  <c r="C13" i="4"/>
  <c r="C12" i="4"/>
  <c r="C11" i="4"/>
  <c r="C10" i="4"/>
  <c r="F9" i="4"/>
  <c r="C9" i="4"/>
  <c r="E8" i="4"/>
  <c r="F8" i="4" s="1"/>
  <c r="C8" i="4"/>
  <c r="F7" i="4"/>
  <c r="C7" i="4"/>
  <c r="F6" i="4"/>
  <c r="C6" i="4"/>
  <c r="F5" i="4"/>
  <c r="C5" i="4"/>
  <c r="F4" i="4"/>
  <c r="C4" i="4"/>
  <c r="F3" i="4"/>
  <c r="C3" i="4"/>
  <c r="F2" i="4"/>
  <c r="C2" i="4"/>
  <c r="H2" i="3"/>
  <c r="E2" i="3"/>
  <c r="F2" i="3" s="1"/>
  <c r="E8" i="2"/>
  <c r="F8" i="2" s="1"/>
  <c r="C16" i="2"/>
  <c r="B15" i="2"/>
  <c r="C15" i="2" s="1"/>
  <c r="C14" i="2"/>
  <c r="C13" i="2"/>
  <c r="C12" i="2"/>
  <c r="C11" i="2"/>
  <c r="C10" i="2"/>
  <c r="F9" i="2"/>
  <c r="C9" i="2"/>
  <c r="C8" i="2"/>
  <c r="F7" i="2"/>
  <c r="C7" i="2"/>
  <c r="F6" i="2"/>
  <c r="C6" i="2"/>
  <c r="F5" i="2"/>
  <c r="C5" i="2"/>
  <c r="F4" i="2"/>
  <c r="C4" i="2"/>
  <c r="F3" i="2"/>
  <c r="C3" i="2"/>
  <c r="F2" i="2"/>
  <c r="C2" i="2"/>
  <c r="F9" i="1"/>
  <c r="C16" i="1"/>
  <c r="C14" i="1"/>
  <c r="C13" i="1"/>
  <c r="C12" i="1"/>
  <c r="C11" i="1"/>
  <c r="C10" i="1"/>
  <c r="C9" i="1"/>
  <c r="C8" i="1"/>
  <c r="F7" i="1"/>
  <c r="C7" i="1"/>
  <c r="F6" i="1"/>
  <c r="C6" i="1"/>
  <c r="F5" i="1"/>
  <c r="C5" i="1"/>
  <c r="F4" i="1"/>
  <c r="C4" i="1"/>
  <c r="F3" i="1"/>
  <c r="C3" i="1"/>
  <c r="E8" i="1"/>
  <c r="F2" i="1"/>
  <c r="B15" i="1"/>
  <c r="C15" i="1" s="1"/>
  <c r="C2" i="1"/>
  <c r="J34" i="3" l="1"/>
  <c r="J38" i="3" s="1"/>
  <c r="I32" i="3"/>
  <c r="J24" i="3"/>
  <c r="J28" i="3" s="1"/>
  <c r="I22" i="3"/>
  <c r="J14" i="3"/>
  <c r="J18" i="3" s="1"/>
  <c r="J4" i="3"/>
  <c r="J8" i="3" s="1"/>
  <c r="H2" i="10"/>
  <c r="H2" i="9"/>
  <c r="H2" i="8"/>
  <c r="H2" i="7"/>
  <c r="H2" i="6"/>
  <c r="H2" i="5"/>
  <c r="F8" i="5"/>
  <c r="H2" i="4"/>
  <c r="H2" i="2"/>
  <c r="H2" i="1"/>
  <c r="F8" i="1"/>
  <c r="I14" i="3" l="1"/>
  <c r="I18" i="3"/>
  <c r="I17" i="3"/>
  <c r="I13" i="3"/>
  <c r="I12" i="3"/>
  <c r="I19" i="3"/>
  <c r="I16" i="3"/>
  <c r="I20" i="3"/>
  <c r="I15" i="3"/>
  <c r="I3" i="3"/>
  <c r="I8" i="3"/>
  <c r="I10" i="3"/>
  <c r="I7" i="3"/>
  <c r="I4" i="3"/>
  <c r="I5" i="3"/>
  <c r="I6" i="3"/>
  <c r="I9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7EF6D165-7D20-4A86-AF90-C49E39E7866B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E1AB621B-080C-46E2-8F0B-2B8E90BA328E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6F9ED8FE-CEE3-4036-A741-343FE7E1113D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A76AB37A-E2F7-4368-A2C2-E0FEC29E51A3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10BCAC40-B86B-430D-92D2-F26E8AF244FA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3AB72031-0F3C-417E-9710-5CFF7B3C2ABE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DD3A416A-BA74-4BB2-A8EC-8A34C823D204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1BD043B7-9191-493D-A3D8-3684A3AB1676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C1920D64-303C-4B3C-A726-384C24A2F58F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sharedStrings.xml><?xml version="1.0" encoding="utf-8"?>
<sst xmlns="http://schemas.openxmlformats.org/spreadsheetml/2006/main" count="269" uniqueCount="42">
  <si>
    <t>Per 10M</t>
    <phoneticPr fontId="2" type="noConversion"/>
  </si>
  <si>
    <t>Total of those two</t>
    <phoneticPr fontId="2" type="noConversion"/>
  </si>
  <si>
    <t>=% per block</t>
    <phoneticPr fontId="2" type="noConversion"/>
  </si>
  <si>
    <t>Chance of getting C decrease for every previous C</t>
    <phoneticPr fontId="2" type="noConversion"/>
  </si>
  <si>
    <t>Chance of getting C on every block (default value)</t>
    <phoneticPr fontId="2" type="noConversion"/>
  </si>
  <si>
    <t>Minimum value of Chance of getting C</t>
    <phoneticPr fontId="2" type="noConversion"/>
  </si>
  <si>
    <t>Average coin value</t>
    <phoneticPr fontId="2" type="noConversion"/>
  </si>
  <si>
    <t>Average multi value</t>
    <phoneticPr fontId="2" type="noConversion"/>
  </si>
  <si>
    <t>Coin</t>
    <phoneticPr fontId="2" type="noConversion"/>
  </si>
  <si>
    <t>Multi</t>
    <phoneticPr fontId="2" type="noConversion"/>
  </si>
  <si>
    <t>Total weight</t>
    <phoneticPr fontId="2" type="noConversion"/>
  </si>
  <si>
    <t>BONUS</t>
    <phoneticPr fontId="2" type="noConversion"/>
  </si>
  <si>
    <t>Existing</t>
    <phoneticPr fontId="2" type="noConversion"/>
  </si>
  <si>
    <t>Chance of getting</t>
    <phoneticPr fontId="2" type="noConversion"/>
  </si>
  <si>
    <t>another BONUS</t>
    <phoneticPr fontId="2" type="noConversion"/>
  </si>
  <si>
    <t>(per block)</t>
    <phoneticPr fontId="2" type="noConversion"/>
  </si>
  <si>
    <t>count</t>
    <phoneticPr fontId="2" type="noConversion"/>
  </si>
  <si>
    <t>7+</t>
    <phoneticPr fontId="2" type="noConversion"/>
  </si>
  <si>
    <t>NO</t>
    <phoneticPr fontId="2" type="noConversion"/>
  </si>
  <si>
    <t>seed</t>
    <phoneticPr fontId="2" type="noConversion"/>
  </si>
  <si>
    <t>weight</t>
    <phoneticPr fontId="2" type="noConversion"/>
  </si>
  <si>
    <t>maxwin 1 in</t>
    <phoneticPr fontId="2" type="noConversion"/>
  </si>
  <si>
    <t>total max win 1 in</t>
    <phoneticPr fontId="2" type="noConversion"/>
  </si>
  <si>
    <t>total max win freq %</t>
    <phoneticPr fontId="2" type="noConversion"/>
  </si>
  <si>
    <t>SPECIAL</t>
    <phoneticPr fontId="2" type="noConversion"/>
  </si>
  <si>
    <t>AAA</t>
    <phoneticPr fontId="2" type="noConversion"/>
  </si>
  <si>
    <t>AA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</si>
  <si>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</si>
  <si>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</si>
  <si>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</si>
  <si>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</si>
  <si>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</si>
  <si>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</si>
  <si>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ev=avg_win*weight</t>
    <phoneticPr fontId="2" type="noConversion"/>
  </si>
  <si>
    <t>avg_win</t>
    <phoneticPr fontId="2" type="noConversion"/>
  </si>
  <si>
    <t>ev sum</t>
    <phoneticPr fontId="2" type="noConversion"/>
  </si>
  <si>
    <t>ev %</t>
    <phoneticPr fontId="2" type="noConversion"/>
  </si>
  <si>
    <t>weight sum</t>
    <phoneticPr fontId="2" type="noConversion"/>
  </si>
  <si>
    <t>bonus buy price</t>
    <phoneticPr fontId="2" type="noConversion"/>
  </si>
  <si>
    <t>RTP</t>
    <phoneticPr fontId="2" type="noConversion"/>
  </si>
  <si>
    <t>RTP VERSION</t>
    <phoneticPr fontId="2" type="noConversion"/>
  </si>
  <si>
    <t>max win 1 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</si>
</sst>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%"/>
    <numFmt numFmtId="177" formatCode="0.000000"/>
    <numFmt numFmtId="178" formatCode="0.00000000%"/>
    <numFmt numFmtId="179" formatCode="0.00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indexed="81"/>
      <name val="宋体"/>
      <family val="1"/>
      <charset val="134"/>
    </font>
    <font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3" xfId="0" applyNumberFormat="1" applyFont="1" applyBorder="1">
      <alignment vertical="center"/>
    </xf>
    <xf numFmtId="176" fontId="3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2" borderId="0" xfId="1" applyNumberFormat="1" applyFont="1" applyFill="1">
      <alignment vertical="center"/>
    </xf>
    <xf numFmtId="0" fontId="0" fillId="3" borderId="0" xfId="0" applyFill="1">
      <alignment vertical="center"/>
    </xf>
    <xf numFmtId="178" fontId="0" fillId="3" borderId="0" xfId="1" applyNumberFormat="1" applyFont="1" applyFill="1">
      <alignment vertical="center"/>
    </xf>
    <xf numFmtId="2" fontId="0" fillId="3" borderId="0" xfId="0" applyNumberFormat="1" applyFill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13</xdr:col>
      <xdr:colOff>581025</xdr:colOff>
      <xdr:row>42</xdr:row>
      <xdr:rowOff>171450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16E3A06-9A2B-480A-BB50-280DDB917698}"/>
            </a:ext>
          </a:extLst>
        </xdr:cNvPr>
        <xdr:cNvSpPr txBox="1"/>
      </xdr:nvSpPr>
      <xdr:spPr>
        <a:xfrm>
          <a:off x="4772025" y="2597150"/>
          <a:ext cx="4648200" cy="506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SP</a:t>
          </a:r>
        </a:p>
        <a:p>
          <a:r>
            <a:rPr lang="en-US" altLang="zh-CN" sz="2800"/>
            <a:t>Special seed with significently more multiplier (6.3% total) but lowered coin values, and almost no collect.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D77BD73-3268-90B5-EAC1-8374BEAA60EE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AAA</a:t>
          </a:r>
          <a:endParaRPr lang="zh-CN" altLang="en-US" sz="6000"/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18</xdr:col>
      <xdr:colOff>565150</xdr:colOff>
      <xdr:row>34</xdr:row>
      <xdr:rowOff>6350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0BA4690-8819-4523-9B01-FE026415C1B8}"/>
            </a:ext>
          </a:extLst>
        </xdr:cNvPr>
        <xdr:cNvSpPr txBox="1"/>
      </xdr:nvSpPr>
      <xdr:spPr>
        <a:xfrm>
          <a:off x="7518400" y="26860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Guaranteed 3 out of 3 "good things" from below:</a:t>
          </a:r>
        </a:p>
        <a:p>
          <a:r>
            <a:rPr lang="en-US" altLang="zh-CN" sz="2800"/>
            <a:t>High value coin (Min. 100x)</a:t>
          </a:r>
        </a:p>
        <a:p>
          <a:r>
            <a:rPr lang="en-US" altLang="zh-CN" sz="2800"/>
            <a:t>Multiplier</a:t>
          </a:r>
        </a:p>
        <a:p>
          <a:r>
            <a:rPr lang="en-US" altLang="zh-CN" sz="2800"/>
            <a:t>Collect</a:t>
          </a:r>
          <a:endParaRPr lang="zh-CN" altLang="en-US" sz="2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728AF34-D72F-484B-8CA0-C697155923B7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</a:t>
          </a:r>
          <a:endParaRPr lang="zh-CN" altLang="en-US" sz="6000"/>
        </a:p>
      </xdr:txBody>
    </xdr:sp>
    <xdr:clientData/>
  </xdr:twoCellAnchor>
  <xdr:twoCellAnchor>
    <xdr:from>
      <xdr:col>11</xdr:col>
      <xdr:colOff>44450</xdr:colOff>
      <xdr:row>14</xdr:row>
      <xdr:rowOff>69850</xdr:rowOff>
    </xdr:from>
    <xdr:to>
      <xdr:col>18</xdr:col>
      <xdr:colOff>609600</xdr:colOff>
      <xdr:row>33</xdr:row>
      <xdr:rowOff>69850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E237ACD-CD59-411C-9481-E4474F963EEB}"/>
            </a:ext>
          </a:extLst>
        </xdr:cNvPr>
        <xdr:cNvSpPr txBox="1"/>
      </xdr:nvSpPr>
      <xdr:spPr>
        <a:xfrm>
          <a:off x="7562850" y="25717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Guaranteed 2 out of 3 "good things" from below:</a:t>
          </a:r>
        </a:p>
        <a:p>
          <a:r>
            <a:rPr lang="en-US" altLang="zh-CN" sz="2800"/>
            <a:t>High value coin (Min. 100x)</a:t>
          </a:r>
        </a:p>
        <a:p>
          <a:r>
            <a:rPr lang="en-US" altLang="zh-CN" sz="2800"/>
            <a:t>Multiplier</a:t>
          </a:r>
        </a:p>
        <a:p>
          <a:r>
            <a:rPr lang="en-US" altLang="zh-CN" sz="2800"/>
            <a:t>Collect</a:t>
          </a:r>
          <a:endParaRPr lang="zh-CN" altLang="en-US" sz="2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46EBFF9-2152-4417-9120-77794A7C5BAA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</a:t>
          </a:r>
          <a:endParaRPr lang="zh-CN" altLang="en-US" sz="6000"/>
        </a:p>
      </xdr:txBody>
    </xdr:sp>
    <xdr:clientData/>
  </xdr:twoCellAnchor>
  <xdr:twoCellAnchor>
    <xdr:from>
      <xdr:col>10</xdr:col>
      <xdr:colOff>457200</xdr:colOff>
      <xdr:row>15</xdr:row>
      <xdr:rowOff>12700</xdr:rowOff>
    </xdr:from>
    <xdr:to>
      <xdr:col>18</xdr:col>
      <xdr:colOff>361950</xdr:colOff>
      <xdr:row>34</xdr:row>
      <xdr:rowOff>19050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23F1C00-CB4B-42F3-A41F-29057268D656}"/>
            </a:ext>
          </a:extLst>
        </xdr:cNvPr>
        <xdr:cNvSpPr txBox="1"/>
      </xdr:nvSpPr>
      <xdr:spPr>
        <a:xfrm>
          <a:off x="7315200" y="26987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Guaranteed 1 out of 3 "good things" from below:</a:t>
          </a:r>
        </a:p>
        <a:p>
          <a:r>
            <a:rPr lang="en-US" altLang="zh-CN" sz="2800"/>
            <a:t>High value coin (Min. 100x)</a:t>
          </a:r>
        </a:p>
        <a:p>
          <a:r>
            <a:rPr lang="en-US" altLang="zh-CN" sz="2800"/>
            <a:t>Multiplier</a:t>
          </a:r>
        </a:p>
        <a:p>
          <a:r>
            <a:rPr lang="en-US" altLang="zh-CN" sz="2800"/>
            <a:t>Collect</a:t>
          </a:r>
          <a:endParaRPr lang="zh-CN" altLang="en-US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F1E8183-1FAB-4601-A42D-570138EFC941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B</a:t>
          </a:r>
          <a:endParaRPr lang="zh-CN" altLang="en-US" sz="6000"/>
        </a:p>
      </xdr:txBody>
    </xdr:sp>
    <xdr:clientData/>
  </xdr:twoCellAnchor>
  <xdr:twoCellAnchor>
    <xdr:from>
      <xdr:col>10</xdr:col>
      <xdr:colOff>323850</xdr:colOff>
      <xdr:row>12</xdr:row>
      <xdr:rowOff>171450</xdr:rowOff>
    </xdr:from>
    <xdr:to>
      <xdr:col>18</xdr:col>
      <xdr:colOff>228600</xdr:colOff>
      <xdr:row>31</xdr:row>
      <xdr:rowOff>171450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4B298A8-C39E-4634-8600-FE3CB1EB8E2D}"/>
            </a:ext>
          </a:extLst>
        </xdr:cNvPr>
        <xdr:cNvSpPr txBox="1"/>
      </xdr:nvSpPr>
      <xdr:spPr>
        <a:xfrm>
          <a:off x="7181850" y="2317750"/>
          <a:ext cx="518795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000"/>
            <a:t>Bonus effect</a:t>
          </a:r>
        </a:p>
        <a:p>
          <a:r>
            <a:rPr lang="en-US" altLang="zh-CN" sz="2800"/>
            <a:t>No bonus effects for Tier</a:t>
          </a:r>
          <a:r>
            <a:rPr lang="en-US" altLang="zh-CN" sz="2800" baseline="0"/>
            <a:t> B seeds as well as lower level.</a:t>
          </a:r>
          <a:endParaRPr lang="zh-CN" altLang="en-US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D8F6EFA-0DEC-4E7F-BC85-BC45FE388B53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C</a:t>
          </a:r>
          <a:endParaRPr lang="zh-CN" altLang="en-US" sz="6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9F57946-FD66-4095-9E3D-A6BC635B9AD7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D</a:t>
          </a:r>
          <a:endParaRPr lang="zh-CN" altLang="en-US" sz="6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DD715A9-565A-4C7C-8C67-B0F542CCC7EF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E</a:t>
          </a:r>
          <a:endParaRPr lang="zh-CN" altLang="en-US" sz="60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9865382-26D4-4199-ABEA-EB72336B3E25}"/>
            </a:ext>
          </a:extLst>
        </xdr:cNvPr>
        <xdr:cNvSpPr txBox="1"/>
      </xdr:nvSpPr>
      <xdr:spPr>
        <a:xfrm>
          <a:off x="4772025" y="2597150"/>
          <a:ext cx="2082800" cy="202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F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BB52-5D44-4CCD-9241-FD2ED7303C3D}">
  <dimension ref="A1:K40"/>
  <sheetViews>
    <sheetView tabSelected="1" workbookViewId="0">
      <selection activeCell="A3" sqref="A3"/>
    </sheetView>
  </sheetViews>
  <sheetFormatPr defaultRowHeight="14" x14ac:dyDescent="0.3"/>
  <cols>
    <col min="3" max="3" width="20.83203125" style="10" customWidth="1"/>
    <col min="4" max="4" width="12.33203125" bestFit="1" customWidth="1"/>
    <col min="5" max="5" width="16.5" style="11" bestFit="1" customWidth="1"/>
    <col min="6" max="6" width="18.58203125" style="12" bestFit="1" customWidth="1"/>
    <col min="8" max="8" width="16.9140625" bestFit="1" customWidth="1"/>
    <col min="10" max="10" width="9.5" bestFit="1" customWidth="1"/>
  </cols>
  <sheetData>
    <row r="1" spans="1:11" x14ac:dyDescent="0.3">
      <c r="A1" t="s">
        <v>40</v>
      </c>
      <c r="B1" t="s">
        <v>19</v>
      </c>
      <c r="C1" s="10" t="s">
        <v>20</v>
      </c>
      <c r="D1" t="s">
        <v>21</v>
      </c>
      <c r="E1" s="11" t="s">
        <v>22</v>
      </c>
      <c r="F1" s="12" t="s">
        <v>23</v>
      </c>
      <c r="G1" t="s">
        <v>34</v>
      </c>
      <c r="H1" t="s">
        <v>33</v>
      </c>
      <c r="I1" t="s">
        <v>36</v>
      </c>
      <c r="J1" t="s">
        <v>37</v>
      </c>
      <c r="K1" t="s">
        <v>41</v>
      </c>
    </row>
    <row r="2" spans="1:11" x14ac:dyDescent="0.3">
      <c r="A2">
        <v>96</v>
      </c>
      <c r="B2" t="s">
        <v>24</v>
      </c>
      <c r="C2" s="10">
        <v>3.0000000000000001E-3</v>
      </c>
      <c r="D2" s="14">
        <v>299.39999999999998</v>
      </c>
      <c r="E2" s="13">
        <f t="shared" ref="E2:E7" si="0">D2/C2</f>
        <v>99799.999999999985</v>
      </c>
      <c r="F2" s="12">
        <f t="shared" ref="F2:F10" si="1">1/E2</f>
        <v>1.0020040080160322E-5</v>
      </c>
      <c r="G2" s="14">
        <v>5835.49</v>
      </c>
      <c r="H2" s="15">
        <f t="shared" ref="H2:H10" si="2">C2*G2</f>
        <v>17.50647</v>
      </c>
      <c r="I2" s="3">
        <f>H2/$J$4</f>
        <v>3.6374988343527585E-2</v>
      </c>
      <c r="J2" s="16">
        <f>SUM(C2:C10)</f>
        <v>1</v>
      </c>
      <c r="K2">
        <f>1/SUM(F2:F10)</f>
        <v>31762.054518586843</v>
      </c>
    </row>
    <row r="3" spans="1:11" x14ac:dyDescent="0.3">
      <c r="B3" t="s">
        <v>25</v>
      </c>
      <c r="C3" s="10">
        <v>1.0999999999999999E-2</v>
      </c>
      <c r="D3" s="14">
        <v>917.43</v>
      </c>
      <c r="E3" s="13">
        <f t="shared" si="0"/>
        <v>83402.727272727279</v>
      </c>
      <c r="F3" s="12">
        <f t="shared" si="1"/>
        <v>1.1990015587020263E-5</v>
      </c>
      <c r="G3" s="14">
        <v>6610.41</v>
      </c>
      <c r="H3" s="15">
        <f t="shared" si="2"/>
        <v>72.71450999999999</v>
      </c>
      <c r="I3" s="3">
        <f>H3/$J$4</f>
        <v>0.15108639569572391</v>
      </c>
      <c r="J3" t="s">
        <v>35</v>
      </c>
    </row>
    <row r="4" spans="1:11" x14ac:dyDescent="0.3">
      <c r="B4" t="s">
        <v>26</v>
      </c>
      <c r="C4" s="10">
        <v>2.5000000000000001E-2</v>
      </c>
      <c r="D4" s="14">
        <v>4132.2299999999996</v>
      </c>
      <c r="E4" s="13">
        <f t="shared" si="0"/>
        <v>165289.19999999998</v>
      </c>
      <c r="F4" s="12">
        <f t="shared" si="1"/>
        <v>6.0500020570007003E-6</v>
      </c>
      <c r="G4" s="14">
        <v>2986.65</v>
      </c>
      <c r="H4" s="15">
        <f t="shared" si="2"/>
        <v>74.666250000000005</v>
      </c>
      <c r="I4" s="3">
        <f>H4/$J$4</f>
        <v>0.15514172608212373</v>
      </c>
      <c r="J4" s="15">
        <f>SUM(H2:H10)</f>
        <v>481.27768000000003</v>
      </c>
    </row>
    <row r="5" spans="1:11" x14ac:dyDescent="0.3">
      <c r="B5" t="s">
        <v>27</v>
      </c>
      <c r="C5" s="10">
        <v>5.8999999999999997E-2</v>
      </c>
      <c r="D5" s="14">
        <v>25000</v>
      </c>
      <c r="E5" s="13">
        <f t="shared" si="0"/>
        <v>423728.81355932204</v>
      </c>
      <c r="F5" s="12">
        <f t="shared" si="1"/>
        <v>2.3599999999999999E-6</v>
      </c>
      <c r="G5" s="14">
        <v>1208.3900000000001</v>
      </c>
      <c r="H5" s="15">
        <f t="shared" si="2"/>
        <v>71.295010000000005</v>
      </c>
      <c r="I5" s="3">
        <f>H5/$J$4</f>
        <v>0.14813695494875226</v>
      </c>
      <c r="J5" t="s">
        <v>38</v>
      </c>
    </row>
    <row r="6" spans="1:11" x14ac:dyDescent="0.3">
      <c r="B6" t="s">
        <v>28</v>
      </c>
      <c r="C6" s="10">
        <v>0.14699999999999999</v>
      </c>
      <c r="D6" s="14">
        <v>250000</v>
      </c>
      <c r="E6" s="13">
        <f t="shared" si="0"/>
        <v>1700680.2721088436</v>
      </c>
      <c r="F6" s="12">
        <f t="shared" si="1"/>
        <v>5.8800000000000002E-7</v>
      </c>
      <c r="G6" s="14">
        <v>460.23</v>
      </c>
      <c r="H6" s="15">
        <f t="shared" si="2"/>
        <v>67.653809999999993</v>
      </c>
      <c r="I6" s="3">
        <f>H6/$J$4</f>
        <v>0.14057126023380098</v>
      </c>
      <c r="J6">
        <v>500</v>
      </c>
    </row>
    <row r="7" spans="1:11" x14ac:dyDescent="0.3">
      <c r="B7" t="s">
        <v>29</v>
      </c>
      <c r="C7" s="10">
        <v>0.23799999999999999</v>
      </c>
      <c r="D7" s="14">
        <v>500000</v>
      </c>
      <c r="E7" s="13">
        <f t="shared" si="0"/>
        <v>2100840.3361344538</v>
      </c>
      <c r="F7" s="12">
        <f t="shared" si="1"/>
        <v>4.7600000000000003E-7</v>
      </c>
      <c r="G7" s="14">
        <v>277.39999999999998</v>
      </c>
      <c r="H7" s="15">
        <f t="shared" si="2"/>
        <v>66.021199999999993</v>
      </c>
      <c r="I7" s="3">
        <f>H7/$J$4</f>
        <v>0.13717901898130824</v>
      </c>
      <c r="J7" t="s">
        <v>39</v>
      </c>
    </row>
    <row r="8" spans="1:11" x14ac:dyDescent="0.3">
      <c r="B8" t="s">
        <v>30</v>
      </c>
      <c r="C8" s="10">
        <v>0.373</v>
      </c>
      <c r="D8">
        <f>10*1000*1000*1000</f>
        <v>10000000000</v>
      </c>
      <c r="E8" s="13">
        <f t="shared" ref="E8:E10" si="3">D8/C8</f>
        <v>26809651474.53083</v>
      </c>
      <c r="F8" s="12">
        <f t="shared" si="1"/>
        <v>3.7300000000000003E-11</v>
      </c>
      <c r="G8" s="14">
        <v>224.23</v>
      </c>
      <c r="H8" s="15">
        <f t="shared" si="2"/>
        <v>83.637789999999995</v>
      </c>
      <c r="I8" s="3">
        <f>H8/$J$4</f>
        <v>0.17378281494375553</v>
      </c>
      <c r="J8" s="2">
        <f>J4/J6</f>
        <v>0.96255536000000008</v>
      </c>
    </row>
    <row r="9" spans="1:11" x14ac:dyDescent="0.3">
      <c r="B9" t="s">
        <v>31</v>
      </c>
      <c r="C9" s="10">
        <v>0.114</v>
      </c>
      <c r="D9">
        <f>10*1000*1000*1000</f>
        <v>10000000000</v>
      </c>
      <c r="E9" s="13">
        <f t="shared" si="3"/>
        <v>87719298245.614029</v>
      </c>
      <c r="F9" s="12">
        <f t="shared" si="1"/>
        <v>1.1400000000000001E-11</v>
      </c>
      <c r="G9" s="14">
        <v>202.51</v>
      </c>
      <c r="H9" s="15">
        <f t="shared" si="2"/>
        <v>23.08614</v>
      </c>
      <c r="I9" s="3">
        <f>H9/$J$4</f>
        <v>4.796844100478543E-2</v>
      </c>
    </row>
    <row r="10" spans="1:11" x14ac:dyDescent="0.3">
      <c r="B10" t="s">
        <v>32</v>
      </c>
      <c r="C10" s="10">
        <v>0.03</v>
      </c>
      <c r="D10">
        <f>10*1000*1000*1000</f>
        <v>10000000000</v>
      </c>
      <c r="E10" s="13">
        <f t="shared" si="3"/>
        <v>333333333333.33337</v>
      </c>
      <c r="F10" s="12">
        <f t="shared" si="1"/>
        <v>2.9999999999999997E-12</v>
      </c>
      <c r="G10" s="14">
        <v>156.55000000000001</v>
      </c>
      <c r="H10" s="15">
        <f t="shared" si="2"/>
        <v>4.6965000000000003</v>
      </c>
      <c r="I10" s="3">
        <f>H10/$J$4</f>
        <v>9.7583997662222775E-3</v>
      </c>
    </row>
    <row r="11" spans="1:11" x14ac:dyDescent="0.3">
      <c r="E11" s="13"/>
      <c r="G11" s="14"/>
      <c r="H11" s="15"/>
      <c r="J11" t="s">
        <v>37</v>
      </c>
      <c r="K11" t="s">
        <v>41</v>
      </c>
    </row>
    <row r="12" spans="1:11" x14ac:dyDescent="0.3">
      <c r="A12">
        <v>94</v>
      </c>
      <c r="B12" t="s">
        <v>24</v>
      </c>
      <c r="C12" s="10">
        <v>3.0000000000000001E-3</v>
      </c>
      <c r="D12" s="14">
        <v>299.39999999999998</v>
      </c>
      <c r="E12" s="13">
        <f t="shared" ref="E12:E20" si="4">D12/C12</f>
        <v>99799.999999999985</v>
      </c>
      <c r="F12" s="12">
        <f t="shared" ref="F12:F20" si="5">1/E12</f>
        <v>1.0020040080160322E-5</v>
      </c>
      <c r="G12" s="14">
        <v>5835.49</v>
      </c>
      <c r="H12" s="15">
        <f t="shared" ref="H12:H20" si="6">C12*G12</f>
        <v>17.50647</v>
      </c>
      <c r="I12" s="3">
        <f>H12/$J$4</f>
        <v>3.6374988343527585E-2</v>
      </c>
      <c r="J12" s="16">
        <f>SUM(C12:C20)</f>
        <v>1</v>
      </c>
      <c r="K12">
        <f>1/SUM(F12:F20)</f>
        <v>32827.667549971957</v>
      </c>
    </row>
    <row r="13" spans="1:11" x14ac:dyDescent="0.3">
      <c r="B13" t="s">
        <v>25</v>
      </c>
      <c r="C13" s="10">
        <v>1.0500000000000001E-2</v>
      </c>
      <c r="D13" s="14">
        <v>917.43</v>
      </c>
      <c r="E13" s="13">
        <f t="shared" si="4"/>
        <v>87374.28571428571</v>
      </c>
      <c r="F13" s="12">
        <f t="shared" si="5"/>
        <v>1.1445014878519342E-5</v>
      </c>
      <c r="G13" s="14">
        <v>6610.41</v>
      </c>
      <c r="H13" s="15">
        <f t="shared" si="6"/>
        <v>69.409305000000003</v>
      </c>
      <c r="I13" s="3">
        <f>H13/$J$4</f>
        <v>0.1442188322550092</v>
      </c>
      <c r="J13" t="s">
        <v>35</v>
      </c>
    </row>
    <row r="14" spans="1:11" x14ac:dyDescent="0.3">
      <c r="B14" t="s">
        <v>26</v>
      </c>
      <c r="C14" s="10">
        <v>2.35E-2</v>
      </c>
      <c r="D14" s="14">
        <v>4132.2299999999996</v>
      </c>
      <c r="E14" s="13">
        <f t="shared" si="4"/>
        <v>175839.57446808508</v>
      </c>
      <c r="F14" s="12">
        <f t="shared" si="5"/>
        <v>5.6870019335806581E-6</v>
      </c>
      <c r="G14" s="14">
        <v>2986.65</v>
      </c>
      <c r="H14" s="15">
        <f t="shared" si="6"/>
        <v>70.186275000000009</v>
      </c>
      <c r="I14" s="3">
        <f>H14/$J$4</f>
        <v>0.14583322251719633</v>
      </c>
      <c r="J14" s="15">
        <f>SUM(H12:H20)</f>
        <v>470.52424000000002</v>
      </c>
    </row>
    <row r="15" spans="1:11" x14ac:dyDescent="0.3">
      <c r="B15" t="s">
        <v>27</v>
      </c>
      <c r="C15" s="10">
        <v>5.6500000000000002E-2</v>
      </c>
      <c r="D15" s="14">
        <v>25000</v>
      </c>
      <c r="E15" s="13">
        <f t="shared" si="4"/>
        <v>442477.87610619469</v>
      </c>
      <c r="F15" s="12">
        <f t="shared" si="5"/>
        <v>2.26E-6</v>
      </c>
      <c r="G15" s="14">
        <v>1208.3900000000001</v>
      </c>
      <c r="H15" s="15">
        <f t="shared" si="6"/>
        <v>68.274035000000012</v>
      </c>
      <c r="I15" s="3">
        <f>H15/$J$4</f>
        <v>0.14185996533227971</v>
      </c>
      <c r="J15" t="s">
        <v>38</v>
      </c>
    </row>
    <row r="16" spans="1:11" x14ac:dyDescent="0.3">
      <c r="B16" t="s">
        <v>28</v>
      </c>
      <c r="C16" s="10">
        <v>0.14349999999999999</v>
      </c>
      <c r="D16" s="14">
        <v>250000</v>
      </c>
      <c r="E16" s="13">
        <f t="shared" si="4"/>
        <v>1742160.2787456447</v>
      </c>
      <c r="F16" s="12">
        <f t="shared" si="5"/>
        <v>5.7399999999999993E-7</v>
      </c>
      <c r="G16" s="14">
        <v>460.23</v>
      </c>
      <c r="H16" s="15">
        <f t="shared" si="6"/>
        <v>66.043004999999994</v>
      </c>
      <c r="I16" s="3">
        <f>H16/$J$4</f>
        <v>0.13722432546632951</v>
      </c>
      <c r="J16">
        <v>500</v>
      </c>
    </row>
    <row r="17" spans="1:11" x14ac:dyDescent="0.3">
      <c r="B17" t="s">
        <v>29</v>
      </c>
      <c r="C17" s="10">
        <v>0.23799999999999999</v>
      </c>
      <c r="D17" s="14">
        <v>500000</v>
      </c>
      <c r="E17" s="13">
        <f t="shared" si="4"/>
        <v>2100840.3361344538</v>
      </c>
      <c r="F17" s="12">
        <f t="shared" si="5"/>
        <v>4.7600000000000003E-7</v>
      </c>
      <c r="G17" s="14">
        <v>277.39999999999998</v>
      </c>
      <c r="H17" s="15">
        <f t="shared" si="6"/>
        <v>66.021199999999993</v>
      </c>
      <c r="I17" s="3">
        <f>H17/$J$4</f>
        <v>0.13717901898130824</v>
      </c>
      <c r="J17" t="s">
        <v>39</v>
      </c>
    </row>
    <row r="18" spans="1:11" x14ac:dyDescent="0.3">
      <c r="B18" t="s">
        <v>30</v>
      </c>
      <c r="C18" s="10">
        <v>0.375</v>
      </c>
      <c r="D18">
        <f>10*1000*1000*1000</f>
        <v>10000000000</v>
      </c>
      <c r="E18" s="13">
        <f t="shared" si="4"/>
        <v>26666666666.666668</v>
      </c>
      <c r="F18" s="12">
        <f t="shared" si="5"/>
        <v>3.75E-11</v>
      </c>
      <c r="G18" s="14">
        <v>224.23</v>
      </c>
      <c r="H18" s="15">
        <f t="shared" si="6"/>
        <v>84.086249999999993</v>
      </c>
      <c r="I18" s="3">
        <f>H18/$J$4</f>
        <v>0.17471462628393652</v>
      </c>
      <c r="J18" s="2">
        <f>J14/J16</f>
        <v>0.94104848000000008</v>
      </c>
    </row>
    <row r="19" spans="1:11" x14ac:dyDescent="0.3">
      <c r="B19" t="s">
        <v>31</v>
      </c>
      <c r="C19" s="10">
        <v>0.12</v>
      </c>
      <c r="D19">
        <f>10*1000*1000*1000</f>
        <v>10000000000</v>
      </c>
      <c r="E19" s="13">
        <f t="shared" si="4"/>
        <v>83333333333.333344</v>
      </c>
      <c r="F19" s="12">
        <f t="shared" si="5"/>
        <v>1.1999999999999999E-11</v>
      </c>
      <c r="G19" s="14">
        <v>202.51</v>
      </c>
      <c r="H19" s="15">
        <f t="shared" si="6"/>
        <v>24.301199999999998</v>
      </c>
      <c r="I19" s="3">
        <f>H19/$J$4</f>
        <v>5.0493095794510973E-2</v>
      </c>
    </row>
    <row r="20" spans="1:11" x14ac:dyDescent="0.3">
      <c r="B20" t="s">
        <v>32</v>
      </c>
      <c r="C20" s="10">
        <v>0.03</v>
      </c>
      <c r="D20">
        <f>10*1000*1000*1000</f>
        <v>10000000000</v>
      </c>
      <c r="E20" s="13">
        <f t="shared" si="4"/>
        <v>333333333333.33337</v>
      </c>
      <c r="F20" s="12">
        <f t="shared" si="5"/>
        <v>2.9999999999999997E-12</v>
      </c>
      <c r="G20" s="14">
        <v>156.55000000000001</v>
      </c>
      <c r="H20" s="15">
        <f t="shared" si="6"/>
        <v>4.6965000000000003</v>
      </c>
      <c r="I20" s="3">
        <f>H20/$J$4</f>
        <v>9.7583997662222775E-3</v>
      </c>
    </row>
    <row r="21" spans="1:11" x14ac:dyDescent="0.3">
      <c r="E21" s="13"/>
      <c r="G21" s="14"/>
      <c r="H21" s="15"/>
      <c r="J21" t="s">
        <v>37</v>
      </c>
      <c r="K21" t="s">
        <v>41</v>
      </c>
    </row>
    <row r="22" spans="1:11" x14ac:dyDescent="0.3">
      <c r="A22">
        <v>92</v>
      </c>
      <c r="B22" t="s">
        <v>24</v>
      </c>
      <c r="C22" s="10">
        <v>2.8E-3</v>
      </c>
      <c r="D22" s="14">
        <v>299.39999999999998</v>
      </c>
      <c r="E22" s="13">
        <f t="shared" ref="E22:E30" si="7">D22/C22</f>
        <v>106928.57142857142</v>
      </c>
      <c r="F22" s="12">
        <f t="shared" ref="F22:F30" si="8">1/E22</f>
        <v>9.3520374081496332E-6</v>
      </c>
      <c r="G22" s="14">
        <v>5835.49</v>
      </c>
      <c r="H22" s="15">
        <f t="shared" ref="H22:H30" si="9">C22*G22</f>
        <v>16.339372000000001</v>
      </c>
      <c r="I22" s="3">
        <f>H22/$J$4</f>
        <v>3.3949989120625745E-2</v>
      </c>
      <c r="J22" s="16">
        <f>SUM(C22:C30)</f>
        <v>1</v>
      </c>
      <c r="K22">
        <f>1/SUM(F22:F30)</f>
        <v>34334.635907869051</v>
      </c>
    </row>
    <row r="23" spans="1:11" x14ac:dyDescent="0.3">
      <c r="B23" t="s">
        <v>25</v>
      </c>
      <c r="C23" s="10">
        <v>1.0200000000000001E-2</v>
      </c>
      <c r="D23" s="14">
        <v>917.43</v>
      </c>
      <c r="E23" s="13">
        <f t="shared" si="7"/>
        <v>89944.117647058811</v>
      </c>
      <c r="F23" s="12">
        <f t="shared" si="8"/>
        <v>1.1118014453418791E-5</v>
      </c>
      <c r="G23" s="14">
        <v>6610.41</v>
      </c>
      <c r="H23" s="15">
        <f t="shared" si="9"/>
        <v>67.426181999999997</v>
      </c>
      <c r="I23" s="3">
        <f>H23/$J$4</f>
        <v>0.14009829419058037</v>
      </c>
      <c r="J23" t="s">
        <v>35</v>
      </c>
    </row>
    <row r="24" spans="1:11" x14ac:dyDescent="0.3">
      <c r="B24" t="s">
        <v>26</v>
      </c>
      <c r="C24" s="10">
        <v>2.2499999999999999E-2</v>
      </c>
      <c r="D24" s="14">
        <v>4132.2299999999996</v>
      </c>
      <c r="E24" s="13">
        <f t="shared" si="7"/>
        <v>183654.66666666666</v>
      </c>
      <c r="F24" s="12">
        <f t="shared" si="8"/>
        <v>5.4450018513006294E-6</v>
      </c>
      <c r="G24" s="14">
        <v>2986.65</v>
      </c>
      <c r="H24" s="15">
        <f t="shared" si="9"/>
        <v>67.199624999999997</v>
      </c>
      <c r="I24" s="3">
        <f>H24/$J$4</f>
        <v>0.13962755347391134</v>
      </c>
      <c r="J24" s="15">
        <f>SUM(H22:H30)</f>
        <v>460.64382400000005</v>
      </c>
    </row>
    <row r="25" spans="1:11" x14ac:dyDescent="0.3">
      <c r="B25" t="s">
        <v>27</v>
      </c>
      <c r="C25" s="10">
        <v>5.5500000000000001E-2</v>
      </c>
      <c r="D25" s="14">
        <v>25000</v>
      </c>
      <c r="E25" s="13">
        <f t="shared" si="7"/>
        <v>450450.45045045047</v>
      </c>
      <c r="F25" s="12">
        <f t="shared" si="8"/>
        <v>2.2199999999999999E-6</v>
      </c>
      <c r="G25" s="14">
        <v>1208.3900000000001</v>
      </c>
      <c r="H25" s="15">
        <f t="shared" si="9"/>
        <v>67.065645000000004</v>
      </c>
      <c r="I25" s="3">
        <f>H25/$J$4</f>
        <v>0.13934916948569068</v>
      </c>
      <c r="J25" t="s">
        <v>38</v>
      </c>
    </row>
    <row r="26" spans="1:11" x14ac:dyDescent="0.3">
      <c r="B26" t="s">
        <v>28</v>
      </c>
      <c r="C26" s="10">
        <v>0.13500000000000001</v>
      </c>
      <c r="D26" s="14">
        <v>250000</v>
      </c>
      <c r="E26" s="13">
        <f t="shared" si="7"/>
        <v>1851851.8518518517</v>
      </c>
      <c r="F26" s="12">
        <f t="shared" si="8"/>
        <v>5.4000000000000002E-7</v>
      </c>
      <c r="G26" s="14">
        <v>460.23</v>
      </c>
      <c r="H26" s="15">
        <f t="shared" si="9"/>
        <v>62.131050000000009</v>
      </c>
      <c r="I26" s="3">
        <f>H26/$J$4</f>
        <v>0.12909605531675603</v>
      </c>
      <c r="J26">
        <v>500</v>
      </c>
    </row>
    <row r="27" spans="1:11" x14ac:dyDescent="0.3">
      <c r="B27" t="s">
        <v>29</v>
      </c>
      <c r="C27" s="10">
        <v>0.22500000000000001</v>
      </c>
      <c r="D27" s="14">
        <v>500000</v>
      </c>
      <c r="E27" s="13">
        <f t="shared" si="7"/>
        <v>2222222.222222222</v>
      </c>
      <c r="F27" s="12">
        <f t="shared" si="8"/>
        <v>4.5000000000000003E-7</v>
      </c>
      <c r="G27" s="14">
        <v>277.39999999999998</v>
      </c>
      <c r="H27" s="15">
        <f t="shared" si="9"/>
        <v>62.414999999999999</v>
      </c>
      <c r="I27" s="3">
        <f>H27/$J$4</f>
        <v>0.12968604735627881</v>
      </c>
      <c r="J27" t="s">
        <v>39</v>
      </c>
    </row>
    <row r="28" spans="1:11" x14ac:dyDescent="0.3">
      <c r="B28" t="s">
        <v>30</v>
      </c>
      <c r="C28" s="10">
        <v>0.38700000000000001</v>
      </c>
      <c r="D28">
        <f>10*1000*1000*1000</f>
        <v>10000000000</v>
      </c>
      <c r="E28" s="13">
        <f t="shared" si="7"/>
        <v>25839793281.653748</v>
      </c>
      <c r="F28" s="12">
        <f t="shared" si="8"/>
        <v>3.8699999999999999E-11</v>
      </c>
      <c r="G28" s="14">
        <v>224.23</v>
      </c>
      <c r="H28" s="15">
        <f t="shared" si="9"/>
        <v>86.777010000000004</v>
      </c>
      <c r="I28" s="3">
        <f>H28/$J$4</f>
        <v>0.18030549432502252</v>
      </c>
      <c r="J28" s="2">
        <f>J24/J26</f>
        <v>0.92128764800000007</v>
      </c>
    </row>
    <row r="29" spans="1:11" x14ac:dyDescent="0.3">
      <c r="B29" t="s">
        <v>31</v>
      </c>
      <c r="C29" s="10">
        <v>0.129</v>
      </c>
      <c r="D29">
        <f>10*1000*1000*1000</f>
        <v>10000000000</v>
      </c>
      <c r="E29" s="13">
        <f t="shared" si="7"/>
        <v>77519379844.961243</v>
      </c>
      <c r="F29" s="12">
        <f t="shared" si="8"/>
        <v>1.29E-11</v>
      </c>
      <c r="G29" s="14">
        <v>202.51</v>
      </c>
      <c r="H29" s="15">
        <f t="shared" si="9"/>
        <v>26.12379</v>
      </c>
      <c r="I29" s="3">
        <f>H29/$J$4</f>
        <v>5.4280077979099298E-2</v>
      </c>
    </row>
    <row r="30" spans="1:11" x14ac:dyDescent="0.3">
      <c r="B30" t="s">
        <v>32</v>
      </c>
      <c r="C30" s="10">
        <v>3.3000000000000002E-2</v>
      </c>
      <c r="D30">
        <f>10*1000*1000*1000</f>
        <v>10000000000</v>
      </c>
      <c r="E30" s="13">
        <f t="shared" si="7"/>
        <v>303030303030.30304</v>
      </c>
      <c r="F30" s="12">
        <f t="shared" si="8"/>
        <v>3.3000000000000001E-12</v>
      </c>
      <c r="G30" s="14">
        <v>156.55000000000001</v>
      </c>
      <c r="H30" s="15">
        <f t="shared" si="9"/>
        <v>5.1661500000000009</v>
      </c>
      <c r="I30" s="3">
        <f>H30/$J$4</f>
        <v>1.0734239742844506E-2</v>
      </c>
    </row>
    <row r="31" spans="1:11" x14ac:dyDescent="0.3">
      <c r="J31" t="s">
        <v>37</v>
      </c>
      <c r="K31" t="s">
        <v>41</v>
      </c>
    </row>
    <row r="32" spans="1:11" x14ac:dyDescent="0.3">
      <c r="A32">
        <v>87</v>
      </c>
      <c r="B32" t="s">
        <v>24</v>
      </c>
      <c r="C32" s="10">
        <v>2.5000000000000001E-3</v>
      </c>
      <c r="D32" s="14">
        <v>299.39999999999998</v>
      </c>
      <c r="E32" s="13">
        <f t="shared" ref="E32:E40" si="10">D32/C32</f>
        <v>119759.99999999999</v>
      </c>
      <c r="F32" s="12">
        <f t="shared" ref="F32:F40" si="11">1/E32</f>
        <v>8.3500334001336022E-6</v>
      </c>
      <c r="G32" s="14">
        <v>5835.49</v>
      </c>
      <c r="H32" s="15">
        <f t="shared" ref="H32:H40" si="12">C32*G32</f>
        <v>14.588725</v>
      </c>
      <c r="I32" s="3">
        <f>H32/$J$4</f>
        <v>3.0312490286272989E-2</v>
      </c>
      <c r="J32" s="16">
        <f>SUM(C32:C40)</f>
        <v>1</v>
      </c>
      <c r="K32">
        <f>1/SUM(F32:F40)</f>
        <v>37842.796788456544</v>
      </c>
    </row>
    <row r="33" spans="2:10" x14ac:dyDescent="0.3">
      <c r="B33" t="s">
        <v>25</v>
      </c>
      <c r="C33" s="10">
        <v>9.4999999999999998E-3</v>
      </c>
      <c r="D33" s="14">
        <v>917.43</v>
      </c>
      <c r="E33" s="13">
        <f t="shared" si="10"/>
        <v>96571.578947368413</v>
      </c>
      <c r="F33" s="12">
        <f t="shared" si="11"/>
        <v>1.0355013461517501E-5</v>
      </c>
      <c r="G33" s="14">
        <v>6610.41</v>
      </c>
      <c r="H33" s="15">
        <f t="shared" si="12"/>
        <v>62.798894999999995</v>
      </c>
      <c r="I33" s="3">
        <f>H33/$J$4</f>
        <v>0.13048370537357973</v>
      </c>
      <c r="J33" t="s">
        <v>35</v>
      </c>
    </row>
    <row r="34" spans="2:10" x14ac:dyDescent="0.3">
      <c r="B34" t="s">
        <v>26</v>
      </c>
      <c r="C34" s="10">
        <v>0.02</v>
      </c>
      <c r="D34" s="14">
        <v>4132.2299999999996</v>
      </c>
      <c r="E34" s="13">
        <f t="shared" si="10"/>
        <v>206611.49999999997</v>
      </c>
      <c r="F34" s="12">
        <f t="shared" si="11"/>
        <v>4.8400016456005601E-6</v>
      </c>
      <c r="G34" s="14">
        <v>2986.65</v>
      </c>
      <c r="H34" s="15">
        <f t="shared" si="12"/>
        <v>59.733000000000004</v>
      </c>
      <c r="I34" s="3">
        <f>H34/$J$4</f>
        <v>0.12411338086569899</v>
      </c>
      <c r="J34" s="15">
        <f>SUM(H32:H40)</f>
        <v>436.35603999999995</v>
      </c>
    </row>
    <row r="35" spans="2:10" x14ac:dyDescent="0.3">
      <c r="B35" t="s">
        <v>27</v>
      </c>
      <c r="C35" s="10">
        <v>0.05</v>
      </c>
      <c r="D35" s="14">
        <v>25000</v>
      </c>
      <c r="E35" s="13">
        <f t="shared" si="10"/>
        <v>500000</v>
      </c>
      <c r="F35" s="12">
        <f t="shared" si="11"/>
        <v>1.9999999999999999E-6</v>
      </c>
      <c r="G35" s="14">
        <v>1208.3900000000001</v>
      </c>
      <c r="H35" s="15">
        <f t="shared" si="12"/>
        <v>60.419500000000006</v>
      </c>
      <c r="I35" s="3">
        <f>H35/$J$4</f>
        <v>0.12553979232945106</v>
      </c>
      <c r="J35" t="s">
        <v>38</v>
      </c>
    </row>
    <row r="36" spans="2:10" x14ac:dyDescent="0.3">
      <c r="B36" t="s">
        <v>28</v>
      </c>
      <c r="C36" s="10">
        <v>0.11899999999999999</v>
      </c>
      <c r="D36" s="14">
        <v>250000</v>
      </c>
      <c r="E36" s="13">
        <f t="shared" si="10"/>
        <v>2100840.3361344538</v>
      </c>
      <c r="F36" s="12">
        <f t="shared" si="11"/>
        <v>4.7600000000000003E-7</v>
      </c>
      <c r="G36" s="14">
        <v>460.23</v>
      </c>
      <c r="H36" s="15">
        <f t="shared" si="12"/>
        <v>54.76737</v>
      </c>
      <c r="I36" s="3">
        <f>H36/$J$4</f>
        <v>0.11379578209402937</v>
      </c>
      <c r="J36">
        <v>500</v>
      </c>
    </row>
    <row r="37" spans="2:10" x14ac:dyDescent="0.3">
      <c r="B37" t="s">
        <v>29</v>
      </c>
      <c r="C37" s="10">
        <v>0.20200000000000001</v>
      </c>
      <c r="D37" s="14">
        <v>500000</v>
      </c>
      <c r="E37" s="13">
        <f t="shared" si="10"/>
        <v>2475247.5247524753</v>
      </c>
      <c r="F37" s="12">
        <f t="shared" si="11"/>
        <v>4.0399999999999996E-7</v>
      </c>
      <c r="G37" s="14">
        <v>277.39999999999998</v>
      </c>
      <c r="H37" s="15">
        <f t="shared" si="12"/>
        <v>56.034799999999997</v>
      </c>
      <c r="I37" s="3">
        <f>H37/$J$4</f>
        <v>0.11642925140430363</v>
      </c>
      <c r="J37" t="s">
        <v>39</v>
      </c>
    </row>
    <row r="38" spans="2:10" x14ac:dyDescent="0.3">
      <c r="B38" t="s">
        <v>30</v>
      </c>
      <c r="C38" s="10">
        <v>0.40799999999999997</v>
      </c>
      <c r="D38">
        <f>10*1000*1000*1000</f>
        <v>10000000000</v>
      </c>
      <c r="E38" s="13">
        <f t="shared" si="10"/>
        <v>24509803921.56863</v>
      </c>
      <c r="F38" s="12">
        <f t="shared" si="11"/>
        <v>4.0799999999999997E-11</v>
      </c>
      <c r="G38" s="14">
        <v>224.23</v>
      </c>
      <c r="H38" s="15">
        <f t="shared" si="12"/>
        <v>91.485839999999996</v>
      </c>
      <c r="I38" s="3">
        <f>H38/$J$4</f>
        <v>0.19008951339692293</v>
      </c>
      <c r="J38" s="2">
        <f>J34/J36</f>
        <v>0.87271207999999989</v>
      </c>
    </row>
    <row r="39" spans="2:10" x14ac:dyDescent="0.3">
      <c r="B39" t="s">
        <v>31</v>
      </c>
      <c r="C39" s="10">
        <v>0.151</v>
      </c>
      <c r="D39">
        <f>10*1000*1000*1000</f>
        <v>10000000000</v>
      </c>
      <c r="E39" s="13">
        <f t="shared" si="10"/>
        <v>66225165562.91391</v>
      </c>
      <c r="F39" s="12">
        <f t="shared" si="11"/>
        <v>1.5099999999999998E-11</v>
      </c>
      <c r="G39" s="14">
        <v>202.51</v>
      </c>
      <c r="H39" s="15">
        <f t="shared" si="12"/>
        <v>30.579009999999997</v>
      </c>
      <c r="I39" s="3">
        <f>H39/$J$4</f>
        <v>6.3537145541426296E-2</v>
      </c>
    </row>
    <row r="40" spans="2:10" x14ac:dyDescent="0.3">
      <c r="B40" t="s">
        <v>32</v>
      </c>
      <c r="C40" s="10">
        <v>3.7999999999999999E-2</v>
      </c>
      <c r="D40">
        <f>10*1000*1000*1000</f>
        <v>10000000000</v>
      </c>
      <c r="E40" s="13">
        <f t="shared" si="10"/>
        <v>263157894736.8421</v>
      </c>
      <c r="F40" s="12">
        <f t="shared" si="11"/>
        <v>3.8E-12</v>
      </c>
      <c r="G40" s="14">
        <v>156.55000000000001</v>
      </c>
      <c r="H40" s="15">
        <f t="shared" si="12"/>
        <v>5.9489000000000001</v>
      </c>
      <c r="I40" s="3">
        <f>H40/$J$4</f>
        <v>1.236063970388155E-2</v>
      </c>
    </row>
  </sheetData>
  <phoneticPr fontId="2" type="noConversion"/>
  <conditionalFormatting sqref="I1:I1048576 J1:K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{BD8FB0B1-2754-4811-A1C2-191089641852}</x14:id>
        </ext>
      </extLst>
    </cfRule>
  </conditionalFormatting>
  <conditionalFormatting sqref="J1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{847B2E31-0AE3-4A67-AA95-598910B90882}</x14:id>
        </ext>
      </extLst>
    </cfRule>
  </conditionalFormatting>
  <conditionalFormatting sqref="J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{778EF204-F4E5-4491-BB73-C5E9C9C4F62D}</x14:id>
        </ext>
      </extLst>
    </cfRule>
  </conditionalFormatting>
  <conditionalFormatting sqref="C1: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{E4CBCD81-E754-4F87-98C0-E3012DB8901C}</x14:id>
        </ext>
      </extLst>
    </cfRule>
  </conditionalFormatting>
  <conditionalFormatting sqref="K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{CFA15B8D-126D-4509-AE37-426A004D0D24}</x14:id>
        </ext>
      </extLst>
    </cfRule>
  </conditionalFormatting>
  <conditionalFormatting sqref="K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{82A1220E-2AFE-4E2D-B599-58F7714DFC9E}</x14:id>
        </ext>
      </extLst>
    </cfRule>
  </conditionalFormatting>
  <conditionalFormatting sqref="J31:K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{6EDFADC1-3F73-47C6-8E4F-4F58AA31007D}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8FB0B1-2754-4811-A1C2-191089641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 J1:K1</xm:sqref>
        </x14:conditionalFormatting>
        <x14:conditionalFormatting xmlns:xm="http://schemas.microsoft.com/office/excel/2006/main">
          <x14:cfRule type="dataBar" id="{847B2E31-0AE3-4A67-AA95-598910B908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78EF204-F4E5-4491-BB73-C5E9C9C4F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E4CBCD81-E754-4F87-98C0-E3012DB89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FA15B8D-126D-4509-AE37-426A004D0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82A1220E-2AFE-4E2D-B599-58F7714DF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</xm:sqref>
        </x14:conditionalFormatting>
        <x14:conditionalFormatting xmlns:xm="http://schemas.microsoft.com/office/excel/2006/main">
          <x14:cfRule type="dataBar" id="{6EDFADC1-3F73-47C6-8E4F-4F58AA310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J31:K31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69C7-0B91-4FA6-B560-29FF47C4C8FC}">
  <dimension ref="A1:N20"/>
  <sheetViews>
    <sheetView workbookViewId="0">
      <selection activeCell="B19" sqref="B19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0</v>
      </c>
      <c r="F2" s="3">
        <f>E2/10000000</f>
        <v>0</v>
      </c>
      <c r="H2">
        <f>B15+E8</f>
        <v>10000000</v>
      </c>
    </row>
    <row r="3" spans="1:14" x14ac:dyDescent="0.3">
      <c r="A3">
        <v>5000</v>
      </c>
      <c r="B3">
        <v>0</v>
      </c>
      <c r="C3" s="3">
        <f t="shared" ref="C3:C15" si="0">B3/10000000</f>
        <v>0</v>
      </c>
      <c r="D3">
        <v>20</v>
      </c>
      <c r="E3">
        <v>0</v>
      </c>
      <c r="F3" s="3">
        <f t="shared" ref="F3:F8" si="1">E3/10000000</f>
        <v>0</v>
      </c>
    </row>
    <row r="4" spans="1:14" x14ac:dyDescent="0.3">
      <c r="A4">
        <v>2500</v>
      </c>
      <c r="B4">
        <v>0</v>
      </c>
      <c r="C4" s="3">
        <f t="shared" si="0"/>
        <v>0</v>
      </c>
      <c r="D4">
        <v>10</v>
      </c>
      <c r="E4">
        <v>10</v>
      </c>
      <c r="F4" s="3">
        <f t="shared" si="1"/>
        <v>9.9999999999999995E-7</v>
      </c>
    </row>
    <row r="5" spans="1:14" x14ac:dyDescent="0.3">
      <c r="A5">
        <v>1000</v>
      </c>
      <c r="B5">
        <v>0</v>
      </c>
      <c r="C5" s="3">
        <f t="shared" si="0"/>
        <v>0</v>
      </c>
      <c r="D5">
        <v>5</v>
      </c>
      <c r="E5">
        <v>3990</v>
      </c>
      <c r="F5" s="3">
        <f t="shared" si="1"/>
        <v>3.9899999999999999E-4</v>
      </c>
    </row>
    <row r="6" spans="1:14" x14ac:dyDescent="0.3">
      <c r="A6">
        <v>500</v>
      </c>
      <c r="B6">
        <v>1500</v>
      </c>
      <c r="C6" s="3">
        <f t="shared" si="0"/>
        <v>1.4999999999999999E-4</v>
      </c>
      <c r="D6">
        <v>3</v>
      </c>
      <c r="E6">
        <v>19000</v>
      </c>
      <c r="F6" s="3">
        <f t="shared" si="1"/>
        <v>1.9E-3</v>
      </c>
    </row>
    <row r="7" spans="1:14" x14ac:dyDescent="0.3">
      <c r="A7">
        <v>250</v>
      </c>
      <c r="B7">
        <v>23500</v>
      </c>
      <c r="C7" s="3">
        <f t="shared" si="0"/>
        <v>2.3500000000000001E-3</v>
      </c>
      <c r="D7">
        <v>2</v>
      </c>
      <c r="E7">
        <v>57000</v>
      </c>
      <c r="F7" s="3">
        <f t="shared" si="1"/>
        <v>5.7000000000000002E-3</v>
      </c>
    </row>
    <row r="8" spans="1:14" ht="14.5" thickBot="1" x14ac:dyDescent="0.35">
      <c r="A8">
        <v>100</v>
      </c>
      <c r="B8">
        <v>43000</v>
      </c>
      <c r="C8" s="3">
        <f t="shared" si="0"/>
        <v>4.3E-3</v>
      </c>
      <c r="D8" t="s">
        <v>10</v>
      </c>
      <c r="E8">
        <f>SUM(E2:E7)</f>
        <v>80000</v>
      </c>
      <c r="F8" s="3">
        <f t="shared" si="1"/>
        <v>8.0000000000000002E-3</v>
      </c>
      <c r="I8" t="s">
        <v>4</v>
      </c>
      <c r="K8" s="2"/>
      <c r="N8" s="8">
        <v>5.0000000000000001E-3</v>
      </c>
    </row>
    <row r="9" spans="1:14" ht="14.5" thickBot="1" x14ac:dyDescent="0.35">
      <c r="A9">
        <v>50</v>
      </c>
      <c r="B9">
        <v>80000</v>
      </c>
      <c r="C9" s="3">
        <f t="shared" si="0"/>
        <v>8.0000000000000002E-3</v>
      </c>
      <c r="D9" s="4" t="s">
        <v>7</v>
      </c>
      <c r="E9" s="5"/>
      <c r="F9" s="6">
        <f>SUMPRODUCT(D2:D7, E2:E7)/SUM(E2:E7)</f>
        <v>2.3881250000000001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160000</v>
      </c>
      <c r="C10" s="3">
        <f t="shared" si="0"/>
        <v>1.6E-2</v>
      </c>
      <c r="D10" t="s">
        <v>12</v>
      </c>
      <c r="E10" t="s">
        <v>13</v>
      </c>
      <c r="I10" t="s">
        <v>5</v>
      </c>
      <c r="K10" s="2"/>
      <c r="N10" s="3">
        <v>1E-3</v>
      </c>
    </row>
    <row r="11" spans="1:14" x14ac:dyDescent="0.3">
      <c r="A11">
        <v>10</v>
      </c>
      <c r="B11">
        <v>500000</v>
      </c>
      <c r="C11" s="3">
        <f t="shared" si="0"/>
        <v>0.05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1302000</v>
      </c>
      <c r="C12" s="3">
        <f t="shared" si="0"/>
        <v>0.13020000000000001</v>
      </c>
      <c r="D12" t="s">
        <v>16</v>
      </c>
      <c r="E12" t="s">
        <v>15</v>
      </c>
    </row>
    <row r="13" spans="1:14" x14ac:dyDescent="0.3">
      <c r="A13">
        <v>2</v>
      </c>
      <c r="B13">
        <v>3050000</v>
      </c>
      <c r="C13" s="3">
        <f t="shared" si="0"/>
        <v>0.30499999999999999</v>
      </c>
      <c r="D13">
        <v>0</v>
      </c>
      <c r="E13" s="9">
        <v>0.01</v>
      </c>
    </row>
    <row r="14" spans="1:14" x14ac:dyDescent="0.3">
      <c r="A14">
        <v>1</v>
      </c>
      <c r="B14">
        <v>4760000</v>
      </c>
      <c r="C14" s="3">
        <f t="shared" si="0"/>
        <v>0.47599999999999998</v>
      </c>
      <c r="D14">
        <v>1</v>
      </c>
      <c r="E14" s="9">
        <v>7.0000000000000001E-3</v>
      </c>
      <c r="G14" s="2"/>
    </row>
    <row r="15" spans="1:14" ht="14.5" thickBot="1" x14ac:dyDescent="0.35">
      <c r="A15" t="s">
        <v>10</v>
      </c>
      <c r="B15">
        <f>SUM(B2:B14)</f>
        <v>9920000</v>
      </c>
      <c r="C15" s="3">
        <f t="shared" si="0"/>
        <v>0.99199999999999999</v>
      </c>
      <c r="D15">
        <v>2</v>
      </c>
      <c r="E15" s="9">
        <v>4.0000000000000001E-3</v>
      </c>
    </row>
    <row r="16" spans="1:14" ht="14.5" thickBot="1" x14ac:dyDescent="0.35">
      <c r="A16" s="4" t="s">
        <v>6</v>
      </c>
      <c r="B16" s="5"/>
      <c r="C16" s="7">
        <f>SUMPRODUCT(A2:A14, B2:B14)/SUM(B2:B14)</f>
        <v>4.162802419354839</v>
      </c>
      <c r="D16">
        <v>3</v>
      </c>
      <c r="E16" s="9">
        <v>1.5E-3</v>
      </c>
    </row>
    <row r="17" spans="4:5" x14ac:dyDescent="0.3">
      <c r="D17">
        <v>4</v>
      </c>
      <c r="E17" t="s">
        <v>18</v>
      </c>
    </row>
    <row r="18" spans="4:5" x14ac:dyDescent="0.3">
      <c r="D18">
        <v>5</v>
      </c>
      <c r="E18" t="s">
        <v>18</v>
      </c>
    </row>
    <row r="19" spans="4:5" x14ac:dyDescent="0.3">
      <c r="D19">
        <v>6</v>
      </c>
      <c r="E19" t="s">
        <v>18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E576-D102-4F5C-9B01-9D126464FCEA}">
  <dimension ref="A1:N20"/>
  <sheetViews>
    <sheetView workbookViewId="0">
      <selection activeCell="D26" sqref="D26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800</v>
      </c>
      <c r="F2" s="3">
        <f>E2/10000000</f>
        <v>8.0000000000000007E-5</v>
      </c>
      <c r="H2">
        <f>B15+E8</f>
        <v>10000000</v>
      </c>
    </row>
    <row r="3" spans="1:14" x14ac:dyDescent="0.3">
      <c r="A3">
        <v>5000</v>
      </c>
      <c r="B3">
        <v>0</v>
      </c>
      <c r="C3" s="3">
        <f t="shared" ref="C3:C15" si="0">B3/10000000</f>
        <v>0</v>
      </c>
      <c r="D3">
        <v>20</v>
      </c>
      <c r="E3">
        <v>2760</v>
      </c>
      <c r="F3" s="3">
        <f t="shared" ref="F3:F8" si="1">E3/10000000</f>
        <v>2.7599999999999999E-4</v>
      </c>
    </row>
    <row r="4" spans="1:14" x14ac:dyDescent="0.3">
      <c r="A4">
        <v>2500</v>
      </c>
      <c r="B4">
        <v>0</v>
      </c>
      <c r="C4" s="3">
        <f t="shared" si="0"/>
        <v>0</v>
      </c>
      <c r="D4">
        <v>10</v>
      </c>
      <c r="E4">
        <v>32400</v>
      </c>
      <c r="F4" s="3">
        <f t="shared" si="1"/>
        <v>3.2399999999999998E-3</v>
      </c>
    </row>
    <row r="5" spans="1:14" x14ac:dyDescent="0.3">
      <c r="A5">
        <v>1000</v>
      </c>
      <c r="B5">
        <v>1100</v>
      </c>
      <c r="C5" s="3">
        <f t="shared" si="0"/>
        <v>1.1E-4</v>
      </c>
      <c r="D5">
        <v>5</v>
      </c>
      <c r="E5">
        <v>122920</v>
      </c>
      <c r="F5" s="3">
        <f t="shared" si="1"/>
        <v>1.2292000000000001E-2</v>
      </c>
    </row>
    <row r="6" spans="1:14" x14ac:dyDescent="0.3">
      <c r="A6">
        <v>500</v>
      </c>
      <c r="B6">
        <v>8400</v>
      </c>
      <c r="C6" s="3">
        <f t="shared" si="0"/>
        <v>8.4000000000000003E-4</v>
      </c>
      <c r="D6">
        <v>3</v>
      </c>
      <c r="E6">
        <v>194120</v>
      </c>
      <c r="F6" s="3">
        <f t="shared" si="1"/>
        <v>1.9411999999999999E-2</v>
      </c>
    </row>
    <row r="7" spans="1:14" x14ac:dyDescent="0.3">
      <c r="A7">
        <v>250</v>
      </c>
      <c r="B7">
        <v>33500</v>
      </c>
      <c r="C7" s="3">
        <f t="shared" si="0"/>
        <v>3.3500000000000001E-3</v>
      </c>
      <c r="D7">
        <v>2</v>
      </c>
      <c r="E7">
        <v>277000</v>
      </c>
      <c r="F7" s="3">
        <f t="shared" si="1"/>
        <v>2.7699999999999999E-2</v>
      </c>
    </row>
    <row r="8" spans="1:14" ht="14.5" thickBot="1" x14ac:dyDescent="0.35">
      <c r="A8">
        <v>100</v>
      </c>
      <c r="B8">
        <v>87500</v>
      </c>
      <c r="C8" s="3">
        <f t="shared" si="0"/>
        <v>8.7500000000000008E-3</v>
      </c>
      <c r="D8" t="s">
        <v>10</v>
      </c>
      <c r="E8">
        <f>SUM(E2:E7)</f>
        <v>630000</v>
      </c>
      <c r="F8" s="3">
        <f t="shared" si="1"/>
        <v>6.3E-2</v>
      </c>
      <c r="I8" t="s">
        <v>4</v>
      </c>
      <c r="K8" s="2"/>
      <c r="N8" s="8">
        <v>1.6999999999999999E-3</v>
      </c>
    </row>
    <row r="9" spans="1:14" ht="14.5" thickBot="1" x14ac:dyDescent="0.35">
      <c r="A9">
        <v>50</v>
      </c>
      <c r="B9">
        <v>147500</v>
      </c>
      <c r="C9" s="3">
        <f t="shared" si="0"/>
        <v>1.4749999999999999E-2</v>
      </c>
      <c r="D9" s="4" t="s">
        <v>7</v>
      </c>
      <c r="E9" s="5"/>
      <c r="F9" s="6">
        <f>SUMPRODUCT(D2:D7, E2:E7)/SUM(E2:E7)</f>
        <v>3.5081904761904763</v>
      </c>
      <c r="I9" t="s">
        <v>3</v>
      </c>
      <c r="K9" s="2"/>
      <c r="N9" s="3">
        <v>0.875</v>
      </c>
    </row>
    <row r="10" spans="1:14" x14ac:dyDescent="0.3">
      <c r="A10">
        <v>25</v>
      </c>
      <c r="B10">
        <v>267500</v>
      </c>
      <c r="C10" s="3">
        <f t="shared" si="0"/>
        <v>2.6749999999999999E-2</v>
      </c>
      <c r="D10" t="s">
        <v>12</v>
      </c>
      <c r="E10" t="s">
        <v>13</v>
      </c>
      <c r="I10" t="s">
        <v>5</v>
      </c>
      <c r="K10" s="2"/>
      <c r="N10" s="3">
        <v>0</v>
      </c>
    </row>
    <row r="11" spans="1:14" x14ac:dyDescent="0.3">
      <c r="A11">
        <v>10</v>
      </c>
      <c r="B11">
        <v>610000</v>
      </c>
      <c r="C11" s="3">
        <f t="shared" si="0"/>
        <v>6.0999999999999999E-2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920000</v>
      </c>
      <c r="C12" s="3">
        <f t="shared" si="0"/>
        <v>9.1999999999999998E-2</v>
      </c>
      <c r="D12" t="s">
        <v>16</v>
      </c>
      <c r="E12" t="s">
        <v>15</v>
      </c>
    </row>
    <row r="13" spans="1:14" x14ac:dyDescent="0.3">
      <c r="A13">
        <v>2</v>
      </c>
      <c r="B13">
        <v>2210000</v>
      </c>
      <c r="C13" s="3">
        <f t="shared" si="0"/>
        <v>0.221</v>
      </c>
      <c r="D13">
        <v>0</v>
      </c>
      <c r="E13" s="9">
        <v>0.02</v>
      </c>
    </row>
    <row r="14" spans="1:14" x14ac:dyDescent="0.3">
      <c r="A14">
        <v>1</v>
      </c>
      <c r="B14">
        <v>5084500</v>
      </c>
      <c r="C14" s="3">
        <f t="shared" si="0"/>
        <v>0.50844999999999996</v>
      </c>
      <c r="D14">
        <v>1</v>
      </c>
      <c r="E14" s="9">
        <v>0.02</v>
      </c>
      <c r="G14" s="2"/>
    </row>
    <row r="15" spans="1:14" ht="14.5" thickBot="1" x14ac:dyDescent="0.35">
      <c r="A15" t="s">
        <v>10</v>
      </c>
      <c r="B15">
        <f>SUM(B2:B14)</f>
        <v>9370000</v>
      </c>
      <c r="C15" s="3">
        <f t="shared" si="0"/>
        <v>0.93700000000000006</v>
      </c>
      <c r="D15">
        <v>2</v>
      </c>
      <c r="E15" s="9">
        <v>1.4999999999999999E-2</v>
      </c>
    </row>
    <row r="16" spans="1:14" ht="14.5" thickBot="1" x14ac:dyDescent="0.35">
      <c r="A16" s="4" t="s">
        <v>6</v>
      </c>
      <c r="B16" s="5"/>
      <c r="C16" s="7">
        <f>SUMPRODUCT(A2:A14, B2:B14)/SUM(B2:B14)</f>
        <v>6.0503735325506938</v>
      </c>
      <c r="D16">
        <v>3</v>
      </c>
      <c r="E16" s="9">
        <v>1.4999999999999999E-2</v>
      </c>
    </row>
    <row r="17" spans="4:5" x14ac:dyDescent="0.3">
      <c r="D17">
        <v>4</v>
      </c>
      <c r="E17" s="9">
        <v>0.01</v>
      </c>
    </row>
    <row r="18" spans="4:5" x14ac:dyDescent="0.3">
      <c r="D18">
        <v>5</v>
      </c>
      <c r="E18" s="9">
        <v>1.4999999999999999E-2</v>
      </c>
    </row>
    <row r="19" spans="4:5" x14ac:dyDescent="0.3">
      <c r="D19">
        <v>6</v>
      </c>
      <c r="E19" s="9">
        <v>0.01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N20"/>
  <sheetViews>
    <sheetView workbookViewId="0">
      <selection activeCell="L16" sqref="L16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 x14ac:dyDescent="0.3">
      <c r="A3">
        <v>5000</v>
      </c>
      <c r="B3">
        <v>150</v>
      </c>
      <c r="C3" s="3">
        <f t="shared" ref="C3:C15" si="0">B3/10000000</f>
        <v>1.5E-5</v>
      </c>
      <c r="D3">
        <v>20</v>
      </c>
      <c r="E3">
        <v>185</v>
      </c>
      <c r="F3" s="3">
        <f t="shared" ref="F3:F8" si="1">E3/10000000</f>
        <v>1.8499999999999999E-5</v>
      </c>
    </row>
    <row r="4" spans="1:14" x14ac:dyDescent="0.3">
      <c r="A4">
        <v>2500</v>
      </c>
      <c r="B4">
        <v>550</v>
      </c>
      <c r="C4" s="3">
        <f t="shared" si="0"/>
        <v>5.5000000000000002E-5</v>
      </c>
      <c r="D4">
        <v>10</v>
      </c>
      <c r="E4">
        <v>1590</v>
      </c>
      <c r="F4" s="3">
        <f t="shared" si="1"/>
        <v>1.5899999999999999E-4</v>
      </c>
    </row>
    <row r="5" spans="1:14" x14ac:dyDescent="0.3">
      <c r="A5">
        <v>1000</v>
      </c>
      <c r="B5">
        <v>3150</v>
      </c>
      <c r="C5" s="3">
        <f t="shared" si="0"/>
        <v>3.1500000000000001E-4</v>
      </c>
      <c r="D5">
        <v>5</v>
      </c>
      <c r="E5">
        <v>12250</v>
      </c>
      <c r="F5" s="3">
        <f t="shared" si="1"/>
        <v>1.225E-3</v>
      </c>
    </row>
    <row r="6" spans="1:14" x14ac:dyDescent="0.3">
      <c r="A6">
        <v>500</v>
      </c>
      <c r="B6">
        <v>18750</v>
      </c>
      <c r="C6" s="3">
        <f t="shared" si="0"/>
        <v>1.8749999999999999E-3</v>
      </c>
      <c r="D6">
        <v>3</v>
      </c>
      <c r="E6">
        <v>43250</v>
      </c>
      <c r="F6" s="3">
        <f t="shared" si="1"/>
        <v>4.3249999999999999E-3</v>
      </c>
    </row>
    <row r="7" spans="1:14" x14ac:dyDescent="0.3">
      <c r="A7">
        <v>250</v>
      </c>
      <c r="B7">
        <v>43200</v>
      </c>
      <c r="C7" s="3">
        <f t="shared" si="0"/>
        <v>4.3200000000000001E-3</v>
      </c>
      <c r="D7">
        <v>2</v>
      </c>
      <c r="E7">
        <v>175000</v>
      </c>
      <c r="F7" s="3">
        <f t="shared" si="1"/>
        <v>1.7500000000000002E-2</v>
      </c>
    </row>
    <row r="8" spans="1:14" ht="14.5" thickBot="1" x14ac:dyDescent="0.35">
      <c r="A8">
        <v>100</v>
      </c>
      <c r="B8">
        <v>125000</v>
      </c>
      <c r="C8" s="3">
        <f t="shared" si="0"/>
        <v>1.2500000000000001E-2</v>
      </c>
      <c r="D8" t="s">
        <v>10</v>
      </c>
      <c r="E8">
        <f>SUM(E2:E7)</f>
        <v>232290</v>
      </c>
      <c r="F8" s="3">
        <f t="shared" si="1"/>
        <v>2.3229E-2</v>
      </c>
      <c r="I8" t="s">
        <v>4</v>
      </c>
      <c r="K8" s="2"/>
      <c r="N8" s="8">
        <v>1.4999999999999999E-2</v>
      </c>
    </row>
    <row r="9" spans="1:14" ht="14.5" thickBot="1" x14ac:dyDescent="0.35">
      <c r="A9">
        <v>50</v>
      </c>
      <c r="B9">
        <v>175000</v>
      </c>
      <c r="C9" s="3">
        <f t="shared" si="0"/>
        <v>1.7500000000000002E-2</v>
      </c>
      <c r="D9" s="4" t="s">
        <v>7</v>
      </c>
      <c r="E9" s="5"/>
      <c r="F9" s="6">
        <f>SUMPRODUCT(D2:D7, E2:E7)/SUM(E2:E7)</f>
        <v>2.419820052520556</v>
      </c>
      <c r="I9" t="s">
        <v>3</v>
      </c>
      <c r="K9" s="2"/>
      <c r="N9" s="3">
        <v>0.36599999999999999</v>
      </c>
    </row>
    <row r="10" spans="1:14" x14ac:dyDescent="0.3">
      <c r="A10">
        <v>25</v>
      </c>
      <c r="B10">
        <v>325000</v>
      </c>
      <c r="C10" s="3">
        <f t="shared" si="0"/>
        <v>3.2500000000000001E-2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675000</v>
      </c>
      <c r="C11" s="3">
        <f t="shared" si="0"/>
        <v>6.7500000000000004E-2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 x14ac:dyDescent="0.3">
      <c r="A13">
        <v>2</v>
      </c>
      <c r="B13">
        <v>2775000</v>
      </c>
      <c r="C13" s="3">
        <f t="shared" si="0"/>
        <v>0.27750000000000002</v>
      </c>
      <c r="D13">
        <v>0</v>
      </c>
      <c r="E13" s="9">
        <v>0.05</v>
      </c>
    </row>
    <row r="14" spans="1:14" x14ac:dyDescent="0.3">
      <c r="A14">
        <v>1</v>
      </c>
      <c r="B14">
        <v>4326900</v>
      </c>
      <c r="C14" s="3">
        <f t="shared" si="0"/>
        <v>0.43269000000000002</v>
      </c>
      <c r="D14">
        <v>1</v>
      </c>
      <c r="E14" s="9">
        <v>0.04</v>
      </c>
      <c r="G14" s="2"/>
    </row>
    <row r="15" spans="1:14" ht="14.5" thickBot="1" x14ac:dyDescent="0.35">
      <c r="A15" t="s">
        <v>10</v>
      </c>
      <c r="B15">
        <f>SUM(B2:B14)</f>
        <v>9767710</v>
      </c>
      <c r="C15" s="3">
        <f t="shared" si="0"/>
        <v>0.97677099999999994</v>
      </c>
      <c r="D15">
        <v>2</v>
      </c>
      <c r="E15" s="9">
        <v>0.03</v>
      </c>
    </row>
    <row r="16" spans="1:14" ht="14.5" thickBot="1" x14ac:dyDescent="0.35">
      <c r="A16" s="4" t="s">
        <v>6</v>
      </c>
      <c r="B16" s="5"/>
      <c r="C16" s="7">
        <f>SUMPRODUCT(A2:A14, B2:B14)/SUM(B2:B14)</f>
        <v>7.9908084904240608</v>
      </c>
      <c r="D16">
        <v>3</v>
      </c>
      <c r="E16" s="9">
        <v>2.5000000000000001E-2</v>
      </c>
    </row>
    <row r="17" spans="4:5" x14ac:dyDescent="0.3">
      <c r="D17">
        <v>4</v>
      </c>
      <c r="E17" s="9">
        <v>0.02</v>
      </c>
    </row>
    <row r="18" spans="4:5" x14ac:dyDescent="0.3">
      <c r="D18">
        <v>5</v>
      </c>
      <c r="E18" s="9">
        <v>1.4999999999999999E-2</v>
      </c>
    </row>
    <row r="19" spans="4:5" x14ac:dyDescent="0.3">
      <c r="D19">
        <v>6</v>
      </c>
      <c r="E19" s="9">
        <v>0.01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9E39-C0E6-4809-B2B0-1A4BA38BE015}">
  <dimension ref="A1:N20"/>
  <sheetViews>
    <sheetView workbookViewId="0">
      <selection activeCell="O8" sqref="O8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 x14ac:dyDescent="0.3">
      <c r="A3">
        <v>5000</v>
      </c>
      <c r="B3">
        <v>140</v>
      </c>
      <c r="C3" s="3">
        <f t="shared" ref="C3:C15" si="0">B3/10000000</f>
        <v>1.4E-5</v>
      </c>
      <c r="D3">
        <v>20</v>
      </c>
      <c r="E3">
        <v>180</v>
      </c>
      <c r="F3" s="3">
        <f t="shared" ref="F3:F8" si="1">E3/10000000</f>
        <v>1.8E-5</v>
      </c>
    </row>
    <row r="4" spans="1:14" x14ac:dyDescent="0.3">
      <c r="A4">
        <v>2500</v>
      </c>
      <c r="B4">
        <v>500</v>
      </c>
      <c r="C4" s="3">
        <f t="shared" si="0"/>
        <v>5.0000000000000002E-5</v>
      </c>
      <c r="D4">
        <v>10</v>
      </c>
      <c r="E4">
        <v>1545</v>
      </c>
      <c r="F4" s="3">
        <f t="shared" si="1"/>
        <v>1.5449999999999999E-4</v>
      </c>
    </row>
    <row r="5" spans="1:14" x14ac:dyDescent="0.3">
      <c r="A5">
        <v>1000</v>
      </c>
      <c r="B5">
        <v>2800</v>
      </c>
      <c r="C5" s="3">
        <f t="shared" si="0"/>
        <v>2.7999999999999998E-4</v>
      </c>
      <c r="D5">
        <v>5</v>
      </c>
      <c r="E5">
        <v>11260</v>
      </c>
      <c r="F5" s="3">
        <f t="shared" si="1"/>
        <v>1.126E-3</v>
      </c>
    </row>
    <row r="6" spans="1:14" x14ac:dyDescent="0.3">
      <c r="A6">
        <v>500</v>
      </c>
      <c r="B6">
        <v>16000</v>
      </c>
      <c r="C6" s="3">
        <f t="shared" si="0"/>
        <v>1.6000000000000001E-3</v>
      </c>
      <c r="D6">
        <v>3</v>
      </c>
      <c r="E6">
        <v>42000</v>
      </c>
      <c r="F6" s="3">
        <f t="shared" si="1"/>
        <v>4.1999999999999997E-3</v>
      </c>
    </row>
    <row r="7" spans="1:14" x14ac:dyDescent="0.3">
      <c r="A7">
        <v>250</v>
      </c>
      <c r="B7">
        <v>39000</v>
      </c>
      <c r="C7" s="3">
        <f t="shared" si="0"/>
        <v>3.8999999999999998E-3</v>
      </c>
      <c r="D7">
        <v>2</v>
      </c>
      <c r="E7">
        <v>165000</v>
      </c>
      <c r="F7" s="3">
        <f t="shared" si="1"/>
        <v>1.6500000000000001E-2</v>
      </c>
    </row>
    <row r="8" spans="1:14" ht="14.5" thickBot="1" x14ac:dyDescent="0.35">
      <c r="A8">
        <v>100</v>
      </c>
      <c r="B8">
        <v>110000</v>
      </c>
      <c r="C8" s="3">
        <f t="shared" si="0"/>
        <v>1.0999999999999999E-2</v>
      </c>
      <c r="D8" t="s">
        <v>10</v>
      </c>
      <c r="E8">
        <f>SUM(E2:E7)</f>
        <v>220000</v>
      </c>
      <c r="F8" s="3">
        <f t="shared" si="1"/>
        <v>2.1999999999999999E-2</v>
      </c>
      <c r="I8" t="s">
        <v>4</v>
      </c>
      <c r="K8" s="2"/>
      <c r="N8" s="8">
        <v>1.2999999999999999E-2</v>
      </c>
    </row>
    <row r="9" spans="1:14" ht="14.5" thickBot="1" x14ac:dyDescent="0.35">
      <c r="A9">
        <v>50</v>
      </c>
      <c r="B9">
        <v>150000</v>
      </c>
      <c r="C9" s="3">
        <f t="shared" si="0"/>
        <v>1.4999999999999999E-2</v>
      </c>
      <c r="D9" s="4" t="s">
        <v>7</v>
      </c>
      <c r="E9" s="5"/>
      <c r="F9" s="6">
        <f>SUMPRODUCT(D2:D7, E2:E7)/SUM(E2:E7)</f>
        <v>2.4220454545454544</v>
      </c>
      <c r="I9" t="s">
        <v>3</v>
      </c>
      <c r="K9" s="2"/>
      <c r="N9" s="3">
        <v>0.41499999999999998</v>
      </c>
    </row>
    <row r="10" spans="1:14" x14ac:dyDescent="0.3">
      <c r="A10">
        <v>25</v>
      </c>
      <c r="B10">
        <v>300000</v>
      </c>
      <c r="C10" s="3">
        <f t="shared" si="0"/>
        <v>0.03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650000</v>
      </c>
      <c r="C11" s="3">
        <f t="shared" si="0"/>
        <v>6.5000000000000002E-2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 x14ac:dyDescent="0.3">
      <c r="A13">
        <v>2</v>
      </c>
      <c r="B13">
        <v>2860000</v>
      </c>
      <c r="C13" s="3">
        <f t="shared" si="0"/>
        <v>0.28599999999999998</v>
      </c>
      <c r="D13">
        <v>0</v>
      </c>
      <c r="E13" s="9">
        <v>4.4999999999999998E-2</v>
      </c>
    </row>
    <row r="14" spans="1:14" x14ac:dyDescent="0.3">
      <c r="A14">
        <v>1</v>
      </c>
      <c r="B14">
        <v>4351550</v>
      </c>
      <c r="C14" s="3">
        <f t="shared" si="0"/>
        <v>0.43515500000000001</v>
      </c>
      <c r="D14">
        <v>1</v>
      </c>
      <c r="E14" s="9">
        <v>3.5000000000000003E-2</v>
      </c>
      <c r="G14" s="2"/>
    </row>
    <row r="15" spans="1:14" ht="14.5" thickBot="1" x14ac:dyDescent="0.35">
      <c r="A15" t="s">
        <v>10</v>
      </c>
      <c r="B15">
        <f>SUM(B2:B14)</f>
        <v>9780000</v>
      </c>
      <c r="C15" s="3">
        <f t="shared" si="0"/>
        <v>0.97799999999999998</v>
      </c>
      <c r="D15">
        <v>2</v>
      </c>
      <c r="E15" s="9">
        <v>2.5000000000000001E-2</v>
      </c>
    </row>
    <row r="16" spans="1:14" ht="14.5" thickBot="1" x14ac:dyDescent="0.35">
      <c r="A16" s="4" t="s">
        <v>6</v>
      </c>
      <c r="B16" s="5"/>
      <c r="C16" s="7">
        <f>SUMPRODUCT(A2:A14, B2:B14)/SUM(B2:B14)</f>
        <v>7.3283793456032722</v>
      </c>
      <c r="D16">
        <v>3</v>
      </c>
      <c r="E16" s="9">
        <v>0.02</v>
      </c>
    </row>
    <row r="17" spans="4:5" x14ac:dyDescent="0.3">
      <c r="D17">
        <v>4</v>
      </c>
      <c r="E17" s="9">
        <v>1.7500000000000002E-2</v>
      </c>
    </row>
    <row r="18" spans="4:5" x14ac:dyDescent="0.3">
      <c r="D18">
        <v>5</v>
      </c>
      <c r="E18" s="9">
        <v>1.4999999999999999E-2</v>
      </c>
    </row>
    <row r="19" spans="4:5" x14ac:dyDescent="0.3">
      <c r="D19">
        <v>6</v>
      </c>
      <c r="E19" s="9">
        <v>0.01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375E-8EDE-4ED3-8BB6-E5C5E84F8631}">
  <dimension ref="A1:N20"/>
  <sheetViews>
    <sheetView workbookViewId="0">
      <selection activeCell="F32" sqref="F32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8</v>
      </c>
      <c r="C2" s="3">
        <f>B2/10000000</f>
        <v>7.9999999999999996E-7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 x14ac:dyDescent="0.3">
      <c r="A3">
        <v>5000</v>
      </c>
      <c r="B3">
        <v>122</v>
      </c>
      <c r="C3" s="3">
        <f t="shared" ref="C3:C15" si="0">B3/10000000</f>
        <v>1.22E-5</v>
      </c>
      <c r="D3">
        <v>20</v>
      </c>
      <c r="E3">
        <v>180</v>
      </c>
      <c r="F3" s="3">
        <f t="shared" ref="F3:F8" si="1">E3/10000000</f>
        <v>1.8E-5</v>
      </c>
    </row>
    <row r="4" spans="1:14" x14ac:dyDescent="0.3">
      <c r="A4">
        <v>2500</v>
      </c>
      <c r="B4">
        <v>400</v>
      </c>
      <c r="C4" s="3">
        <f t="shared" si="0"/>
        <v>4.0000000000000003E-5</v>
      </c>
      <c r="D4">
        <v>10</v>
      </c>
      <c r="E4">
        <v>1545</v>
      </c>
      <c r="F4" s="3">
        <f t="shared" si="1"/>
        <v>1.5449999999999999E-4</v>
      </c>
    </row>
    <row r="5" spans="1:14" x14ac:dyDescent="0.3">
      <c r="A5">
        <v>1000</v>
      </c>
      <c r="B5">
        <v>2470</v>
      </c>
      <c r="C5" s="3">
        <f t="shared" si="0"/>
        <v>2.4699999999999999E-4</v>
      </c>
      <c r="D5">
        <v>5</v>
      </c>
      <c r="E5">
        <v>9260</v>
      </c>
      <c r="F5" s="3">
        <f t="shared" si="1"/>
        <v>9.2599999999999996E-4</v>
      </c>
    </row>
    <row r="6" spans="1:14" x14ac:dyDescent="0.3">
      <c r="A6">
        <v>500</v>
      </c>
      <c r="B6">
        <v>14000</v>
      </c>
      <c r="C6" s="3">
        <f t="shared" si="0"/>
        <v>1.4E-3</v>
      </c>
      <c r="D6">
        <v>3</v>
      </c>
      <c r="E6">
        <v>40000</v>
      </c>
      <c r="F6" s="3">
        <f t="shared" si="1"/>
        <v>4.0000000000000001E-3</v>
      </c>
    </row>
    <row r="7" spans="1:14" x14ac:dyDescent="0.3">
      <c r="A7">
        <v>250</v>
      </c>
      <c r="B7">
        <v>32000</v>
      </c>
      <c r="C7" s="3">
        <f t="shared" si="0"/>
        <v>3.2000000000000002E-3</v>
      </c>
      <c r="D7">
        <v>2</v>
      </c>
      <c r="E7">
        <v>149000</v>
      </c>
      <c r="F7" s="3">
        <f t="shared" si="1"/>
        <v>1.49E-2</v>
      </c>
    </row>
    <row r="8" spans="1:14" ht="14.5" thickBot="1" x14ac:dyDescent="0.35">
      <c r="A8">
        <v>100</v>
      </c>
      <c r="B8">
        <v>90000</v>
      </c>
      <c r="C8" s="3">
        <f t="shared" si="0"/>
        <v>8.9999999999999993E-3</v>
      </c>
      <c r="D8" t="s">
        <v>10</v>
      </c>
      <c r="E8">
        <f>SUM(E2:E7)</f>
        <v>200000</v>
      </c>
      <c r="F8" s="3">
        <f t="shared" si="1"/>
        <v>0.02</v>
      </c>
      <c r="I8" t="s">
        <v>4</v>
      </c>
      <c r="K8" s="2"/>
      <c r="N8" s="8">
        <v>1.2E-2</v>
      </c>
    </row>
    <row r="9" spans="1:14" ht="14.5" thickBot="1" x14ac:dyDescent="0.35">
      <c r="A9">
        <v>50</v>
      </c>
      <c r="B9">
        <v>135000</v>
      </c>
      <c r="C9" s="3">
        <f t="shared" si="0"/>
        <v>1.35E-2</v>
      </c>
      <c r="D9" s="4" t="s">
        <v>7</v>
      </c>
      <c r="E9" s="5"/>
      <c r="F9" s="6">
        <f>SUMPRODUCT(D2:D7, E2:E7)/SUM(E2:E7)</f>
        <v>2.4242499999999998</v>
      </c>
      <c r="I9" t="s">
        <v>3</v>
      </c>
      <c r="K9" s="2"/>
      <c r="N9" s="3">
        <v>0.45</v>
      </c>
    </row>
    <row r="10" spans="1:14" x14ac:dyDescent="0.3">
      <c r="A10">
        <v>25</v>
      </c>
      <c r="B10">
        <v>275000</v>
      </c>
      <c r="C10" s="3">
        <f t="shared" si="0"/>
        <v>2.75E-2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600000</v>
      </c>
      <c r="C11" s="3">
        <f t="shared" si="0"/>
        <v>0.06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1400000</v>
      </c>
      <c r="C12" s="3">
        <f t="shared" si="0"/>
        <v>0.14000000000000001</v>
      </c>
      <c r="D12" t="s">
        <v>16</v>
      </c>
      <c r="E12" t="s">
        <v>15</v>
      </c>
    </row>
    <row r="13" spans="1:14" x14ac:dyDescent="0.3">
      <c r="A13">
        <v>2</v>
      </c>
      <c r="B13">
        <v>2851000</v>
      </c>
      <c r="C13" s="3">
        <f t="shared" si="0"/>
        <v>0.28510000000000002</v>
      </c>
      <c r="D13">
        <v>0</v>
      </c>
      <c r="E13" s="9">
        <v>0.04</v>
      </c>
    </row>
    <row r="14" spans="1:14" x14ac:dyDescent="0.3">
      <c r="A14">
        <v>1</v>
      </c>
      <c r="B14">
        <v>4400000</v>
      </c>
      <c r="C14" s="3">
        <f t="shared" si="0"/>
        <v>0.44</v>
      </c>
      <c r="D14">
        <v>1</v>
      </c>
      <c r="E14" s="9">
        <v>0.03</v>
      </c>
      <c r="G14" s="2"/>
    </row>
    <row r="15" spans="1:14" ht="14.5" thickBot="1" x14ac:dyDescent="0.35">
      <c r="A15" t="s">
        <v>10</v>
      </c>
      <c r="B15">
        <f>SUM(B2:B14)</f>
        <v>9800000</v>
      </c>
      <c r="C15" s="3">
        <f t="shared" si="0"/>
        <v>0.98</v>
      </c>
      <c r="D15">
        <v>2</v>
      </c>
      <c r="E15" s="9">
        <v>2.5000000000000001E-2</v>
      </c>
    </row>
    <row r="16" spans="1:14" ht="14.5" thickBot="1" x14ac:dyDescent="0.35">
      <c r="A16" s="4" t="s">
        <v>6</v>
      </c>
      <c r="B16" s="5"/>
      <c r="C16" s="7">
        <f>SUMPRODUCT(A2:A14, B2:B14)/SUM(B2:B14)</f>
        <v>6.6211224489795919</v>
      </c>
      <c r="D16">
        <v>3</v>
      </c>
      <c r="E16" s="9">
        <v>0.02</v>
      </c>
    </row>
    <row r="17" spans="4:5" x14ac:dyDescent="0.3">
      <c r="D17">
        <v>4</v>
      </c>
      <c r="E17" s="9">
        <v>1.4999999999999999E-2</v>
      </c>
    </row>
    <row r="18" spans="4:5" x14ac:dyDescent="0.3">
      <c r="D18">
        <v>5</v>
      </c>
      <c r="E18" s="9">
        <v>0.01</v>
      </c>
    </row>
    <row r="19" spans="4:5" x14ac:dyDescent="0.3">
      <c r="D19">
        <v>6</v>
      </c>
      <c r="E19" s="9">
        <v>7.4999999999999997E-3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59C7-EBD4-4921-BF76-D6D44CAEBB12}">
  <dimension ref="A1:N20"/>
  <sheetViews>
    <sheetView workbookViewId="0">
      <selection activeCell="L23" sqref="L23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6</v>
      </c>
      <c r="C2" s="3">
        <f>B2/10000000</f>
        <v>5.9999999999999997E-7</v>
      </c>
      <c r="D2">
        <v>100</v>
      </c>
      <c r="E2">
        <v>11</v>
      </c>
      <c r="F2" s="3">
        <f>E2/10000000</f>
        <v>1.1000000000000001E-6</v>
      </c>
      <c r="H2">
        <f>B15+E8</f>
        <v>10000000</v>
      </c>
    </row>
    <row r="3" spans="1:14" x14ac:dyDescent="0.3">
      <c r="A3">
        <v>5000</v>
      </c>
      <c r="B3">
        <v>94</v>
      </c>
      <c r="C3" s="3">
        <f t="shared" ref="C3:C15" si="0">B3/10000000</f>
        <v>9.3999999999999998E-6</v>
      </c>
      <c r="D3">
        <v>20</v>
      </c>
      <c r="E3">
        <v>159</v>
      </c>
      <c r="F3" s="3">
        <f t="shared" ref="F3:F8" si="1">E3/10000000</f>
        <v>1.59E-5</v>
      </c>
    </row>
    <row r="4" spans="1:14" x14ac:dyDescent="0.3">
      <c r="A4">
        <v>2500</v>
      </c>
      <c r="B4">
        <v>300</v>
      </c>
      <c r="C4" s="3">
        <f t="shared" si="0"/>
        <v>3.0000000000000001E-5</v>
      </c>
      <c r="D4">
        <v>10</v>
      </c>
      <c r="E4">
        <v>1220</v>
      </c>
      <c r="F4" s="3">
        <f t="shared" si="1"/>
        <v>1.22E-4</v>
      </c>
    </row>
    <row r="5" spans="1:14" x14ac:dyDescent="0.3">
      <c r="A5">
        <v>1000</v>
      </c>
      <c r="B5">
        <v>2100</v>
      </c>
      <c r="C5" s="3">
        <f t="shared" si="0"/>
        <v>2.1000000000000001E-4</v>
      </c>
      <c r="D5">
        <v>5</v>
      </c>
      <c r="E5">
        <v>9110</v>
      </c>
      <c r="F5" s="3">
        <f t="shared" si="1"/>
        <v>9.1100000000000003E-4</v>
      </c>
    </row>
    <row r="6" spans="1:14" x14ac:dyDescent="0.3">
      <c r="A6">
        <v>500</v>
      </c>
      <c r="B6">
        <v>13000</v>
      </c>
      <c r="C6" s="3">
        <f t="shared" si="0"/>
        <v>1.2999999999999999E-3</v>
      </c>
      <c r="D6">
        <v>3</v>
      </c>
      <c r="E6">
        <v>39000</v>
      </c>
      <c r="F6" s="3">
        <f t="shared" si="1"/>
        <v>3.8999999999999998E-3</v>
      </c>
    </row>
    <row r="7" spans="1:14" x14ac:dyDescent="0.3">
      <c r="A7">
        <v>250</v>
      </c>
      <c r="B7">
        <v>31000</v>
      </c>
      <c r="C7" s="3">
        <f t="shared" si="0"/>
        <v>3.0999999999999999E-3</v>
      </c>
      <c r="D7">
        <v>2</v>
      </c>
      <c r="E7">
        <v>120500</v>
      </c>
      <c r="F7" s="3">
        <f t="shared" si="1"/>
        <v>1.205E-2</v>
      </c>
    </row>
    <row r="8" spans="1:14" ht="14.5" thickBot="1" x14ac:dyDescent="0.35">
      <c r="A8">
        <v>100</v>
      </c>
      <c r="B8">
        <v>85000</v>
      </c>
      <c r="C8" s="3">
        <f t="shared" si="0"/>
        <v>8.5000000000000006E-3</v>
      </c>
      <c r="D8" t="s">
        <v>10</v>
      </c>
      <c r="E8">
        <f>SUM(E2:E7)</f>
        <v>170000</v>
      </c>
      <c r="F8" s="3">
        <f t="shared" si="1"/>
        <v>1.7000000000000001E-2</v>
      </c>
      <c r="I8" t="s">
        <v>4</v>
      </c>
      <c r="K8" s="2"/>
      <c r="N8" s="8">
        <v>1.0999999999999999E-2</v>
      </c>
    </row>
    <row r="9" spans="1:14" ht="14.5" thickBot="1" x14ac:dyDescent="0.35">
      <c r="A9">
        <v>50</v>
      </c>
      <c r="B9">
        <v>120000</v>
      </c>
      <c r="C9" s="3">
        <f t="shared" si="0"/>
        <v>1.2E-2</v>
      </c>
      <c r="D9" s="4" t="s">
        <v>7</v>
      </c>
      <c r="E9" s="5"/>
      <c r="F9" s="6">
        <f>SUMPRODUCT(D2:D7, E2:E7)/SUM(E2:E7)</f>
        <v>2.470764705882353</v>
      </c>
      <c r="I9" t="s">
        <v>3</v>
      </c>
      <c r="K9" s="2"/>
      <c r="N9" s="3">
        <v>0.5</v>
      </c>
    </row>
    <row r="10" spans="1:14" x14ac:dyDescent="0.3">
      <c r="A10">
        <v>25</v>
      </c>
      <c r="B10">
        <v>250000</v>
      </c>
      <c r="C10" s="3">
        <f t="shared" si="0"/>
        <v>2.5000000000000001E-2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 x14ac:dyDescent="0.3">
      <c r="A11">
        <v>10</v>
      </c>
      <c r="B11">
        <v>550000</v>
      </c>
      <c r="C11" s="3">
        <f t="shared" si="0"/>
        <v>5.5E-2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 x14ac:dyDescent="0.3">
      <c r="A13">
        <v>2</v>
      </c>
      <c r="B13">
        <v>2921000</v>
      </c>
      <c r="C13" s="3">
        <f t="shared" si="0"/>
        <v>0.29210000000000003</v>
      </c>
      <c r="D13">
        <v>0</v>
      </c>
      <c r="E13" s="9">
        <v>0.03</v>
      </c>
    </row>
    <row r="14" spans="1:14" x14ac:dyDescent="0.3">
      <c r="A14">
        <v>1</v>
      </c>
      <c r="B14">
        <v>4450000</v>
      </c>
      <c r="C14" s="3">
        <f t="shared" si="0"/>
        <v>0.44500000000000001</v>
      </c>
      <c r="D14">
        <v>1</v>
      </c>
      <c r="E14" s="9">
        <v>2.1999999999999999E-2</v>
      </c>
      <c r="G14" s="2"/>
    </row>
    <row r="15" spans="1:14" ht="14.5" thickBot="1" x14ac:dyDescent="0.35">
      <c r="A15" t="s">
        <v>10</v>
      </c>
      <c r="B15">
        <f>SUM(B2:B14)</f>
        <v>9830000</v>
      </c>
      <c r="C15" s="3">
        <f t="shared" si="0"/>
        <v>0.98299999999999998</v>
      </c>
      <c r="D15">
        <v>2</v>
      </c>
      <c r="E15" s="9">
        <v>1.4E-2</v>
      </c>
    </row>
    <row r="16" spans="1:14" ht="14.5" thickBot="1" x14ac:dyDescent="0.35">
      <c r="A16" s="4" t="s">
        <v>6</v>
      </c>
      <c r="B16" s="5"/>
      <c r="C16" s="7">
        <f>SUMPRODUCT(A2:A14, B2:B14)/SUM(B2:B14)</f>
        <v>6.2268056968463883</v>
      </c>
      <c r="D16">
        <v>3</v>
      </c>
      <c r="E16" s="9">
        <v>0.01</v>
      </c>
    </row>
    <row r="17" spans="4:5" x14ac:dyDescent="0.3">
      <c r="D17">
        <v>4</v>
      </c>
      <c r="E17" s="9">
        <v>8.0000000000000002E-3</v>
      </c>
    </row>
    <row r="18" spans="4:5" x14ac:dyDescent="0.3">
      <c r="D18">
        <v>5</v>
      </c>
      <c r="E18" s="9">
        <v>6.0000000000000001E-3</v>
      </c>
    </row>
    <row r="19" spans="4:5" x14ac:dyDescent="0.3">
      <c r="D19">
        <v>6</v>
      </c>
      <c r="E19" s="9">
        <v>3.0000000000000001E-3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E963-CE31-4015-B911-08EADC4B63DF}">
  <dimension ref="A1:N20"/>
  <sheetViews>
    <sheetView workbookViewId="0">
      <selection activeCell="A16" sqref="A16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3</v>
      </c>
      <c r="C2" s="3">
        <f>B2/10000000</f>
        <v>2.9999999999999999E-7</v>
      </c>
      <c r="D2">
        <v>100</v>
      </c>
      <c r="E2">
        <v>6</v>
      </c>
      <c r="F2" s="3">
        <f>E2/10000000</f>
        <v>5.9999999999999997E-7</v>
      </c>
      <c r="H2">
        <f>B15+E8</f>
        <v>10000000</v>
      </c>
    </row>
    <row r="3" spans="1:14" x14ac:dyDescent="0.3">
      <c r="A3">
        <v>5000</v>
      </c>
      <c r="B3">
        <v>47</v>
      </c>
      <c r="C3" s="3">
        <f t="shared" ref="C3:C15" si="0">B3/10000000</f>
        <v>4.6999999999999999E-6</v>
      </c>
      <c r="D3">
        <v>20</v>
      </c>
      <c r="E3">
        <v>114</v>
      </c>
      <c r="F3" s="3">
        <f t="shared" ref="F3:F8" si="1">E3/10000000</f>
        <v>1.1399999999999999E-5</v>
      </c>
    </row>
    <row r="4" spans="1:14" x14ac:dyDescent="0.3">
      <c r="A4">
        <v>2500</v>
      </c>
      <c r="B4">
        <v>160</v>
      </c>
      <c r="C4" s="3">
        <f t="shared" si="0"/>
        <v>1.5999999999999999E-5</v>
      </c>
      <c r="D4">
        <v>10</v>
      </c>
      <c r="E4">
        <v>880</v>
      </c>
      <c r="F4" s="3">
        <f t="shared" si="1"/>
        <v>8.7999999999999998E-5</v>
      </c>
    </row>
    <row r="5" spans="1:14" x14ac:dyDescent="0.3">
      <c r="A5">
        <v>1000</v>
      </c>
      <c r="B5">
        <v>1390</v>
      </c>
      <c r="C5" s="3">
        <f t="shared" si="0"/>
        <v>1.3899999999999999E-4</v>
      </c>
      <c r="D5">
        <v>5</v>
      </c>
      <c r="E5">
        <v>7000</v>
      </c>
      <c r="F5" s="3">
        <f t="shared" si="1"/>
        <v>6.9999999999999999E-4</v>
      </c>
    </row>
    <row r="6" spans="1:14" x14ac:dyDescent="0.3">
      <c r="A6">
        <v>500</v>
      </c>
      <c r="B6">
        <v>7400</v>
      </c>
      <c r="C6" s="3">
        <f t="shared" si="0"/>
        <v>7.3999999999999999E-4</v>
      </c>
      <c r="D6">
        <v>3</v>
      </c>
      <c r="E6">
        <v>32000</v>
      </c>
      <c r="F6" s="3">
        <f t="shared" si="1"/>
        <v>3.2000000000000002E-3</v>
      </c>
    </row>
    <row r="7" spans="1:14" x14ac:dyDescent="0.3">
      <c r="A7">
        <v>250</v>
      </c>
      <c r="B7">
        <v>26000</v>
      </c>
      <c r="C7" s="3">
        <f t="shared" si="0"/>
        <v>2.5999999999999999E-3</v>
      </c>
      <c r="D7">
        <v>2</v>
      </c>
      <c r="E7">
        <v>110000</v>
      </c>
      <c r="F7" s="3">
        <f t="shared" si="1"/>
        <v>1.0999999999999999E-2</v>
      </c>
    </row>
    <row r="8" spans="1:14" ht="14.5" thickBot="1" x14ac:dyDescent="0.35">
      <c r="A8">
        <v>100</v>
      </c>
      <c r="B8">
        <v>54000</v>
      </c>
      <c r="C8" s="3">
        <f t="shared" si="0"/>
        <v>5.4000000000000003E-3</v>
      </c>
      <c r="D8" t="s">
        <v>10</v>
      </c>
      <c r="E8">
        <f>SUM(E2:E7)</f>
        <v>150000</v>
      </c>
      <c r="F8" s="3">
        <f t="shared" si="1"/>
        <v>1.4999999999999999E-2</v>
      </c>
      <c r="I8" t="s">
        <v>4</v>
      </c>
      <c r="K8" s="2"/>
      <c r="N8" s="8">
        <v>7.0000000000000001E-3</v>
      </c>
    </row>
    <row r="9" spans="1:14" ht="14.5" thickBot="1" x14ac:dyDescent="0.35">
      <c r="A9">
        <v>50</v>
      </c>
      <c r="B9">
        <v>122000</v>
      </c>
      <c r="C9" s="3">
        <f t="shared" si="0"/>
        <v>1.2200000000000001E-2</v>
      </c>
      <c r="D9" s="4" t="s">
        <v>7</v>
      </c>
      <c r="E9" s="5"/>
      <c r="F9" s="6">
        <f>SUMPRODUCT(D2:D7, E2:E7)/SUM(E2:E7)</f>
        <v>2.4178666666666668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214000</v>
      </c>
      <c r="C10" s="3">
        <f t="shared" si="0"/>
        <v>2.1399999999999999E-2</v>
      </c>
      <c r="D10" t="s">
        <v>12</v>
      </c>
      <c r="E10" t="s">
        <v>13</v>
      </c>
      <c r="I10" t="s">
        <v>5</v>
      </c>
      <c r="K10" s="2"/>
      <c r="N10" s="3">
        <v>1.5E-3</v>
      </c>
    </row>
    <row r="11" spans="1:14" x14ac:dyDescent="0.3">
      <c r="A11">
        <v>10</v>
      </c>
      <c r="B11">
        <v>500000</v>
      </c>
      <c r="C11" s="3">
        <f t="shared" si="0"/>
        <v>0.05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1425000</v>
      </c>
      <c r="C12" s="3">
        <f t="shared" si="0"/>
        <v>0.14249999999999999</v>
      </c>
      <c r="D12" t="s">
        <v>16</v>
      </c>
      <c r="E12" t="s">
        <v>15</v>
      </c>
    </row>
    <row r="13" spans="1:14" x14ac:dyDescent="0.3">
      <c r="A13">
        <v>2</v>
      </c>
      <c r="B13">
        <v>2825000</v>
      </c>
      <c r="C13" s="3">
        <f t="shared" si="0"/>
        <v>0.28249999999999997</v>
      </c>
      <c r="D13">
        <v>0</v>
      </c>
      <c r="E13" s="9">
        <v>2.1999999999999999E-2</v>
      </c>
    </row>
    <row r="14" spans="1:14" x14ac:dyDescent="0.3">
      <c r="A14">
        <v>1</v>
      </c>
      <c r="B14">
        <v>4675000</v>
      </c>
      <c r="C14" s="3">
        <f t="shared" si="0"/>
        <v>0.46750000000000003</v>
      </c>
      <c r="D14">
        <v>1</v>
      </c>
      <c r="E14" s="9">
        <v>1.7000000000000001E-2</v>
      </c>
      <c r="G14" s="2"/>
    </row>
    <row r="15" spans="1:14" ht="14.5" thickBot="1" x14ac:dyDescent="0.35">
      <c r="A15" t="s">
        <v>10</v>
      </c>
      <c r="B15">
        <f>SUM(B2:B14)</f>
        <v>9850000</v>
      </c>
      <c r="C15" s="3">
        <f t="shared" si="0"/>
        <v>0.98499999999999999</v>
      </c>
      <c r="D15">
        <v>2</v>
      </c>
      <c r="E15" s="9">
        <v>1.2E-2</v>
      </c>
    </row>
    <row r="16" spans="1:14" ht="14.5" thickBot="1" x14ac:dyDescent="0.35">
      <c r="A16" s="4" t="s">
        <v>6</v>
      </c>
      <c r="B16" s="5"/>
      <c r="C16" s="7">
        <f>SUMPRODUCT(A2:A14, B2:B14)/SUM(B2:B14)</f>
        <v>5.2340101522842639</v>
      </c>
      <c r="D16">
        <v>3</v>
      </c>
      <c r="E16" s="9">
        <v>7.0000000000000001E-3</v>
      </c>
    </row>
    <row r="17" spans="4:5" x14ac:dyDescent="0.3">
      <c r="D17">
        <v>4</v>
      </c>
      <c r="E17" s="9">
        <v>2E-3</v>
      </c>
    </row>
    <row r="18" spans="4:5" x14ac:dyDescent="0.3">
      <c r="D18">
        <v>5</v>
      </c>
      <c r="E18" s="9">
        <v>1E-3</v>
      </c>
    </row>
    <row r="19" spans="4:5" x14ac:dyDescent="0.3">
      <c r="D19">
        <v>6</v>
      </c>
      <c r="E19" s="9">
        <v>5.0000000000000001E-4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AB59-1B12-4F1D-99F9-90DA810EA13F}">
  <dimension ref="A1:N20"/>
  <sheetViews>
    <sheetView workbookViewId="0">
      <selection activeCell="J33" sqref="J33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0</v>
      </c>
      <c r="F2" s="3">
        <f>E2/10000000</f>
        <v>0</v>
      </c>
      <c r="H2">
        <f>B15+E8</f>
        <v>10000000</v>
      </c>
    </row>
    <row r="3" spans="1:14" x14ac:dyDescent="0.3">
      <c r="A3">
        <v>5000</v>
      </c>
      <c r="B3">
        <v>10</v>
      </c>
      <c r="C3" s="3">
        <f t="shared" ref="C3:C15" si="0">B3/10000000</f>
        <v>9.9999999999999995E-7</v>
      </c>
      <c r="D3">
        <v>20</v>
      </c>
      <c r="E3">
        <v>80</v>
      </c>
      <c r="F3" s="3">
        <f t="shared" ref="F3:F8" si="1">E3/10000000</f>
        <v>7.9999999999999996E-6</v>
      </c>
    </row>
    <row r="4" spans="1:14" x14ac:dyDescent="0.3">
      <c r="A4">
        <v>2500</v>
      </c>
      <c r="B4">
        <v>110</v>
      </c>
      <c r="C4" s="3">
        <f t="shared" si="0"/>
        <v>1.1E-5</v>
      </c>
      <c r="D4">
        <v>10</v>
      </c>
      <c r="E4">
        <v>720</v>
      </c>
      <c r="F4" s="3">
        <f t="shared" si="1"/>
        <v>7.2000000000000002E-5</v>
      </c>
    </row>
    <row r="5" spans="1:14" x14ac:dyDescent="0.3">
      <c r="A5">
        <v>1000</v>
      </c>
      <c r="B5">
        <v>900</v>
      </c>
      <c r="C5" s="3">
        <f t="shared" si="0"/>
        <v>9.0000000000000006E-5</v>
      </c>
      <c r="D5">
        <v>5</v>
      </c>
      <c r="E5">
        <v>5200</v>
      </c>
      <c r="F5" s="3">
        <f t="shared" si="1"/>
        <v>5.1999999999999995E-4</v>
      </c>
    </row>
    <row r="6" spans="1:14" x14ac:dyDescent="0.3">
      <c r="A6">
        <v>500</v>
      </c>
      <c r="B6">
        <v>5480</v>
      </c>
      <c r="C6" s="3">
        <f t="shared" si="0"/>
        <v>5.4799999999999998E-4</v>
      </c>
      <c r="D6">
        <v>3</v>
      </c>
      <c r="E6">
        <v>26000</v>
      </c>
      <c r="F6" s="3">
        <f t="shared" si="1"/>
        <v>2.5999999999999999E-3</v>
      </c>
    </row>
    <row r="7" spans="1:14" x14ac:dyDescent="0.3">
      <c r="A7">
        <v>250</v>
      </c>
      <c r="B7">
        <v>26000</v>
      </c>
      <c r="C7" s="3">
        <f t="shared" si="0"/>
        <v>2.5999999999999999E-3</v>
      </c>
      <c r="D7">
        <v>2</v>
      </c>
      <c r="E7">
        <v>98000</v>
      </c>
      <c r="F7" s="3">
        <f t="shared" si="1"/>
        <v>9.7999999999999997E-3</v>
      </c>
    </row>
    <row r="8" spans="1:14" ht="14.5" thickBot="1" x14ac:dyDescent="0.35">
      <c r="A8">
        <v>100</v>
      </c>
      <c r="B8">
        <v>50000</v>
      </c>
      <c r="C8" s="3">
        <f t="shared" si="0"/>
        <v>5.0000000000000001E-3</v>
      </c>
      <c r="D8" t="s">
        <v>10</v>
      </c>
      <c r="E8">
        <f>SUM(E2:E7)</f>
        <v>130000</v>
      </c>
      <c r="F8" s="3">
        <f t="shared" si="1"/>
        <v>1.2999999999999999E-2</v>
      </c>
      <c r="I8" t="s">
        <v>4</v>
      </c>
      <c r="K8" s="2"/>
      <c r="N8" s="8">
        <v>5.0000000000000001E-3</v>
      </c>
    </row>
    <row r="9" spans="1:14" ht="14.5" thickBot="1" x14ac:dyDescent="0.35">
      <c r="A9">
        <v>50</v>
      </c>
      <c r="B9">
        <v>110000</v>
      </c>
      <c r="C9" s="3">
        <f t="shared" si="0"/>
        <v>1.0999999999999999E-2</v>
      </c>
      <c r="D9" s="4" t="s">
        <v>7</v>
      </c>
      <c r="E9" s="5"/>
      <c r="F9" s="6">
        <f>SUMPRODUCT(D2:D7, E2:E7)/SUM(E2:E7)</f>
        <v>2.3753846153846152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210000</v>
      </c>
      <c r="C10" s="3">
        <f t="shared" si="0"/>
        <v>2.1000000000000001E-2</v>
      </c>
      <c r="D10" t="s">
        <v>12</v>
      </c>
      <c r="E10" t="s">
        <v>13</v>
      </c>
      <c r="I10" t="s">
        <v>5</v>
      </c>
      <c r="K10" s="2"/>
      <c r="N10" s="3">
        <v>1E-3</v>
      </c>
    </row>
    <row r="11" spans="1:14" x14ac:dyDescent="0.3">
      <c r="A11">
        <v>10</v>
      </c>
      <c r="B11">
        <v>560000</v>
      </c>
      <c r="C11" s="3">
        <f t="shared" si="0"/>
        <v>5.6000000000000001E-2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 x14ac:dyDescent="0.3">
      <c r="A13">
        <v>2</v>
      </c>
      <c r="B13">
        <v>2800000</v>
      </c>
      <c r="C13" s="3">
        <f t="shared" si="0"/>
        <v>0.28000000000000003</v>
      </c>
      <c r="D13">
        <v>0</v>
      </c>
      <c r="E13" s="9">
        <v>1.6E-2</v>
      </c>
    </row>
    <row r="14" spans="1:14" x14ac:dyDescent="0.3">
      <c r="A14">
        <v>1</v>
      </c>
      <c r="B14">
        <v>4700000</v>
      </c>
      <c r="C14" s="3">
        <f t="shared" si="0"/>
        <v>0.47</v>
      </c>
      <c r="D14">
        <v>1</v>
      </c>
      <c r="E14" s="9">
        <v>1.2999999999999999E-2</v>
      </c>
      <c r="G14" s="2"/>
    </row>
    <row r="15" spans="1:14" ht="14.5" thickBot="1" x14ac:dyDescent="0.35">
      <c r="A15" t="s">
        <v>10</v>
      </c>
      <c r="B15">
        <f>SUM(B2:B14)</f>
        <v>9870000</v>
      </c>
      <c r="C15" s="3">
        <f t="shared" si="0"/>
        <v>0.98699999999999999</v>
      </c>
      <c r="D15">
        <v>2</v>
      </c>
      <c r="E15" s="9">
        <v>0.01</v>
      </c>
    </row>
    <row r="16" spans="1:14" ht="14.5" thickBot="1" x14ac:dyDescent="0.35">
      <c r="A16" s="4" t="s">
        <v>6</v>
      </c>
      <c r="B16" s="5"/>
      <c r="C16" s="7">
        <f>SUMPRODUCT(A2:A14, B2:B14)/SUM(B2:B14)</f>
        <v>4.979989868287741</v>
      </c>
      <c r="D16">
        <v>3</v>
      </c>
      <c r="E16" s="9">
        <v>4.4999999999999997E-3</v>
      </c>
    </row>
    <row r="17" spans="4:5" x14ac:dyDescent="0.3">
      <c r="D17">
        <v>4</v>
      </c>
      <c r="E17" s="9">
        <v>1.5E-3</v>
      </c>
    </row>
    <row r="18" spans="4:5" x14ac:dyDescent="0.3">
      <c r="D18">
        <v>5</v>
      </c>
      <c r="E18" s="9">
        <v>5.0000000000000001E-4</v>
      </c>
    </row>
    <row r="19" spans="4:5" x14ac:dyDescent="0.3">
      <c r="D19">
        <v>6</v>
      </c>
      <c r="E19" t="s">
        <v>18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E64E-141C-4FD7-A2FA-50296C52A2FE}">
  <dimension ref="A1:N20"/>
  <sheetViews>
    <sheetView workbookViewId="0">
      <selection activeCell="H32" sqref="H32"/>
    </sheetView>
  </sheetViews>
  <sheetFormatPr defaultRowHeight="14" x14ac:dyDescent="0.3"/>
  <cols>
    <col min="1" max="2" width="9.5" bestFit="1" customWidth="1"/>
    <col min="3" max="3" width="9.5" customWidth="1"/>
    <col min="7" max="7" width="9.5" customWidth="1"/>
  </cols>
  <sheetData>
    <row r="1" spans="1:14" x14ac:dyDescent="0.3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 x14ac:dyDescent="0.3">
      <c r="A2">
        <v>10000</v>
      </c>
      <c r="B2">
        <v>0</v>
      </c>
      <c r="C2" s="3">
        <f>B2/10000000</f>
        <v>0</v>
      </c>
      <c r="D2">
        <v>100</v>
      </c>
      <c r="E2">
        <v>0</v>
      </c>
      <c r="F2" s="3">
        <f>E2/10000000</f>
        <v>0</v>
      </c>
      <c r="H2">
        <f>B15+E8</f>
        <v>10000000</v>
      </c>
    </row>
    <row r="3" spans="1:14" x14ac:dyDescent="0.3">
      <c r="A3">
        <v>5000</v>
      </c>
      <c r="B3">
        <v>0</v>
      </c>
      <c r="C3" s="3">
        <f t="shared" ref="C3:C15" si="0">B3/10000000</f>
        <v>0</v>
      </c>
      <c r="D3">
        <v>20</v>
      </c>
      <c r="E3">
        <v>0</v>
      </c>
      <c r="F3" s="3">
        <f t="shared" ref="F3:F8" si="1">E3/10000000</f>
        <v>0</v>
      </c>
    </row>
    <row r="4" spans="1:14" x14ac:dyDescent="0.3">
      <c r="A4">
        <v>2500</v>
      </c>
      <c r="B4">
        <v>0</v>
      </c>
      <c r="C4" s="3">
        <f t="shared" si="0"/>
        <v>0</v>
      </c>
      <c r="D4">
        <v>10</v>
      </c>
      <c r="E4">
        <v>350</v>
      </c>
      <c r="F4" s="3">
        <f t="shared" si="1"/>
        <v>3.4999999999999997E-5</v>
      </c>
    </row>
    <row r="5" spans="1:14" x14ac:dyDescent="0.3">
      <c r="A5">
        <v>1000</v>
      </c>
      <c r="B5">
        <v>550</v>
      </c>
      <c r="C5" s="3">
        <f t="shared" si="0"/>
        <v>5.5000000000000002E-5</v>
      </c>
      <c r="D5">
        <v>5</v>
      </c>
      <c r="E5">
        <v>4650</v>
      </c>
      <c r="F5" s="3">
        <f t="shared" si="1"/>
        <v>4.6500000000000003E-4</v>
      </c>
    </row>
    <row r="6" spans="1:14" x14ac:dyDescent="0.3">
      <c r="A6">
        <v>500</v>
      </c>
      <c r="B6">
        <v>3450</v>
      </c>
      <c r="C6" s="3">
        <f t="shared" si="0"/>
        <v>3.4499999999999998E-4</v>
      </c>
      <c r="D6">
        <v>3</v>
      </c>
      <c r="E6">
        <v>24000</v>
      </c>
      <c r="F6" s="3">
        <f t="shared" si="1"/>
        <v>2.3999999999999998E-3</v>
      </c>
    </row>
    <row r="7" spans="1:14" x14ac:dyDescent="0.3">
      <c r="A7">
        <v>250</v>
      </c>
      <c r="B7">
        <v>27000</v>
      </c>
      <c r="C7" s="3">
        <f t="shared" si="0"/>
        <v>2.7000000000000001E-3</v>
      </c>
      <c r="D7">
        <v>2</v>
      </c>
      <c r="E7">
        <v>96000</v>
      </c>
      <c r="F7" s="3">
        <f t="shared" si="1"/>
        <v>9.5999999999999992E-3</v>
      </c>
    </row>
    <row r="8" spans="1:14" ht="14.5" thickBot="1" x14ac:dyDescent="0.35">
      <c r="A8">
        <v>100</v>
      </c>
      <c r="B8">
        <v>45500</v>
      </c>
      <c r="C8" s="3">
        <f t="shared" si="0"/>
        <v>4.5500000000000002E-3</v>
      </c>
      <c r="D8" t="s">
        <v>10</v>
      </c>
      <c r="E8">
        <f>SUM(E2:E7)</f>
        <v>125000</v>
      </c>
      <c r="F8" s="3">
        <f t="shared" si="1"/>
        <v>1.2500000000000001E-2</v>
      </c>
      <c r="I8" t="s">
        <v>4</v>
      </c>
      <c r="K8" s="2"/>
      <c r="N8" s="8">
        <v>5.0000000000000001E-3</v>
      </c>
    </row>
    <row r="9" spans="1:14" ht="14.5" thickBot="1" x14ac:dyDescent="0.35">
      <c r="A9">
        <v>50</v>
      </c>
      <c r="B9">
        <v>91000</v>
      </c>
      <c r="C9" s="3">
        <f t="shared" si="0"/>
        <v>9.1000000000000004E-3</v>
      </c>
      <c r="D9" s="4" t="s">
        <v>7</v>
      </c>
      <c r="E9" s="5"/>
      <c r="F9" s="6">
        <f>SUMPRODUCT(D2:D7, E2:E7)/SUM(E2:E7)</f>
        <v>2.3260000000000001</v>
      </c>
      <c r="I9" t="s">
        <v>3</v>
      </c>
      <c r="K9" s="2"/>
      <c r="N9" s="3">
        <v>0.67500000000000004</v>
      </c>
    </row>
    <row r="10" spans="1:14" x14ac:dyDescent="0.3">
      <c r="A10">
        <v>25</v>
      </c>
      <c r="B10">
        <v>175000</v>
      </c>
      <c r="C10" s="3">
        <f t="shared" si="0"/>
        <v>1.7500000000000002E-2</v>
      </c>
      <c r="D10" t="s">
        <v>12</v>
      </c>
      <c r="E10" t="s">
        <v>13</v>
      </c>
      <c r="I10" t="s">
        <v>5</v>
      </c>
      <c r="K10" s="2"/>
      <c r="N10" s="3">
        <v>1E-3</v>
      </c>
    </row>
    <row r="11" spans="1:14" x14ac:dyDescent="0.3">
      <c r="A11">
        <v>10</v>
      </c>
      <c r="B11">
        <v>575000</v>
      </c>
      <c r="C11" s="3">
        <f t="shared" si="0"/>
        <v>5.7500000000000002E-2</v>
      </c>
      <c r="D11" t="s">
        <v>11</v>
      </c>
      <c r="E11" t="s">
        <v>14</v>
      </c>
      <c r="K11" s="2"/>
    </row>
    <row r="12" spans="1:14" x14ac:dyDescent="0.3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 x14ac:dyDescent="0.3">
      <c r="A13">
        <v>2</v>
      </c>
      <c r="B13">
        <v>2850000</v>
      </c>
      <c r="C13" s="3">
        <f t="shared" si="0"/>
        <v>0.28499999999999998</v>
      </c>
      <c r="D13">
        <v>0</v>
      </c>
      <c r="E13" s="9">
        <v>1.2E-2</v>
      </c>
    </row>
    <row r="14" spans="1:14" x14ac:dyDescent="0.3">
      <c r="A14">
        <v>1</v>
      </c>
      <c r="B14">
        <v>4700000</v>
      </c>
      <c r="C14" s="3">
        <f t="shared" si="0"/>
        <v>0.47</v>
      </c>
      <c r="D14">
        <v>1</v>
      </c>
      <c r="E14" s="9">
        <v>8.9999999999999993E-3</v>
      </c>
      <c r="G14" s="2"/>
    </row>
    <row r="15" spans="1:14" ht="14.5" thickBot="1" x14ac:dyDescent="0.35">
      <c r="A15" t="s">
        <v>10</v>
      </c>
      <c r="B15">
        <f>SUM(B2:B14)</f>
        <v>9875000</v>
      </c>
      <c r="C15" s="3">
        <f t="shared" si="0"/>
        <v>0.98750000000000004</v>
      </c>
      <c r="D15">
        <v>2</v>
      </c>
      <c r="E15" s="9">
        <v>6.0000000000000001E-3</v>
      </c>
    </row>
    <row r="16" spans="1:14" ht="14.5" thickBot="1" x14ac:dyDescent="0.35">
      <c r="A16" s="4" t="s">
        <v>6</v>
      </c>
      <c r="B16" s="5"/>
      <c r="C16" s="7">
        <f>SUMPRODUCT(A2:A14, B2:B14)/SUM(B2:B14)</f>
        <v>4.6265822784810124</v>
      </c>
      <c r="D16">
        <v>3</v>
      </c>
      <c r="E16" s="9">
        <v>3.0000000000000001E-3</v>
      </c>
    </row>
    <row r="17" spans="4:5" x14ac:dyDescent="0.3">
      <c r="D17">
        <v>4</v>
      </c>
      <c r="E17" s="9">
        <v>1E-3</v>
      </c>
    </row>
    <row r="18" spans="4:5" x14ac:dyDescent="0.3">
      <c r="D18">
        <v>5</v>
      </c>
      <c r="E18" t="s">
        <v>18</v>
      </c>
    </row>
    <row r="19" spans="4:5" x14ac:dyDescent="0.3">
      <c r="D19">
        <v>6</v>
      </c>
      <c r="E19" t="s">
        <v>18</v>
      </c>
    </row>
    <row r="20" spans="4:5" x14ac:dyDescent="0.3">
      <c r="D20" t="s">
        <v>17</v>
      </c>
      <c r="E20" t="s">
        <v>18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overview</vt:lpstr>
      <vt:lpstr>Special</vt:lpstr>
      <vt:lpstr>AAA</vt:lpstr>
      <vt:lpstr>AA</vt:lpstr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2024-12-30T16:39:12Z</dcterms:modified>
</cp:coreProperties>
</file>