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410\Documents\GitHub\CoinFlip\"/>
    </mc:Choice>
  </mc:AlternateContent>
  <xr:revisionPtr revIDLastSave="0" documentId="13_ncr:1_{11A300CE-E467-4928-ACAE-999D8E8DCA0C}" xr6:coauthVersionLast="47" xr6:coauthVersionMax="47" xr10:uidLastSave="{00000000-0000-0000-0000-000000000000}"/>
  <bookViews>
    <workbookView xWindow="-105" yWindow="0" windowWidth="14610" windowHeight="15585" xr2:uid="{5469C1AF-BC43-4C41-9780-4FFCD086E37A}"/>
  </bookViews>
  <sheets>
    <sheet name="overview" sheetId="3" r:id="rId1"/>
    <sheet name="SP_SEED" sheetId="2" r:id="rId2"/>
    <sheet name="AAA_SEED" sheetId="1" r:id="rId3"/>
    <sheet name="AA_SEED" sheetId="4" r:id="rId4"/>
    <sheet name="A_SEED" sheetId="5" r:id="rId5"/>
    <sheet name="B_SE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D6" i="3"/>
  <c r="E6" i="3" s="1"/>
  <c r="C16" i="6"/>
  <c r="B15" i="6"/>
  <c r="C15" i="6" s="1"/>
  <c r="C14" i="6"/>
  <c r="C13" i="6"/>
  <c r="C12" i="6"/>
  <c r="C11" i="6"/>
  <c r="C10" i="6"/>
  <c r="F9" i="6"/>
  <c r="C9" i="6"/>
  <c r="E8" i="6"/>
  <c r="F8" i="6" s="1"/>
  <c r="C8" i="6"/>
  <c r="F7" i="6"/>
  <c r="C7" i="6"/>
  <c r="F6" i="6"/>
  <c r="C6" i="6"/>
  <c r="F5" i="6"/>
  <c r="C5" i="6"/>
  <c r="F4" i="6"/>
  <c r="C4" i="6"/>
  <c r="F3" i="6"/>
  <c r="C3" i="6"/>
  <c r="F2" i="6"/>
  <c r="C2" i="6"/>
  <c r="D5" i="3"/>
  <c r="E5" i="3" s="1"/>
  <c r="G5" i="3"/>
  <c r="C16" i="5"/>
  <c r="B15" i="5"/>
  <c r="C15" i="5" s="1"/>
  <c r="C14" i="5"/>
  <c r="C13" i="5"/>
  <c r="C12" i="5"/>
  <c r="C11" i="5"/>
  <c r="C10" i="5"/>
  <c r="F9" i="5"/>
  <c r="C9" i="5"/>
  <c r="E8" i="5"/>
  <c r="C8" i="5"/>
  <c r="F7" i="5"/>
  <c r="C7" i="5"/>
  <c r="F6" i="5"/>
  <c r="C6" i="5"/>
  <c r="F5" i="5"/>
  <c r="C5" i="5"/>
  <c r="F4" i="5"/>
  <c r="C4" i="5"/>
  <c r="F3" i="5"/>
  <c r="C3" i="5"/>
  <c r="F2" i="5"/>
  <c r="C2" i="5"/>
  <c r="G4" i="3"/>
  <c r="D4" i="3"/>
  <c r="E4" i="3" s="1"/>
  <c r="G3" i="3"/>
  <c r="E3" i="3"/>
  <c r="D3" i="3"/>
  <c r="C16" i="4"/>
  <c r="B15" i="4"/>
  <c r="C15" i="4" s="1"/>
  <c r="C14" i="4"/>
  <c r="C13" i="4"/>
  <c r="C12" i="4"/>
  <c r="C11" i="4"/>
  <c r="C10" i="4"/>
  <c r="F9" i="4"/>
  <c r="C9" i="4"/>
  <c r="E8" i="4"/>
  <c r="F8" i="4" s="1"/>
  <c r="C8" i="4"/>
  <c r="F7" i="4"/>
  <c r="C7" i="4"/>
  <c r="F6" i="4"/>
  <c r="C6" i="4"/>
  <c r="F5" i="4"/>
  <c r="C5" i="4"/>
  <c r="F4" i="4"/>
  <c r="C4" i="4"/>
  <c r="F3" i="4"/>
  <c r="C3" i="4"/>
  <c r="F2" i="4"/>
  <c r="C2" i="4"/>
  <c r="G2" i="3"/>
  <c r="D2" i="3"/>
  <c r="E2" i="3" s="1"/>
  <c r="E8" i="2"/>
  <c r="F8" i="2" s="1"/>
  <c r="C16" i="2"/>
  <c r="B15" i="2"/>
  <c r="C15" i="2" s="1"/>
  <c r="C14" i="2"/>
  <c r="C13" i="2"/>
  <c r="C12" i="2"/>
  <c r="C11" i="2"/>
  <c r="C10" i="2"/>
  <c r="F9" i="2"/>
  <c r="C9" i="2"/>
  <c r="C8" i="2"/>
  <c r="F7" i="2"/>
  <c r="C7" i="2"/>
  <c r="F6" i="2"/>
  <c r="C6" i="2"/>
  <c r="F5" i="2"/>
  <c r="C5" i="2"/>
  <c r="F4" i="2"/>
  <c r="C4" i="2"/>
  <c r="F3" i="2"/>
  <c r="C3" i="2"/>
  <c r="F2" i="2"/>
  <c r="C2" i="2"/>
  <c r="F9" i="1"/>
  <c r="C16" i="1"/>
  <c r="C14" i="1"/>
  <c r="C13" i="1"/>
  <c r="C12" i="1"/>
  <c r="C11" i="1"/>
  <c r="C10" i="1"/>
  <c r="C9" i="1"/>
  <c r="C8" i="1"/>
  <c r="F7" i="1"/>
  <c r="C7" i="1"/>
  <c r="F6" i="1"/>
  <c r="C6" i="1"/>
  <c r="F5" i="1"/>
  <c r="C5" i="1"/>
  <c r="F4" i="1"/>
  <c r="C4" i="1"/>
  <c r="F3" i="1"/>
  <c r="C3" i="1"/>
  <c r="E8" i="1"/>
  <c r="F2" i="1"/>
  <c r="B15" i="1"/>
  <c r="C15" i="1" s="1"/>
  <c r="C2" i="1"/>
  <c r="H2" i="6" l="1"/>
  <c r="H2" i="5"/>
  <c r="F8" i="5"/>
  <c r="H2" i="4"/>
  <c r="H2" i="2"/>
  <c r="H2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7EF6D165-7D20-4A86-AF90-C49E39E7866B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</rPr>
          <t>(Multiplies by 1 - this value)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E1AB621B-080C-46E2-8F0B-2B8E90BA328E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</rPr>
          <t>(Multiplies by 1 - this value)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6F9ED8FE-CEE3-4036-A741-343FE7E1113D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</rPr>
          <t>(Multiplies by 1 - this value)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A76AB37A-E2F7-4368-A2C2-E0FEC29E51A3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</rPr>
          <t>(Multiplies by 1 - this value)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10BCAC40-B86B-430D-92D2-F26E8AF244FA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</rPr>
          <t>(Multiplies by 1 - this value)</t>
        </r>
      </text>
    </comment>
  </commentList>
</comments>
</file>

<file path=xl/sharedStrings.xml><?xml version="1.0" encoding="utf-8"?>
<sst xmlns="http://schemas.openxmlformats.org/spreadsheetml/2006/main" count="126" uniqueCount="35">
  <si>
    <t>Per 10M</t>
    <phoneticPr fontId="2" type="noConversion"/>
  </si>
  <si>
    <t>Total of those two</t>
    <phoneticPr fontId="2" type="noConversion"/>
  </si>
  <si>
    <t>=% per block</t>
    <phoneticPr fontId="2" type="noConversion"/>
  </si>
  <si>
    <t>Chance of getting C decrease for every previous C</t>
    <phoneticPr fontId="2" type="noConversion"/>
  </si>
  <si>
    <t>Chance of getting C on every block (default value)</t>
    <phoneticPr fontId="2" type="noConversion"/>
  </si>
  <si>
    <t>Minimum value of Chance of getting C</t>
    <phoneticPr fontId="2" type="noConversion"/>
  </si>
  <si>
    <t>Average coin value</t>
    <phoneticPr fontId="2" type="noConversion"/>
  </si>
  <si>
    <t>Average multi value</t>
    <phoneticPr fontId="2" type="noConversion"/>
  </si>
  <si>
    <t>Coin</t>
    <phoneticPr fontId="2" type="noConversion"/>
  </si>
  <si>
    <t>Multi</t>
    <phoneticPr fontId="2" type="noConversion"/>
  </si>
  <si>
    <t>Total weight</t>
    <phoneticPr fontId="2" type="noConversion"/>
  </si>
  <si>
    <t>BONUS</t>
    <phoneticPr fontId="2" type="noConversion"/>
  </si>
  <si>
    <t>Existing</t>
    <phoneticPr fontId="2" type="noConversion"/>
  </si>
  <si>
    <t>Chance of getting</t>
    <phoneticPr fontId="2" type="noConversion"/>
  </si>
  <si>
    <t>another BONUS</t>
    <phoneticPr fontId="2" type="noConversion"/>
  </si>
  <si>
    <t>(per block)</t>
    <phoneticPr fontId="2" type="noConversion"/>
  </si>
  <si>
    <t>count</t>
    <phoneticPr fontId="2" type="noConversion"/>
  </si>
  <si>
    <t>7+</t>
    <phoneticPr fontId="2" type="noConversion"/>
  </si>
  <si>
    <t>NO</t>
    <phoneticPr fontId="2" type="noConversion"/>
  </si>
  <si>
    <t>seed</t>
    <phoneticPr fontId="2" type="noConversion"/>
  </si>
  <si>
    <t>weight</t>
    <phoneticPr fontId="2" type="noConversion"/>
  </si>
  <si>
    <t>maxwin 1 in</t>
    <phoneticPr fontId="2" type="noConversion"/>
  </si>
  <si>
    <t>total max win 1 in</t>
    <phoneticPr fontId="2" type="noConversion"/>
  </si>
  <si>
    <t>total max win freq %</t>
    <phoneticPr fontId="2" type="noConversion"/>
  </si>
  <si>
    <t>SPECIAL</t>
    <phoneticPr fontId="2" type="noConversion"/>
  </si>
  <si>
    <t>AAA</t>
    <phoneticPr fontId="2" type="noConversion"/>
  </si>
  <si>
    <t>AA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</si>
  <si>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</si>
  <si>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</si>
  <si>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</si>
  <si>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</si>
  <si>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</si>
  <si>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</si>
  <si>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ev=avg_win*weight</t>
    <phoneticPr fontId="2" type="noConversion"/>
  </si>
  <si>
    <t>avg_win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</si>
</sst>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%"/>
    <numFmt numFmtId="177" formatCode="0.000000"/>
    <numFmt numFmtId="178" formatCode="0.00000000%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b/>
      <sz val="9"/>
      <color indexed="81"/>
      <name val="宋体"/>
      <family val="1"/>
      <charset val="134"/>
    </font>
    <font>
      <sz val="9"/>
      <color indexed="81"/>
      <name val="宋体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3" xfId="0" applyNumberFormat="1" applyFont="1" applyBorder="1">
      <alignment vertical="center"/>
    </xf>
    <xf numFmtId="176" fontId="3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2" borderId="0" xfId="1" applyNumberFormat="1" applyFont="1" applyFill="1">
      <alignment vertical="center"/>
    </xf>
    <xf numFmtId="0" fontId="0" fillId="3" borderId="0" xfId="0" applyFill="1">
      <alignment vertical="center"/>
    </xf>
    <xf numFmtId="178" fontId="0" fillId="3" borderId="0" xfId="1" applyNumberFormat="1" applyFont="1" applyFill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13</xdr:col>
      <xdr:colOff>581025</xdr:colOff>
      <xdr:row>38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16E3A06-9A2B-480A-BB50-280DDB917698}"/>
            </a:ext>
          </a:extLst>
        </xdr:cNvPr>
        <xdr:cNvSpPr txBox="1"/>
      </xdr:nvSpPr>
      <xdr:spPr>
        <a:xfrm>
          <a:off x="4848225" y="2647950"/>
          <a:ext cx="4800600" cy="431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SP</a:t>
          </a:r>
        </a:p>
        <a:p>
          <a:r>
            <a:rPr lang="en-US" altLang="zh-CN" sz="2800"/>
            <a:t>Special seed with significently more multiplier (6.3% total) but lowered coin values, and almost no collect.</a:t>
          </a:r>
        </a:p>
        <a:p>
          <a:r>
            <a:rPr lang="en-US" altLang="zh-CN" sz="2800"/>
            <a:t>Those seeds also comes with a guaranteed x5.</a:t>
          </a:r>
          <a:endParaRPr lang="zh-CN" altLang="en-US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D77BD73-3268-90B5-EAC1-8374BEAA60EE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AAA</a:t>
          </a:r>
          <a:endParaRPr lang="zh-CN" altLang="en-US" sz="6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728AF34-D72F-484B-8CA0-C697155923B7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AA</a:t>
          </a:r>
          <a:endParaRPr lang="zh-CN" altLang="en-US" sz="6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46EBFF9-2152-4417-9120-77794A7C5BAA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</a:t>
          </a:r>
          <a:endParaRPr lang="zh-CN" altLang="en-US" sz="6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F1E8183-1FAB-4601-A42D-570138EFC941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B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BB52-5D44-4CCD-9241-FD2ED7303C3D}">
  <dimension ref="A1:G10"/>
  <sheetViews>
    <sheetView tabSelected="1" workbookViewId="0">
      <selection activeCell="B7" sqref="B7"/>
    </sheetView>
  </sheetViews>
  <sheetFormatPr defaultRowHeight="14.25"/>
  <cols>
    <col min="2" max="2" width="9" style="10"/>
    <col min="3" max="3" width="11.25" bestFit="1" customWidth="1"/>
    <col min="4" max="4" width="16.5" style="11" bestFit="1" customWidth="1"/>
    <col min="5" max="5" width="18.625" style="11" bestFit="1" customWidth="1"/>
  </cols>
  <sheetData>
    <row r="1" spans="1:7">
      <c r="A1" t="s">
        <v>19</v>
      </c>
      <c r="B1" s="10" t="s">
        <v>20</v>
      </c>
      <c r="C1" t="s">
        <v>21</v>
      </c>
      <c r="D1" s="11" t="s">
        <v>22</v>
      </c>
      <c r="E1" s="11" t="s">
        <v>23</v>
      </c>
      <c r="F1" t="s">
        <v>34</v>
      </c>
      <c r="G1" t="s">
        <v>33</v>
      </c>
    </row>
    <row r="2" spans="1:7">
      <c r="A2" t="s">
        <v>24</v>
      </c>
      <c r="B2" s="10">
        <v>3.0000000000000001E-3</v>
      </c>
      <c r="C2">
        <v>294.55</v>
      </c>
      <c r="D2" s="11">
        <f>C2/B2</f>
        <v>98183.333333333328</v>
      </c>
      <c r="E2" s="12">
        <f>1/D2</f>
        <v>1.0185028008827025E-5</v>
      </c>
      <c r="F2">
        <v>5815.44</v>
      </c>
      <c r="G2">
        <f>B2*F2</f>
        <v>17.44632</v>
      </c>
    </row>
    <row r="3" spans="1:7">
      <c r="A3" t="s">
        <v>25</v>
      </c>
      <c r="B3" s="10">
        <v>7.4999999999999997E-3</v>
      </c>
      <c r="C3">
        <v>917.43</v>
      </c>
      <c r="D3" s="11">
        <f>C3/B3</f>
        <v>122324</v>
      </c>
      <c r="E3" s="12">
        <f>1/D3</f>
        <v>8.1750106275138163E-6</v>
      </c>
      <c r="F3">
        <v>6610.41</v>
      </c>
      <c r="G3">
        <f>B3*F3</f>
        <v>49.578074999999998</v>
      </c>
    </row>
    <row r="4" spans="1:7">
      <c r="A4" t="s">
        <v>26</v>
      </c>
      <c r="B4" s="10">
        <v>2.5499999999999998E-2</v>
      </c>
      <c r="C4">
        <v>4132.2299999999996</v>
      </c>
      <c r="D4" s="11">
        <f>C4/B4</f>
        <v>162048.23529411765</v>
      </c>
      <c r="E4" s="12">
        <f>1/D4</f>
        <v>6.171002098140713E-6</v>
      </c>
      <c r="F4">
        <v>2986.65</v>
      </c>
      <c r="G4">
        <f>B4*F4</f>
        <v>76.159575000000004</v>
      </c>
    </row>
    <row r="5" spans="1:7">
      <c r="A5" t="s">
        <v>27</v>
      </c>
      <c r="B5" s="10">
        <v>9.5000000000000001E-2</v>
      </c>
      <c r="C5">
        <v>25000</v>
      </c>
      <c r="D5" s="11">
        <f>C5/B5</f>
        <v>263157.89473684208</v>
      </c>
      <c r="E5" s="12">
        <f>1/D5</f>
        <v>3.8000000000000005E-6</v>
      </c>
      <c r="F5">
        <v>1208.3900000000001</v>
      </c>
      <c r="G5">
        <f>B5*F5</f>
        <v>114.79705000000001</v>
      </c>
    </row>
    <row r="6" spans="1:7">
      <c r="A6" t="s">
        <v>28</v>
      </c>
      <c r="B6" s="10">
        <v>0.21</v>
      </c>
      <c r="C6">
        <v>250000</v>
      </c>
      <c r="D6" s="11">
        <f>C6/B6</f>
        <v>1190476.1904761905</v>
      </c>
      <c r="E6" s="11">
        <f>1/D6</f>
        <v>8.4E-7</v>
      </c>
      <c r="F6">
        <v>460.23</v>
      </c>
      <c r="G6">
        <f>B6*F6</f>
        <v>96.648300000000006</v>
      </c>
    </row>
    <row r="7" spans="1:7">
      <c r="A7" t="s">
        <v>29</v>
      </c>
    </row>
    <row r="8" spans="1:7">
      <c r="A8" t="s">
        <v>30</v>
      </c>
    </row>
    <row r="9" spans="1:7">
      <c r="A9" t="s">
        <v>31</v>
      </c>
    </row>
    <row r="10" spans="1:7">
      <c r="A10" t="s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E576-D102-4F5C-9B01-9D126464FCEA}">
  <dimension ref="A1:N20"/>
  <sheetViews>
    <sheetView workbookViewId="0">
      <selection activeCell="E7" sqref="E7"/>
    </sheetView>
  </sheetViews>
  <sheetFormatPr defaultRowHeight="14.25"/>
  <cols>
    <col min="1" max="2" width="9.5" bestFit="1" customWidth="1"/>
    <col min="3" max="3" width="9.5" customWidth="1"/>
    <col min="7" max="7" width="9.5" customWidth="1"/>
  </cols>
  <sheetData>
    <row r="1" spans="1:14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>
      <c r="A2">
        <v>10000</v>
      </c>
      <c r="B2">
        <v>0</v>
      </c>
      <c r="C2" s="3">
        <f>B2/10000000</f>
        <v>0</v>
      </c>
      <c r="D2">
        <v>100</v>
      </c>
      <c r="E2">
        <v>800</v>
      </c>
      <c r="F2" s="3">
        <f>E2/10000000</f>
        <v>8.0000000000000007E-5</v>
      </c>
      <c r="H2">
        <f>B15+E8</f>
        <v>10000000</v>
      </c>
    </row>
    <row r="3" spans="1:14">
      <c r="A3">
        <v>5000</v>
      </c>
      <c r="B3">
        <v>0</v>
      </c>
      <c r="C3" s="3">
        <f t="shared" ref="C3:C15" si="0">B3/10000000</f>
        <v>0</v>
      </c>
      <c r="D3">
        <v>20</v>
      </c>
      <c r="E3">
        <v>2760</v>
      </c>
      <c r="F3" s="3">
        <f t="shared" ref="F3:F8" si="1">E3/10000000</f>
        <v>2.7599999999999999E-4</v>
      </c>
    </row>
    <row r="4" spans="1:14">
      <c r="A4">
        <v>2500</v>
      </c>
      <c r="B4">
        <v>0</v>
      </c>
      <c r="C4" s="3">
        <f t="shared" si="0"/>
        <v>0</v>
      </c>
      <c r="D4">
        <v>10</v>
      </c>
      <c r="E4">
        <v>32400</v>
      </c>
      <c r="F4" s="3">
        <f t="shared" si="1"/>
        <v>3.2399999999999998E-3</v>
      </c>
    </row>
    <row r="5" spans="1:14">
      <c r="A5">
        <v>1000</v>
      </c>
      <c r="B5">
        <v>1100</v>
      </c>
      <c r="C5" s="3">
        <f t="shared" si="0"/>
        <v>1.1E-4</v>
      </c>
      <c r="D5">
        <v>5</v>
      </c>
      <c r="E5">
        <v>122920</v>
      </c>
      <c r="F5" s="3">
        <f t="shared" si="1"/>
        <v>1.2292000000000001E-2</v>
      </c>
    </row>
    <row r="6" spans="1:14">
      <c r="A6">
        <v>500</v>
      </c>
      <c r="B6">
        <v>8400</v>
      </c>
      <c r="C6" s="3">
        <f t="shared" si="0"/>
        <v>8.4000000000000003E-4</v>
      </c>
      <c r="D6">
        <v>3</v>
      </c>
      <c r="E6">
        <v>194120</v>
      </c>
      <c r="F6" s="3">
        <f t="shared" si="1"/>
        <v>1.9411999999999999E-2</v>
      </c>
    </row>
    <row r="7" spans="1:14">
      <c r="A7">
        <v>250</v>
      </c>
      <c r="B7">
        <v>33500</v>
      </c>
      <c r="C7" s="3">
        <f t="shared" si="0"/>
        <v>3.3500000000000001E-3</v>
      </c>
      <c r="D7">
        <v>2</v>
      </c>
      <c r="E7">
        <v>277000</v>
      </c>
      <c r="F7" s="3">
        <f t="shared" si="1"/>
        <v>2.7699999999999999E-2</v>
      </c>
    </row>
    <row r="8" spans="1:14" ht="15" thickBot="1">
      <c r="A8">
        <v>100</v>
      </c>
      <c r="B8">
        <v>87500</v>
      </c>
      <c r="C8" s="3">
        <f t="shared" si="0"/>
        <v>8.7500000000000008E-3</v>
      </c>
      <c r="D8" t="s">
        <v>10</v>
      </c>
      <c r="E8">
        <f>SUM(E2:E7)</f>
        <v>630000</v>
      </c>
      <c r="F8" s="3">
        <f t="shared" si="1"/>
        <v>6.3E-2</v>
      </c>
      <c r="I8" t="s">
        <v>4</v>
      </c>
      <c r="K8" s="2"/>
      <c r="N8" s="8">
        <v>1.5E-3</v>
      </c>
    </row>
    <row r="9" spans="1:14" ht="15" thickBot="1">
      <c r="A9">
        <v>50</v>
      </c>
      <c r="B9">
        <v>147500</v>
      </c>
      <c r="C9" s="3">
        <f t="shared" si="0"/>
        <v>1.4749999999999999E-2</v>
      </c>
      <c r="D9" s="4" t="s">
        <v>7</v>
      </c>
      <c r="E9" s="5"/>
      <c r="F9" s="6">
        <f>SUMPRODUCT(D2:D7, E2:E7)/SUM(E2:E7)</f>
        <v>3.5081904761904763</v>
      </c>
      <c r="I9" t="s">
        <v>3</v>
      </c>
      <c r="K9" s="2"/>
      <c r="N9" s="3">
        <v>0.77500000000000002</v>
      </c>
    </row>
    <row r="10" spans="1:14">
      <c r="A10">
        <v>25</v>
      </c>
      <c r="B10">
        <v>267500</v>
      </c>
      <c r="C10" s="3">
        <f t="shared" si="0"/>
        <v>2.6749999999999999E-2</v>
      </c>
      <c r="D10" t="s">
        <v>12</v>
      </c>
      <c r="E10" t="s">
        <v>13</v>
      </c>
      <c r="I10" t="s">
        <v>5</v>
      </c>
      <c r="K10" s="2"/>
      <c r="N10" s="3">
        <v>0</v>
      </c>
    </row>
    <row r="11" spans="1:14">
      <c r="A11">
        <v>10</v>
      </c>
      <c r="B11">
        <v>610000</v>
      </c>
      <c r="C11" s="3">
        <f t="shared" si="0"/>
        <v>6.0999999999999999E-2</v>
      </c>
      <c r="D11" t="s">
        <v>11</v>
      </c>
      <c r="E11" t="s">
        <v>14</v>
      </c>
      <c r="K11" s="2"/>
    </row>
    <row r="12" spans="1:14">
      <c r="A12">
        <v>5</v>
      </c>
      <c r="B12">
        <v>920000</v>
      </c>
      <c r="C12" s="3">
        <f t="shared" si="0"/>
        <v>9.1999999999999998E-2</v>
      </c>
      <c r="D12" t="s">
        <v>16</v>
      </c>
      <c r="E12" t="s">
        <v>15</v>
      </c>
    </row>
    <row r="13" spans="1:14">
      <c r="A13">
        <v>2</v>
      </c>
      <c r="B13">
        <v>2210000</v>
      </c>
      <c r="C13" s="3">
        <f t="shared" si="0"/>
        <v>0.221</v>
      </c>
      <c r="D13">
        <v>0</v>
      </c>
      <c r="E13" s="9">
        <v>0.02</v>
      </c>
    </row>
    <row r="14" spans="1:14">
      <c r="A14">
        <v>1</v>
      </c>
      <c r="B14">
        <v>5084500</v>
      </c>
      <c r="C14" s="3">
        <f t="shared" si="0"/>
        <v>0.50844999999999996</v>
      </c>
      <c r="D14">
        <v>1</v>
      </c>
      <c r="E14" s="9">
        <v>0.02</v>
      </c>
      <c r="G14" s="2"/>
    </row>
    <row r="15" spans="1:14" ht="15" thickBot="1">
      <c r="A15" t="s">
        <v>10</v>
      </c>
      <c r="B15">
        <f>SUM(B2:B14)</f>
        <v>9370000</v>
      </c>
      <c r="C15" s="3">
        <f t="shared" si="0"/>
        <v>0.93700000000000006</v>
      </c>
      <c r="D15">
        <v>2</v>
      </c>
      <c r="E15" s="9">
        <v>1.4999999999999999E-2</v>
      </c>
    </row>
    <row r="16" spans="1:14" ht="15" thickBot="1">
      <c r="A16" s="4" t="s">
        <v>6</v>
      </c>
      <c r="B16" s="5"/>
      <c r="C16" s="7">
        <f>SUMPRODUCT(A2:A14, B2:B14)/SUM(B2:B14)</f>
        <v>6.0503735325506938</v>
      </c>
      <c r="D16">
        <v>3</v>
      </c>
      <c r="E16" s="9">
        <v>1.4999999999999999E-2</v>
      </c>
    </row>
    <row r="17" spans="4:5">
      <c r="D17">
        <v>4</v>
      </c>
      <c r="E17" s="9">
        <v>0.01</v>
      </c>
    </row>
    <row r="18" spans="4:5">
      <c r="D18">
        <v>5</v>
      </c>
      <c r="E18" s="9">
        <v>1.4999999999999999E-2</v>
      </c>
    </row>
    <row r="19" spans="4:5">
      <c r="D19">
        <v>6</v>
      </c>
      <c r="E19" s="9">
        <v>0.01</v>
      </c>
    </row>
    <row r="20" spans="4:5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559-D335-490A-ACC8-3493CAC0BFF7}">
  <dimension ref="A1:N20"/>
  <sheetViews>
    <sheetView workbookViewId="0">
      <selection activeCell="L24" sqref="L24"/>
    </sheetView>
  </sheetViews>
  <sheetFormatPr defaultRowHeight="14.25"/>
  <cols>
    <col min="1" max="2" width="9.5" bestFit="1" customWidth="1"/>
    <col min="3" max="3" width="9.5" customWidth="1"/>
    <col min="7" max="7" width="9.5" customWidth="1"/>
  </cols>
  <sheetData>
    <row r="1" spans="1:14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>
      <c r="A2">
        <v>10000</v>
      </c>
      <c r="B2">
        <v>10</v>
      </c>
      <c r="C2" s="3">
        <f>B2/10000000</f>
        <v>9.9999999999999995E-7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>
      <c r="A3">
        <v>5000</v>
      </c>
      <c r="B3">
        <v>150</v>
      </c>
      <c r="C3" s="3">
        <f t="shared" ref="C3:C15" si="0">B3/10000000</f>
        <v>1.5E-5</v>
      </c>
      <c r="D3">
        <v>20</v>
      </c>
      <c r="E3">
        <v>185</v>
      </c>
      <c r="F3" s="3">
        <f t="shared" ref="F3:F8" si="1">E3/10000000</f>
        <v>1.8499999999999999E-5</v>
      </c>
    </row>
    <row r="4" spans="1:14">
      <c r="A4">
        <v>2500</v>
      </c>
      <c r="B4">
        <v>550</v>
      </c>
      <c r="C4" s="3">
        <f t="shared" si="0"/>
        <v>5.5000000000000002E-5</v>
      </c>
      <c r="D4">
        <v>10</v>
      </c>
      <c r="E4">
        <v>1590</v>
      </c>
      <c r="F4" s="3">
        <f t="shared" si="1"/>
        <v>1.5899999999999999E-4</v>
      </c>
    </row>
    <row r="5" spans="1:14">
      <c r="A5">
        <v>1000</v>
      </c>
      <c r="B5">
        <v>3150</v>
      </c>
      <c r="C5" s="3">
        <f t="shared" si="0"/>
        <v>3.1500000000000001E-4</v>
      </c>
      <c r="D5">
        <v>5</v>
      </c>
      <c r="E5">
        <v>12250</v>
      </c>
      <c r="F5" s="3">
        <f t="shared" si="1"/>
        <v>1.225E-3</v>
      </c>
    </row>
    <row r="6" spans="1:14">
      <c r="A6">
        <v>500</v>
      </c>
      <c r="B6">
        <v>18750</v>
      </c>
      <c r="C6" s="3">
        <f t="shared" si="0"/>
        <v>1.8749999999999999E-3</v>
      </c>
      <c r="D6">
        <v>3</v>
      </c>
      <c r="E6">
        <v>43250</v>
      </c>
      <c r="F6" s="3">
        <f t="shared" si="1"/>
        <v>4.3249999999999999E-3</v>
      </c>
    </row>
    <row r="7" spans="1:14">
      <c r="A7">
        <v>250</v>
      </c>
      <c r="B7">
        <v>43200</v>
      </c>
      <c r="C7" s="3">
        <f t="shared" si="0"/>
        <v>4.3200000000000001E-3</v>
      </c>
      <c r="D7">
        <v>2</v>
      </c>
      <c r="E7">
        <v>175000</v>
      </c>
      <c r="F7" s="3">
        <f t="shared" si="1"/>
        <v>1.7500000000000002E-2</v>
      </c>
    </row>
    <row r="8" spans="1:14" ht="15" thickBot="1">
      <c r="A8">
        <v>100</v>
      </c>
      <c r="B8">
        <v>125000</v>
      </c>
      <c r="C8" s="3">
        <f t="shared" si="0"/>
        <v>1.2500000000000001E-2</v>
      </c>
      <c r="D8" t="s">
        <v>10</v>
      </c>
      <c r="E8">
        <f>SUM(E2:E7)</f>
        <v>232290</v>
      </c>
      <c r="F8" s="3">
        <f t="shared" si="1"/>
        <v>2.3229E-2</v>
      </c>
      <c r="I8" t="s">
        <v>4</v>
      </c>
      <c r="K8" s="2"/>
      <c r="N8" s="8">
        <v>1.4999999999999999E-2</v>
      </c>
    </row>
    <row r="9" spans="1:14" ht="15" thickBot="1">
      <c r="A9">
        <v>50</v>
      </c>
      <c r="B9">
        <v>175000</v>
      </c>
      <c r="C9" s="3">
        <f t="shared" si="0"/>
        <v>1.7500000000000002E-2</v>
      </c>
      <c r="D9" s="4" t="s">
        <v>7</v>
      </c>
      <c r="E9" s="5"/>
      <c r="F9" s="6">
        <f>SUMPRODUCT(D2:D7, E2:E7)/SUM(E2:E7)</f>
        <v>2.419820052520556</v>
      </c>
      <c r="I9" t="s">
        <v>3</v>
      </c>
      <c r="K9" s="2"/>
      <c r="N9" s="3">
        <v>0.36599999999999999</v>
      </c>
    </row>
    <row r="10" spans="1:14">
      <c r="A10">
        <v>25</v>
      </c>
      <c r="B10">
        <v>325000</v>
      </c>
      <c r="C10" s="3">
        <f t="shared" si="0"/>
        <v>3.2500000000000001E-2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>
      <c r="A11">
        <v>10</v>
      </c>
      <c r="B11">
        <v>675000</v>
      </c>
      <c r="C11" s="3">
        <f t="shared" si="0"/>
        <v>6.7500000000000004E-2</v>
      </c>
      <c r="D11" t="s">
        <v>11</v>
      </c>
      <c r="E11" t="s">
        <v>14</v>
      </c>
      <c r="K11" s="2"/>
    </row>
    <row r="12" spans="1:14">
      <c r="A12">
        <v>5</v>
      </c>
      <c r="B12">
        <v>1300000</v>
      </c>
      <c r="C12" s="3">
        <f t="shared" si="0"/>
        <v>0.13</v>
      </c>
      <c r="D12" t="s">
        <v>16</v>
      </c>
      <c r="E12" t="s">
        <v>15</v>
      </c>
    </row>
    <row r="13" spans="1:14">
      <c r="A13">
        <v>2</v>
      </c>
      <c r="B13">
        <v>2775000</v>
      </c>
      <c r="C13" s="3">
        <f t="shared" si="0"/>
        <v>0.27750000000000002</v>
      </c>
      <c r="D13">
        <v>0</v>
      </c>
      <c r="E13" s="9">
        <v>0.05</v>
      </c>
    </row>
    <row r="14" spans="1:14">
      <c r="A14">
        <v>1</v>
      </c>
      <c r="B14">
        <v>4326900</v>
      </c>
      <c r="C14" s="3">
        <f t="shared" si="0"/>
        <v>0.43269000000000002</v>
      </c>
      <c r="D14">
        <v>1</v>
      </c>
      <c r="E14" s="9">
        <v>0.04</v>
      </c>
      <c r="G14" s="2"/>
    </row>
    <row r="15" spans="1:14" ht="15" thickBot="1">
      <c r="A15" t="s">
        <v>10</v>
      </c>
      <c r="B15">
        <f>SUM(B2:B14)</f>
        <v>9767710</v>
      </c>
      <c r="C15" s="3">
        <f t="shared" si="0"/>
        <v>0.97677099999999994</v>
      </c>
      <c r="D15">
        <v>2</v>
      </c>
      <c r="E15" s="9">
        <v>0.03</v>
      </c>
    </row>
    <row r="16" spans="1:14" ht="15" thickBot="1">
      <c r="A16" s="4" t="s">
        <v>6</v>
      </c>
      <c r="B16" s="5"/>
      <c r="C16" s="7">
        <f>SUMPRODUCT(A2:A14, B2:B14)/SUM(B2:B14)</f>
        <v>7.9908084904240608</v>
      </c>
      <c r="D16">
        <v>3</v>
      </c>
      <c r="E16" s="9">
        <v>2.5000000000000001E-2</v>
      </c>
    </row>
    <row r="17" spans="4:5">
      <c r="D17">
        <v>4</v>
      </c>
      <c r="E17" s="9">
        <v>0.02</v>
      </c>
    </row>
    <row r="18" spans="4:5">
      <c r="D18">
        <v>5</v>
      </c>
      <c r="E18" s="9">
        <v>1.4999999999999999E-2</v>
      </c>
    </row>
    <row r="19" spans="4:5">
      <c r="D19">
        <v>6</v>
      </c>
      <c r="E19" s="9">
        <v>0.01</v>
      </c>
    </row>
    <row r="20" spans="4:5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9E39-C0E6-4809-B2B0-1A4BA38BE015}">
  <dimension ref="A1:N20"/>
  <sheetViews>
    <sheetView topLeftCell="E1" workbookViewId="0">
      <selection activeCell="O8" sqref="O8"/>
    </sheetView>
  </sheetViews>
  <sheetFormatPr defaultRowHeight="14.25"/>
  <cols>
    <col min="1" max="2" width="9.5" bestFit="1" customWidth="1"/>
    <col min="3" max="3" width="9.5" customWidth="1"/>
    <col min="7" max="7" width="9.5" customWidth="1"/>
  </cols>
  <sheetData>
    <row r="1" spans="1:14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>
      <c r="A2">
        <v>10000</v>
      </c>
      <c r="B2">
        <v>10</v>
      </c>
      <c r="C2" s="3">
        <f>B2/10000000</f>
        <v>9.9999999999999995E-7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>
      <c r="A3">
        <v>5000</v>
      </c>
      <c r="B3">
        <v>140</v>
      </c>
      <c r="C3" s="3">
        <f t="shared" ref="C3:C15" si="0">B3/10000000</f>
        <v>1.4E-5</v>
      </c>
      <c r="D3">
        <v>20</v>
      </c>
      <c r="E3">
        <v>180</v>
      </c>
      <c r="F3" s="3">
        <f t="shared" ref="F3:F8" si="1">E3/10000000</f>
        <v>1.8E-5</v>
      </c>
    </row>
    <row r="4" spans="1:14">
      <c r="A4">
        <v>2500</v>
      </c>
      <c r="B4">
        <v>500</v>
      </c>
      <c r="C4" s="3">
        <f t="shared" si="0"/>
        <v>5.0000000000000002E-5</v>
      </c>
      <c r="D4">
        <v>10</v>
      </c>
      <c r="E4">
        <v>1545</v>
      </c>
      <c r="F4" s="3">
        <f t="shared" si="1"/>
        <v>1.5449999999999999E-4</v>
      </c>
    </row>
    <row r="5" spans="1:14">
      <c r="A5">
        <v>1000</v>
      </c>
      <c r="B5">
        <v>2800</v>
      </c>
      <c r="C5" s="3">
        <f t="shared" si="0"/>
        <v>2.7999999999999998E-4</v>
      </c>
      <c r="D5">
        <v>5</v>
      </c>
      <c r="E5">
        <v>11260</v>
      </c>
      <c r="F5" s="3">
        <f t="shared" si="1"/>
        <v>1.126E-3</v>
      </c>
    </row>
    <row r="6" spans="1:14">
      <c r="A6">
        <v>500</v>
      </c>
      <c r="B6">
        <v>16000</v>
      </c>
      <c r="C6" s="3">
        <f t="shared" si="0"/>
        <v>1.6000000000000001E-3</v>
      </c>
      <c r="D6">
        <v>3</v>
      </c>
      <c r="E6">
        <v>42000</v>
      </c>
      <c r="F6" s="3">
        <f t="shared" si="1"/>
        <v>4.1999999999999997E-3</v>
      </c>
    </row>
    <row r="7" spans="1:14">
      <c r="A7">
        <v>250</v>
      </c>
      <c r="B7">
        <v>39000</v>
      </c>
      <c r="C7" s="3">
        <f t="shared" si="0"/>
        <v>3.8999999999999998E-3</v>
      </c>
      <c r="D7">
        <v>2</v>
      </c>
      <c r="E7">
        <v>165000</v>
      </c>
      <c r="F7" s="3">
        <f t="shared" si="1"/>
        <v>1.6500000000000001E-2</v>
      </c>
    </row>
    <row r="8" spans="1:14" ht="15" thickBot="1">
      <c r="A8">
        <v>100</v>
      </c>
      <c r="B8">
        <v>110000</v>
      </c>
      <c r="C8" s="3">
        <f t="shared" si="0"/>
        <v>1.0999999999999999E-2</v>
      </c>
      <c r="D8" t="s">
        <v>10</v>
      </c>
      <c r="E8">
        <f>SUM(E2:E7)</f>
        <v>220000</v>
      </c>
      <c r="F8" s="3">
        <f t="shared" si="1"/>
        <v>2.1999999999999999E-2</v>
      </c>
      <c r="I8" t="s">
        <v>4</v>
      </c>
      <c r="K8" s="2"/>
      <c r="N8" s="8">
        <v>1.2999999999999999E-2</v>
      </c>
    </row>
    <row r="9" spans="1:14" ht="15" thickBot="1">
      <c r="A9">
        <v>50</v>
      </c>
      <c r="B9">
        <v>150000</v>
      </c>
      <c r="C9" s="3">
        <f t="shared" si="0"/>
        <v>1.4999999999999999E-2</v>
      </c>
      <c r="D9" s="4" t="s">
        <v>7</v>
      </c>
      <c r="E9" s="5"/>
      <c r="F9" s="6">
        <f>SUMPRODUCT(D2:D7, E2:E7)/SUM(E2:E7)</f>
        <v>2.4220454545454544</v>
      </c>
      <c r="I9" t="s">
        <v>3</v>
      </c>
      <c r="K9" s="2"/>
      <c r="N9" s="3">
        <v>0.41499999999999998</v>
      </c>
    </row>
    <row r="10" spans="1:14">
      <c r="A10">
        <v>25</v>
      </c>
      <c r="B10">
        <v>300000</v>
      </c>
      <c r="C10" s="3">
        <f t="shared" si="0"/>
        <v>0.03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>
      <c r="A11">
        <v>10</v>
      </c>
      <c r="B11">
        <v>650000</v>
      </c>
      <c r="C11" s="3">
        <f t="shared" si="0"/>
        <v>6.5000000000000002E-2</v>
      </c>
      <c r="D11" t="s">
        <v>11</v>
      </c>
      <c r="E11" t="s">
        <v>14</v>
      </c>
      <c r="K11" s="2"/>
    </row>
    <row r="12" spans="1:14">
      <c r="A12">
        <v>5</v>
      </c>
      <c r="B12">
        <v>1300000</v>
      </c>
      <c r="C12" s="3">
        <f t="shared" si="0"/>
        <v>0.13</v>
      </c>
      <c r="D12" t="s">
        <v>16</v>
      </c>
      <c r="E12" t="s">
        <v>15</v>
      </c>
    </row>
    <row r="13" spans="1:14">
      <c r="A13">
        <v>2</v>
      </c>
      <c r="B13">
        <v>2860000</v>
      </c>
      <c r="C13" s="3">
        <f t="shared" si="0"/>
        <v>0.28599999999999998</v>
      </c>
      <c r="D13">
        <v>0</v>
      </c>
      <c r="E13" s="9">
        <v>4.4999999999999998E-2</v>
      </c>
    </row>
    <row r="14" spans="1:14">
      <c r="A14">
        <v>1</v>
      </c>
      <c r="B14">
        <v>4351550</v>
      </c>
      <c r="C14" s="3">
        <f t="shared" si="0"/>
        <v>0.43515500000000001</v>
      </c>
      <c r="D14">
        <v>1</v>
      </c>
      <c r="E14" s="9">
        <v>3.5000000000000003E-2</v>
      </c>
      <c r="G14" s="2"/>
    </row>
    <row r="15" spans="1:14" ht="15" thickBot="1">
      <c r="A15" t="s">
        <v>10</v>
      </c>
      <c r="B15">
        <f>SUM(B2:B14)</f>
        <v>9780000</v>
      </c>
      <c r="C15" s="3">
        <f t="shared" si="0"/>
        <v>0.97799999999999998</v>
      </c>
      <c r="D15">
        <v>2</v>
      </c>
      <c r="E15" s="9">
        <v>2.5000000000000001E-2</v>
      </c>
    </row>
    <row r="16" spans="1:14" ht="15" thickBot="1">
      <c r="A16" s="4" t="s">
        <v>6</v>
      </c>
      <c r="B16" s="5"/>
      <c r="C16" s="7">
        <f>SUMPRODUCT(A2:A14, B2:B14)/SUM(B2:B14)</f>
        <v>7.3283793456032722</v>
      </c>
      <c r="D16">
        <v>3</v>
      </c>
      <c r="E16" s="9">
        <v>0.02</v>
      </c>
    </row>
    <row r="17" spans="4:5">
      <c r="D17">
        <v>4</v>
      </c>
      <c r="E17" s="9">
        <v>1.7500000000000002E-2</v>
      </c>
    </row>
    <row r="18" spans="4:5">
      <c r="D18">
        <v>5</v>
      </c>
      <c r="E18" s="9">
        <v>1.4999999999999999E-2</v>
      </c>
    </row>
    <row r="19" spans="4:5">
      <c r="D19">
        <v>6</v>
      </c>
      <c r="E19" s="9">
        <v>0.01</v>
      </c>
    </row>
    <row r="20" spans="4:5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375E-8EDE-4ED3-8BB6-E5C5E84F8631}">
  <dimension ref="A1:N20"/>
  <sheetViews>
    <sheetView topLeftCell="E1" workbookViewId="0">
      <selection activeCell="E8" sqref="E8"/>
    </sheetView>
  </sheetViews>
  <sheetFormatPr defaultRowHeight="14.25"/>
  <cols>
    <col min="1" max="2" width="9.5" bestFit="1" customWidth="1"/>
    <col min="3" max="3" width="9.5" customWidth="1"/>
    <col min="7" max="7" width="9.5" customWidth="1"/>
  </cols>
  <sheetData>
    <row r="1" spans="1:14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>
      <c r="A2">
        <v>10000</v>
      </c>
      <c r="B2">
        <v>8</v>
      </c>
      <c r="C2" s="3">
        <f>B2/10000000</f>
        <v>7.9999999999999996E-7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>
      <c r="A3">
        <v>5000</v>
      </c>
      <c r="B3">
        <v>122</v>
      </c>
      <c r="C3" s="3">
        <f t="shared" ref="C3:C15" si="0">B3/10000000</f>
        <v>1.22E-5</v>
      </c>
      <c r="D3">
        <v>20</v>
      </c>
      <c r="E3">
        <v>180</v>
      </c>
      <c r="F3" s="3">
        <f t="shared" ref="F3:F8" si="1">E3/10000000</f>
        <v>1.8E-5</v>
      </c>
    </row>
    <row r="4" spans="1:14">
      <c r="A4">
        <v>2500</v>
      </c>
      <c r="B4">
        <v>400</v>
      </c>
      <c r="C4" s="3">
        <f t="shared" si="0"/>
        <v>4.0000000000000003E-5</v>
      </c>
      <c r="D4">
        <v>10</v>
      </c>
      <c r="E4">
        <v>1545</v>
      </c>
      <c r="F4" s="3">
        <f t="shared" si="1"/>
        <v>1.5449999999999999E-4</v>
      </c>
    </row>
    <row r="5" spans="1:14">
      <c r="A5">
        <v>1000</v>
      </c>
      <c r="B5">
        <v>2470</v>
      </c>
      <c r="C5" s="3">
        <f t="shared" si="0"/>
        <v>2.4699999999999999E-4</v>
      </c>
      <c r="D5">
        <v>5</v>
      </c>
      <c r="E5">
        <v>9260</v>
      </c>
      <c r="F5" s="3">
        <f t="shared" si="1"/>
        <v>9.2599999999999996E-4</v>
      </c>
    </row>
    <row r="6" spans="1:14">
      <c r="A6">
        <v>500</v>
      </c>
      <c r="B6">
        <v>14000</v>
      </c>
      <c r="C6" s="3">
        <f t="shared" si="0"/>
        <v>1.4E-3</v>
      </c>
      <c r="D6">
        <v>3</v>
      </c>
      <c r="E6">
        <v>40000</v>
      </c>
      <c r="F6" s="3">
        <f t="shared" si="1"/>
        <v>4.0000000000000001E-3</v>
      </c>
    </row>
    <row r="7" spans="1:14">
      <c r="A7">
        <v>250</v>
      </c>
      <c r="B7">
        <v>32000</v>
      </c>
      <c r="C7" s="3">
        <f t="shared" si="0"/>
        <v>3.2000000000000002E-3</v>
      </c>
      <c r="D7">
        <v>2</v>
      </c>
      <c r="E7">
        <v>149000</v>
      </c>
      <c r="F7" s="3">
        <f t="shared" si="1"/>
        <v>1.49E-2</v>
      </c>
    </row>
    <row r="8" spans="1:14" ht="15" thickBot="1">
      <c r="A8">
        <v>100</v>
      </c>
      <c r="B8">
        <v>90000</v>
      </c>
      <c r="C8" s="3">
        <f t="shared" si="0"/>
        <v>8.9999999999999993E-3</v>
      </c>
      <c r="D8" t="s">
        <v>10</v>
      </c>
      <c r="E8">
        <f>SUM(E2:E7)</f>
        <v>200000</v>
      </c>
      <c r="F8" s="3">
        <f t="shared" si="1"/>
        <v>0.02</v>
      </c>
      <c r="I8" t="s">
        <v>4</v>
      </c>
      <c r="K8" s="2"/>
      <c r="N8" s="8">
        <v>1.2E-2</v>
      </c>
    </row>
    <row r="9" spans="1:14" ht="15" thickBot="1">
      <c r="A9">
        <v>50</v>
      </c>
      <c r="B9">
        <v>135000</v>
      </c>
      <c r="C9" s="3">
        <f t="shared" si="0"/>
        <v>1.35E-2</v>
      </c>
      <c r="D9" s="4" t="s">
        <v>7</v>
      </c>
      <c r="E9" s="5"/>
      <c r="F9" s="6">
        <f>SUMPRODUCT(D2:D7, E2:E7)/SUM(E2:E7)</f>
        <v>2.4242499999999998</v>
      </c>
      <c r="I9" t="s">
        <v>3</v>
      </c>
      <c r="K9" s="2"/>
      <c r="N9" s="3">
        <v>0.45</v>
      </c>
    </row>
    <row r="10" spans="1:14">
      <c r="A10">
        <v>25</v>
      </c>
      <c r="B10">
        <v>275000</v>
      </c>
      <c r="C10" s="3">
        <f t="shared" si="0"/>
        <v>2.75E-2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>
      <c r="A11">
        <v>10</v>
      </c>
      <c r="B11">
        <v>600000</v>
      </c>
      <c r="C11" s="3">
        <f t="shared" si="0"/>
        <v>0.06</v>
      </c>
      <c r="D11" t="s">
        <v>11</v>
      </c>
      <c r="E11" t="s">
        <v>14</v>
      </c>
      <c r="K11" s="2"/>
    </row>
    <row r="12" spans="1:14">
      <c r="A12">
        <v>5</v>
      </c>
      <c r="B12">
        <v>1400000</v>
      </c>
      <c r="C12" s="3">
        <f t="shared" si="0"/>
        <v>0.14000000000000001</v>
      </c>
      <c r="D12" t="s">
        <v>16</v>
      </c>
      <c r="E12" t="s">
        <v>15</v>
      </c>
    </row>
    <row r="13" spans="1:14">
      <c r="A13">
        <v>2</v>
      </c>
      <c r="B13">
        <v>2851000</v>
      </c>
      <c r="C13" s="3">
        <f t="shared" si="0"/>
        <v>0.28510000000000002</v>
      </c>
      <c r="D13">
        <v>0</v>
      </c>
      <c r="E13" s="9">
        <v>0.04</v>
      </c>
    </row>
    <row r="14" spans="1:14">
      <c r="A14">
        <v>1</v>
      </c>
      <c r="B14">
        <v>4400000</v>
      </c>
      <c r="C14" s="3">
        <f t="shared" si="0"/>
        <v>0.44</v>
      </c>
      <c r="D14">
        <v>1</v>
      </c>
      <c r="E14" s="9">
        <v>0.03</v>
      </c>
      <c r="G14" s="2"/>
    </row>
    <row r="15" spans="1:14" ht="15" thickBot="1">
      <c r="A15" t="s">
        <v>10</v>
      </c>
      <c r="B15">
        <f>SUM(B2:B14)</f>
        <v>9800000</v>
      </c>
      <c r="C15" s="3">
        <f t="shared" si="0"/>
        <v>0.98</v>
      </c>
      <c r="D15">
        <v>2</v>
      </c>
      <c r="E15" s="9">
        <v>2.5000000000000001E-2</v>
      </c>
    </row>
    <row r="16" spans="1:14" ht="15" thickBot="1">
      <c r="A16" s="4" t="s">
        <v>6</v>
      </c>
      <c r="B16" s="5"/>
      <c r="C16" s="7">
        <f>SUMPRODUCT(A2:A14, B2:B14)/SUM(B2:B14)</f>
        <v>6.6211224489795919</v>
      </c>
      <c r="D16">
        <v>3</v>
      </c>
      <c r="E16" s="9">
        <v>0.02</v>
      </c>
    </row>
    <row r="17" spans="4:5">
      <c r="D17">
        <v>4</v>
      </c>
      <c r="E17" s="9">
        <v>1.4999999999999999E-2</v>
      </c>
    </row>
    <row r="18" spans="4:5">
      <c r="D18">
        <v>5</v>
      </c>
      <c r="E18" s="9">
        <v>0.01</v>
      </c>
    </row>
    <row r="19" spans="4:5">
      <c r="D19">
        <v>6</v>
      </c>
      <c r="E19" s="9">
        <v>7.4999999999999997E-3</v>
      </c>
    </row>
    <row r="20" spans="4:5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59C7-EBD4-4921-BF76-D6D44CAEBB12}">
  <dimension ref="A1:N20"/>
  <sheetViews>
    <sheetView workbookViewId="0">
      <selection activeCell="N9" sqref="N9"/>
    </sheetView>
  </sheetViews>
  <sheetFormatPr defaultRowHeight="14.25"/>
  <cols>
    <col min="1" max="2" width="9.5" bestFit="1" customWidth="1"/>
    <col min="3" max="3" width="9.5" customWidth="1"/>
    <col min="7" max="7" width="9.5" customWidth="1"/>
  </cols>
  <sheetData>
    <row r="1" spans="1:14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>
      <c r="A2">
        <v>10000</v>
      </c>
      <c r="B2">
        <v>6</v>
      </c>
      <c r="C2" s="3">
        <f>B2/10000000</f>
        <v>5.9999999999999997E-7</v>
      </c>
      <c r="D2">
        <v>100</v>
      </c>
      <c r="E2">
        <v>11</v>
      </c>
      <c r="F2" s="3">
        <f>E2/10000000</f>
        <v>1.1000000000000001E-6</v>
      </c>
      <c r="H2">
        <f>B15+E8</f>
        <v>10000000</v>
      </c>
    </row>
    <row r="3" spans="1:14">
      <c r="A3">
        <v>5000</v>
      </c>
      <c r="B3">
        <v>94</v>
      </c>
      <c r="C3" s="3">
        <f t="shared" ref="C3:C15" si="0">B3/10000000</f>
        <v>9.3999999999999998E-6</v>
      </c>
      <c r="D3">
        <v>20</v>
      </c>
      <c r="E3">
        <v>159</v>
      </c>
      <c r="F3" s="3">
        <f t="shared" ref="F3:F8" si="1">E3/10000000</f>
        <v>1.59E-5</v>
      </c>
    </row>
    <row r="4" spans="1:14">
      <c r="A4">
        <v>2500</v>
      </c>
      <c r="B4">
        <v>300</v>
      </c>
      <c r="C4" s="3">
        <f t="shared" si="0"/>
        <v>3.0000000000000001E-5</v>
      </c>
      <c r="D4">
        <v>10</v>
      </c>
      <c r="E4">
        <v>1220</v>
      </c>
      <c r="F4" s="3">
        <f t="shared" si="1"/>
        <v>1.22E-4</v>
      </c>
    </row>
    <row r="5" spans="1:14">
      <c r="A5">
        <v>1000</v>
      </c>
      <c r="B5">
        <v>2100</v>
      </c>
      <c r="C5" s="3">
        <f t="shared" si="0"/>
        <v>2.1000000000000001E-4</v>
      </c>
      <c r="D5">
        <v>5</v>
      </c>
      <c r="E5">
        <v>9110</v>
      </c>
      <c r="F5" s="3">
        <f t="shared" si="1"/>
        <v>9.1100000000000003E-4</v>
      </c>
    </row>
    <row r="6" spans="1:14">
      <c r="A6">
        <v>500</v>
      </c>
      <c r="B6">
        <v>13000</v>
      </c>
      <c r="C6" s="3">
        <f t="shared" si="0"/>
        <v>1.2999999999999999E-3</v>
      </c>
      <c r="D6">
        <v>3</v>
      </c>
      <c r="E6">
        <v>39000</v>
      </c>
      <c r="F6" s="3">
        <f t="shared" si="1"/>
        <v>3.8999999999999998E-3</v>
      </c>
    </row>
    <row r="7" spans="1:14">
      <c r="A7">
        <v>250</v>
      </c>
      <c r="B7">
        <v>31000</v>
      </c>
      <c r="C7" s="3">
        <f t="shared" si="0"/>
        <v>3.0999999999999999E-3</v>
      </c>
      <c r="D7">
        <v>2</v>
      </c>
      <c r="E7">
        <v>120500</v>
      </c>
      <c r="F7" s="3">
        <f t="shared" si="1"/>
        <v>1.205E-2</v>
      </c>
    </row>
    <row r="8" spans="1:14" ht="15" thickBot="1">
      <c r="A8">
        <v>100</v>
      </c>
      <c r="B8">
        <v>85000</v>
      </c>
      <c r="C8" s="3">
        <f t="shared" si="0"/>
        <v>8.5000000000000006E-3</v>
      </c>
      <c r="D8" t="s">
        <v>10</v>
      </c>
      <c r="E8">
        <f>SUM(E2:E7)</f>
        <v>170000</v>
      </c>
      <c r="F8" s="3">
        <f t="shared" si="1"/>
        <v>1.7000000000000001E-2</v>
      </c>
      <c r="I8" t="s">
        <v>4</v>
      </c>
      <c r="K8" s="2"/>
      <c r="N8" s="8">
        <v>1.0999999999999999E-2</v>
      </c>
    </row>
    <row r="9" spans="1:14" ht="15" thickBot="1">
      <c r="A9">
        <v>50</v>
      </c>
      <c r="B9">
        <v>120000</v>
      </c>
      <c r="C9" s="3">
        <f t="shared" si="0"/>
        <v>1.2E-2</v>
      </c>
      <c r="D9" s="4" t="s">
        <v>7</v>
      </c>
      <c r="E9" s="5"/>
      <c r="F9" s="6">
        <f>SUMPRODUCT(D2:D7, E2:E7)/SUM(E2:E7)</f>
        <v>2.470764705882353</v>
      </c>
      <c r="I9" t="s">
        <v>3</v>
      </c>
      <c r="K9" s="2"/>
      <c r="N9" s="3">
        <v>0.5</v>
      </c>
    </row>
    <row r="10" spans="1:14">
      <c r="A10">
        <v>25</v>
      </c>
      <c r="B10">
        <v>250000</v>
      </c>
      <c r="C10" s="3">
        <f t="shared" si="0"/>
        <v>2.5000000000000001E-2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>
      <c r="A11">
        <v>10</v>
      </c>
      <c r="B11">
        <v>550000</v>
      </c>
      <c r="C11" s="3">
        <f t="shared" si="0"/>
        <v>5.5E-2</v>
      </c>
      <c r="D11" t="s">
        <v>11</v>
      </c>
      <c r="E11" t="s">
        <v>14</v>
      </c>
      <c r="K11" s="2"/>
    </row>
    <row r="12" spans="1:14">
      <c r="A12">
        <v>5</v>
      </c>
      <c r="B12">
        <v>1407500</v>
      </c>
      <c r="C12" s="3">
        <f t="shared" si="0"/>
        <v>0.14074999999999999</v>
      </c>
      <c r="D12" t="s">
        <v>16</v>
      </c>
      <c r="E12" t="s">
        <v>15</v>
      </c>
    </row>
    <row r="13" spans="1:14">
      <c r="A13">
        <v>2</v>
      </c>
      <c r="B13">
        <v>2921000</v>
      </c>
      <c r="C13" s="3">
        <f t="shared" si="0"/>
        <v>0.29210000000000003</v>
      </c>
      <c r="D13">
        <v>0</v>
      </c>
      <c r="E13" s="9">
        <v>0.03</v>
      </c>
    </row>
    <row r="14" spans="1:14">
      <c r="A14">
        <v>1</v>
      </c>
      <c r="B14">
        <v>4450000</v>
      </c>
      <c r="C14" s="3">
        <f t="shared" si="0"/>
        <v>0.44500000000000001</v>
      </c>
      <c r="D14">
        <v>1</v>
      </c>
      <c r="E14" s="9">
        <v>2.1999999999999999E-2</v>
      </c>
      <c r="G14" s="2"/>
    </row>
    <row r="15" spans="1:14" ht="15" thickBot="1">
      <c r="A15" t="s">
        <v>10</v>
      </c>
      <c r="B15">
        <f>SUM(B2:B14)</f>
        <v>9830000</v>
      </c>
      <c r="C15" s="3">
        <f t="shared" si="0"/>
        <v>0.98299999999999998</v>
      </c>
      <c r="D15">
        <v>2</v>
      </c>
      <c r="E15" s="9">
        <v>1.4E-2</v>
      </c>
    </row>
    <row r="16" spans="1:14" ht="15" thickBot="1">
      <c r="A16" s="4" t="s">
        <v>6</v>
      </c>
      <c r="B16" s="5"/>
      <c r="C16" s="7">
        <f>SUMPRODUCT(A2:A14, B2:B14)/SUM(B2:B14)</f>
        <v>6.2268056968463883</v>
      </c>
      <c r="D16">
        <v>3</v>
      </c>
      <c r="E16" s="9">
        <v>0.01</v>
      </c>
    </row>
    <row r="17" spans="4:5">
      <c r="D17">
        <v>4</v>
      </c>
      <c r="E17" s="9">
        <v>8.0000000000000002E-3</v>
      </c>
    </row>
    <row r="18" spans="4:5">
      <c r="D18">
        <v>5</v>
      </c>
      <c r="E18" s="9">
        <v>6.0000000000000001E-3</v>
      </c>
    </row>
    <row r="19" spans="4:5">
      <c r="D19">
        <v>6</v>
      </c>
      <c r="E19" s="9">
        <v>3.0000000000000001E-3</v>
      </c>
    </row>
    <row r="20" spans="4:5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overview</vt:lpstr>
      <vt:lpstr>SP_SEED</vt:lpstr>
      <vt:lpstr>AAA_SEED</vt:lpstr>
      <vt:lpstr>AA_SEED</vt:lpstr>
      <vt:lpstr>A_SEED</vt:lpstr>
      <vt:lpstr>B_SEED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Xi</dc:creator>
  <cp:lastModifiedBy>Christopher Xi</cp:lastModifiedBy>
  <dcterms:created xsi:type="dcterms:W3CDTF">2024-08-25T08:11:41Z</dcterms:created>
  <dcterms:modified xsi:type="dcterms:W3CDTF">2024-11-13T14:23:01Z</dcterms:modified>
</cp:coreProperties>
</file>