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文案\"/>
    </mc:Choice>
  </mc:AlternateContent>
  <xr:revisionPtr revIDLastSave="0" documentId="13_ncr:1_{1553C830-FCE7-4178-BAC3-8E78987EA778}" xr6:coauthVersionLast="44" xr6:coauthVersionMax="44" xr10:uidLastSave="{00000000-0000-0000-0000-000000000000}"/>
  <bookViews>
    <workbookView xWindow="-108" yWindow="-108" windowWidth="23256" windowHeight="12576" activeTab="1" xr2:uid="{A4617A21-44FA-4363-B104-FB1108BCB073}"/>
  </bookViews>
  <sheets>
    <sheet name="Sheet2" sheetId="2" r:id="rId1"/>
    <sheet name="B-H关系曲线实验数据记录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<sst xmlns="http://schemas.openxmlformats.org/spreadsheetml/2006/main" count="10" uniqueCount="6">
  <si>
    <t>H(A/m)</t>
    <phoneticPr fontId="1" type="noConversion"/>
  </si>
  <si>
    <t>B(mT)</t>
    <phoneticPr fontId="1" type="noConversion"/>
  </si>
  <si>
    <t>求和项:H(A/m)</t>
  </si>
  <si>
    <t>求和项:B(mT)</t>
  </si>
  <si>
    <t>U(v)</t>
    <phoneticPr fontId="1" type="noConversion"/>
  </si>
  <si>
    <t>μ=BH(H/m)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</si>
</sst>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[物理实验.xlsx]Sheet2!数据透视表1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求和项:H(A/m)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5-4DA0-B49B-8CE966590AB9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求和项:B(mT)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1.5699999999999987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5-4DA0-B49B-8CE96659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82416"/>
        <c:axId val="550147360"/>
      </c:barChart>
      <c:catAx>
        <c:axId val="3160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47360"/>
        <c:crosses val="autoZero"/>
        <c:auto val="1"/>
        <c:lblAlgn val="ctr"/>
        <c:lblOffset val="100"/>
        <c:noMultiLvlLbl val="0"/>
      </c:catAx>
      <c:valAx>
        <c:axId val="5501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'B-H关系曲线实验数据记录1'!$B$1</c:f>
              <c:strCache>
                <c:ptCount val="1"/>
                <c:pt idx="0">
                  <c:v>B(mT)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'B-H关系曲线实验数据记录1'!$A$2:$A$44</c:f>
              <c:numCache>
                <c:formatCode>General</c:formatCode>
                <c:ptCount val="43"/>
                <c:pt idx="0">
                  <c:v>13</c:v>
                </c:pt>
                <c:pt idx="1">
                  <c:v>-39</c:v>
                </c:pt>
                <c:pt idx="2">
                  <c:v>-90</c:v>
                </c:pt>
                <c:pt idx="3">
                  <c:v>-139</c:v>
                </c:pt>
                <c:pt idx="4">
                  <c:v>-193</c:v>
                </c:pt>
                <c:pt idx="5">
                  <c:v>-259</c:v>
                </c:pt>
                <c:pt idx="6">
                  <c:v>-359</c:v>
                </c:pt>
                <c:pt idx="7">
                  <c:v>-495</c:v>
                </c:pt>
                <c:pt idx="8">
                  <c:v>-662</c:v>
                </c:pt>
                <c:pt idx="9">
                  <c:v>-808</c:v>
                </c:pt>
                <c:pt idx="10">
                  <c:v>-866</c:v>
                </c:pt>
                <c:pt idx="11">
                  <c:v>-840</c:v>
                </c:pt>
                <c:pt idx="12">
                  <c:v>-771</c:v>
                </c:pt>
                <c:pt idx="13">
                  <c:v>-681</c:v>
                </c:pt>
                <c:pt idx="14">
                  <c:v>-572</c:v>
                </c:pt>
                <c:pt idx="15">
                  <c:v>-468</c:v>
                </c:pt>
                <c:pt idx="16">
                  <c:v>-364</c:v>
                </c:pt>
                <c:pt idx="17">
                  <c:v>-265</c:v>
                </c:pt>
                <c:pt idx="18">
                  <c:v>-167</c:v>
                </c:pt>
                <c:pt idx="19">
                  <c:v>-89</c:v>
                </c:pt>
                <c:pt idx="20">
                  <c:v>-21</c:v>
                </c:pt>
                <c:pt idx="21">
                  <c:v>33</c:v>
                </c:pt>
                <c:pt idx="22">
                  <c:v>86</c:v>
                </c:pt>
                <c:pt idx="23">
                  <c:v>134</c:v>
                </c:pt>
                <c:pt idx="24">
                  <c:v>187</c:v>
                </c:pt>
                <c:pt idx="25">
                  <c:v>245</c:v>
                </c:pt>
                <c:pt idx="26">
                  <c:v>327</c:v>
                </c:pt>
                <c:pt idx="27">
                  <c:v>440</c:v>
                </c:pt>
                <c:pt idx="28">
                  <c:v>592</c:v>
                </c:pt>
                <c:pt idx="29">
                  <c:v>759</c:v>
                </c:pt>
                <c:pt idx="30">
                  <c:v>883</c:v>
                </c:pt>
                <c:pt idx="31">
                  <c:v>897</c:v>
                </c:pt>
                <c:pt idx="32">
                  <c:v>859</c:v>
                </c:pt>
                <c:pt idx="33">
                  <c:v>785</c:v>
                </c:pt>
                <c:pt idx="34">
                  <c:v>686</c:v>
                </c:pt>
                <c:pt idx="35">
                  <c:v>579</c:v>
                </c:pt>
                <c:pt idx="36">
                  <c:v>476</c:v>
                </c:pt>
                <c:pt idx="37">
                  <c:v>369</c:v>
                </c:pt>
                <c:pt idx="38">
                  <c:v>265</c:v>
                </c:pt>
                <c:pt idx="39">
                  <c:v>173</c:v>
                </c:pt>
                <c:pt idx="40">
                  <c:v>97</c:v>
                </c:pt>
              </c:numCache>
            </c:numRef>
          </c:xVal>
          <c:yVal>
            <c:numRef>
              <c:f>'B-H关系曲线实验数据记录1'!$B$2:$B$44</c:f>
              <c:numCache>
                <c:formatCode>General</c:formatCode>
                <c:ptCount val="43"/>
                <c:pt idx="0">
                  <c:v>0.22</c:v>
                </c:pt>
                <c:pt idx="1">
                  <c:v>0.14000000000000001</c:v>
                </c:pt>
                <c:pt idx="2">
                  <c:v>0.04</c:v>
                </c:pt>
                <c:pt idx="3">
                  <c:v>-0.06</c:v>
                </c:pt>
                <c:pt idx="4">
                  <c:v>-0.17</c:v>
                </c:pt>
                <c:pt idx="5">
                  <c:v>-0.27</c:v>
                </c:pt>
                <c:pt idx="6">
                  <c:v>-0.37</c:v>
                </c:pt>
                <c:pt idx="7">
                  <c:v>-0.45</c:v>
                </c:pt>
                <c:pt idx="8">
                  <c:v>-0.5</c:v>
                </c:pt>
                <c:pt idx="9">
                  <c:v>-0.53</c:v>
                </c:pt>
                <c:pt idx="10">
                  <c:v>-0.53</c:v>
                </c:pt>
                <c:pt idx="11">
                  <c:v>-0.52</c:v>
                </c:pt>
                <c:pt idx="12">
                  <c:v>-0.51</c:v>
                </c:pt>
                <c:pt idx="13">
                  <c:v>-0.49</c:v>
                </c:pt>
                <c:pt idx="14">
                  <c:v>-0.47</c:v>
                </c:pt>
                <c:pt idx="15">
                  <c:v>-0.44</c:v>
                </c:pt>
                <c:pt idx="16">
                  <c:v>-0.41</c:v>
                </c:pt>
                <c:pt idx="17">
                  <c:v>-0.37</c:v>
                </c:pt>
                <c:pt idx="18">
                  <c:v>-0.31</c:v>
                </c:pt>
                <c:pt idx="19">
                  <c:v>-0.26</c:v>
                </c:pt>
                <c:pt idx="20">
                  <c:v>-0.19</c:v>
                </c:pt>
                <c:pt idx="21">
                  <c:v>-0.11</c:v>
                </c:pt>
                <c:pt idx="22">
                  <c:v>-0.01</c:v>
                </c:pt>
                <c:pt idx="23">
                  <c:v>0.08</c:v>
                </c:pt>
                <c:pt idx="24">
                  <c:v>0.19</c:v>
                </c:pt>
                <c:pt idx="25">
                  <c:v>0.28999999999999998</c:v>
                </c:pt>
                <c:pt idx="26">
                  <c:v>0.4</c:v>
                </c:pt>
                <c:pt idx="27">
                  <c:v>0.48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0.57999999999999996</c:v>
                </c:pt>
                <c:pt idx="34">
                  <c:v>0.56000000000000005</c:v>
                </c:pt>
                <c:pt idx="35">
                  <c:v>0.54</c:v>
                </c:pt>
                <c:pt idx="36">
                  <c:v>0.51</c:v>
                </c:pt>
                <c:pt idx="37">
                  <c:v>0.47</c:v>
                </c:pt>
                <c:pt idx="38">
                  <c:v>0.43</c:v>
                </c:pt>
                <c:pt idx="39">
                  <c:v>0.38</c:v>
                </c:pt>
                <c:pt idx="4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9-4F3C-BCCD-5A05DCD7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92000"/>
        <c:axId val="665788064"/>
      </c:scatterChart>
      <c:valAx>
        <c:axId val="6657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88064"/>
        <c:crosses val="autoZero"/>
        <c:crossBetween val="midCat"/>
      </c:valAx>
      <c:valAx>
        <c:axId val="665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92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'B-H关系曲线实验数据记录1'!$E$1</c:f>
              <c:strCache>
                <c:ptCount val="1"/>
                <c:pt idx="0">
                  <c:v>B(mT)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'B-H关系曲线实验数据记录1'!$D$2:$D$42</c:f>
              <c:numCache>
                <c:formatCode>General</c:formatCode>
                <c:ptCount val="41"/>
                <c:pt idx="0">
                  <c:v>-31</c:v>
                </c:pt>
                <c:pt idx="1">
                  <c:v>55</c:v>
                </c:pt>
                <c:pt idx="2">
                  <c:v>133</c:v>
                </c:pt>
                <c:pt idx="3">
                  <c:v>204</c:v>
                </c:pt>
                <c:pt idx="4">
                  <c:v>259</c:v>
                </c:pt>
                <c:pt idx="5">
                  <c:v>303</c:v>
                </c:pt>
                <c:pt idx="6">
                  <c:v>345</c:v>
                </c:pt>
                <c:pt idx="7">
                  <c:v>392</c:v>
                </c:pt>
                <c:pt idx="8">
                  <c:v>433</c:v>
                </c:pt>
                <c:pt idx="9">
                  <c:v>478</c:v>
                </c:pt>
                <c:pt idx="10">
                  <c:v>525</c:v>
                </c:pt>
                <c:pt idx="11">
                  <c:v>576</c:v>
                </c:pt>
                <c:pt idx="12">
                  <c:v>621</c:v>
                </c:pt>
                <c:pt idx="13">
                  <c:v>651</c:v>
                </c:pt>
                <c:pt idx="14">
                  <c:v>651</c:v>
                </c:pt>
                <c:pt idx="15">
                  <c:v>610</c:v>
                </c:pt>
                <c:pt idx="16">
                  <c:v>531</c:v>
                </c:pt>
                <c:pt idx="17">
                  <c:v>436</c:v>
                </c:pt>
                <c:pt idx="18">
                  <c:v>336</c:v>
                </c:pt>
                <c:pt idx="19">
                  <c:v>226</c:v>
                </c:pt>
                <c:pt idx="20">
                  <c:v>126</c:v>
                </c:pt>
                <c:pt idx="21">
                  <c:v>31</c:v>
                </c:pt>
                <c:pt idx="22">
                  <c:v>-53</c:v>
                </c:pt>
                <c:pt idx="23">
                  <c:v>-136</c:v>
                </c:pt>
                <c:pt idx="24">
                  <c:v>-200</c:v>
                </c:pt>
                <c:pt idx="25">
                  <c:v>-252</c:v>
                </c:pt>
                <c:pt idx="26">
                  <c:v>-293</c:v>
                </c:pt>
                <c:pt idx="27">
                  <c:v>-341</c:v>
                </c:pt>
                <c:pt idx="28">
                  <c:v>-384</c:v>
                </c:pt>
                <c:pt idx="29">
                  <c:v>-427</c:v>
                </c:pt>
                <c:pt idx="30">
                  <c:v>-473</c:v>
                </c:pt>
                <c:pt idx="31">
                  <c:v>-518</c:v>
                </c:pt>
                <c:pt idx="32">
                  <c:v>-567</c:v>
                </c:pt>
                <c:pt idx="33">
                  <c:v>-602</c:v>
                </c:pt>
                <c:pt idx="34">
                  <c:v>-621</c:v>
                </c:pt>
                <c:pt idx="35">
                  <c:v>-602</c:v>
                </c:pt>
                <c:pt idx="36">
                  <c:v>-545</c:v>
                </c:pt>
                <c:pt idx="37">
                  <c:v>-461</c:v>
                </c:pt>
                <c:pt idx="38">
                  <c:v>-363</c:v>
                </c:pt>
                <c:pt idx="39">
                  <c:v>-257</c:v>
                </c:pt>
                <c:pt idx="40">
                  <c:v>-153</c:v>
                </c:pt>
              </c:numCache>
            </c:numRef>
          </c:xVal>
          <c:yVal>
            <c:numRef>
              <c:f>'B-H关系曲线实验数据记录1'!$E$2:$E$42</c:f>
              <c:numCache>
                <c:formatCode>General</c:formatCode>
                <c:ptCount val="41"/>
                <c:pt idx="0">
                  <c:v>-0.24</c:v>
                </c:pt>
                <c:pt idx="1">
                  <c:v>-0.2</c:v>
                </c:pt>
                <c:pt idx="2">
                  <c:v>-0.15</c:v>
                </c:pt>
                <c:pt idx="3">
                  <c:v>-0.1</c:v>
                </c:pt>
                <c:pt idx="4">
                  <c:v>-0.04</c:v>
                </c:pt>
                <c:pt idx="5">
                  <c:v>0.02</c:v>
                </c:pt>
                <c:pt idx="6">
                  <c:v>0.09</c:v>
                </c:pt>
                <c:pt idx="7">
                  <c:v>0.16</c:v>
                </c:pt>
                <c:pt idx="8">
                  <c:v>0.23</c:v>
                </c:pt>
                <c:pt idx="9">
                  <c:v>0.28999999999999998</c:v>
                </c:pt>
                <c:pt idx="10">
                  <c:v>0.34</c:v>
                </c:pt>
                <c:pt idx="11">
                  <c:v>0.39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0.43</c:v>
                </c:pt>
                <c:pt idx="16">
                  <c:v>0.42</c:v>
                </c:pt>
                <c:pt idx="17">
                  <c:v>0.41</c:v>
                </c:pt>
                <c:pt idx="18">
                  <c:v>0.39</c:v>
                </c:pt>
                <c:pt idx="19">
                  <c:v>0.36</c:v>
                </c:pt>
                <c:pt idx="20">
                  <c:v>0.33</c:v>
                </c:pt>
                <c:pt idx="21">
                  <c:v>0.3</c:v>
                </c:pt>
                <c:pt idx="22">
                  <c:v>0.26</c:v>
                </c:pt>
                <c:pt idx="23">
                  <c:v>0.21</c:v>
                </c:pt>
                <c:pt idx="24">
                  <c:v>0.15</c:v>
                </c:pt>
                <c:pt idx="25">
                  <c:v>0.1</c:v>
                </c:pt>
                <c:pt idx="26">
                  <c:v>0.03</c:v>
                </c:pt>
                <c:pt idx="27">
                  <c:v>-0.04</c:v>
                </c:pt>
                <c:pt idx="28">
                  <c:v>-0.1</c:v>
                </c:pt>
                <c:pt idx="29">
                  <c:v>-0.17</c:v>
                </c:pt>
                <c:pt idx="30">
                  <c:v>-0.23</c:v>
                </c:pt>
                <c:pt idx="31">
                  <c:v>-0.28000000000000003</c:v>
                </c:pt>
                <c:pt idx="32">
                  <c:v>-0.32</c:v>
                </c:pt>
                <c:pt idx="33">
                  <c:v>-0.35</c:v>
                </c:pt>
                <c:pt idx="34">
                  <c:v>-0.36</c:v>
                </c:pt>
                <c:pt idx="35">
                  <c:v>-0.37</c:v>
                </c:pt>
                <c:pt idx="36">
                  <c:v>-0.36</c:v>
                </c:pt>
                <c:pt idx="37">
                  <c:v>-0.34</c:v>
                </c:pt>
                <c:pt idx="38">
                  <c:v>-0.33</c:v>
                </c:pt>
                <c:pt idx="39">
                  <c:v>-0.3</c:v>
                </c:pt>
                <c:pt idx="40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D-4796-9123-21B2132E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2672"/>
        <c:axId val="666724472"/>
      </c:scatterChart>
      <c:valAx>
        <c:axId val="6667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24472"/>
        <c:crosses val="autoZero"/>
        <c:crossBetween val="midCat"/>
      </c:valAx>
      <c:valAx>
        <c:axId val="6667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0C21EB-2F5F-4250-86D6-0ECA91BE7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0</xdr:row>
      <xdr:rowOff>99060</xdr:rowOff>
    </xdr:from>
    <xdr:to>
      <xdr:col>18</xdr:col>
      <xdr:colOff>373380</xdr:colOff>
      <xdr:row>16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EB4059-10FF-43EE-874D-334C0408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16</xdr:row>
      <xdr:rowOff>68580</xdr:rowOff>
    </xdr:from>
    <xdr:to>
      <xdr:col>18</xdr:col>
      <xdr:colOff>449580</xdr:colOff>
      <xdr:row>32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623457-2CAE-41EA-A9C3-80DF5C8A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洪勇" refreshedDate="43730.558187268522" createdVersion="6" refreshedVersion="6" minRefreshableVersion="3" recordCount="44" xr:uid="{11A8DD7D-B276-4651-8B61-B755DE64933C}">
  <cacheSource type="worksheet">
    <worksheetSource ref="A1:B1048576" sheet="B-H关系曲线实验数据记录1"/>
  </cacheSource>
  <cacheFields count="2">
    <cacheField name="H(A/m)" numFmtId="0">
      <sharedItems containsString="0" containsBlank="1" containsNumber="1" containsInteger="1" minValue="-866" maxValue="897"/>
    </cacheField>
    <cacheField name="B(mT)" numFmtId="0">
      <sharedItems containsString="0" containsBlank="1" containsNumber="1" minValue="-0.53" maxValue="0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3"/>
    <n v="0.22"/>
  </r>
  <r>
    <n v="-39"/>
    <n v="0.14000000000000001"/>
  </r>
  <r>
    <n v="-90"/>
    <n v="0.04"/>
  </r>
  <r>
    <n v="-139"/>
    <n v="-0.06"/>
  </r>
  <r>
    <n v="-193"/>
    <n v="-0.17"/>
  </r>
  <r>
    <n v="-259"/>
    <n v="-0.27"/>
  </r>
  <r>
    <n v="-359"/>
    <n v="-0.37"/>
  </r>
  <r>
    <n v="-495"/>
    <n v="-0.45"/>
  </r>
  <r>
    <n v="-662"/>
    <n v="-0.5"/>
  </r>
  <r>
    <n v="-808"/>
    <n v="-0.53"/>
  </r>
  <r>
    <n v="-866"/>
    <n v="-0.53"/>
  </r>
  <r>
    <n v="-840"/>
    <n v="-0.52"/>
  </r>
  <r>
    <n v="-771"/>
    <n v="-0.51"/>
  </r>
  <r>
    <n v="-681"/>
    <n v="-0.49"/>
  </r>
  <r>
    <n v="-572"/>
    <n v="-0.47"/>
  </r>
  <r>
    <n v="-468"/>
    <n v="-0.44"/>
  </r>
  <r>
    <n v="-364"/>
    <n v="-0.41"/>
  </r>
  <r>
    <n v="-265"/>
    <n v="-0.37"/>
  </r>
  <r>
    <n v="-167"/>
    <n v="-0.31"/>
  </r>
  <r>
    <n v="-89"/>
    <n v="-0.26"/>
  </r>
  <r>
    <n v="-21"/>
    <n v="-0.19"/>
  </r>
  <r>
    <n v="33"/>
    <n v="-0.11"/>
  </r>
  <r>
    <n v="86"/>
    <n v="-0.01"/>
  </r>
  <r>
    <n v="134"/>
    <n v="0.08"/>
  </r>
  <r>
    <n v="187"/>
    <n v="0.19"/>
  </r>
  <r>
    <n v="245"/>
    <n v="0.28999999999999998"/>
  </r>
  <r>
    <n v="327"/>
    <n v="0.4"/>
  </r>
  <r>
    <n v="440"/>
    <n v="0.48"/>
  </r>
  <r>
    <n v="592"/>
    <n v="0.55000000000000004"/>
  </r>
  <r>
    <n v="759"/>
    <n v="0.59"/>
  </r>
  <r>
    <n v="883"/>
    <n v="0.59"/>
  </r>
  <r>
    <n v="897"/>
    <n v="0.59"/>
  </r>
  <r>
    <n v="859"/>
    <n v="0.59"/>
  </r>
  <r>
    <n v="785"/>
    <n v="0.57999999999999996"/>
  </r>
  <r>
    <n v="686"/>
    <n v="0.56000000000000005"/>
  </r>
  <r>
    <n v="579"/>
    <n v="0.54"/>
  </r>
  <r>
    <n v="476"/>
    <n v="0.51"/>
  </r>
  <r>
    <n v="369"/>
    <n v="0.47"/>
  </r>
  <r>
    <n v="265"/>
    <n v="0.43"/>
  </r>
  <r>
    <n v="173"/>
    <n v="0.38"/>
  </r>
  <r>
    <n v="97"/>
    <n v="0.32"/>
  </r>
  <r>
    <m/>
    <m/>
  </r>
  <r>
    <m/>
    <m/>
  </r>
  <r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9E66B-D0B9-4D60-99FE-02389C846789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求和项:H(A/m)" fld="0" baseField="0" baseItem="0"/>
    <dataField name="求和项:B(mT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AF19-475C-46B5-BAEB-162C441EB71C}">
  <dimension ref="A1:B2"/>
  <sheetViews>
    <sheetView workbookViewId="0"/>
  </sheetViews>
  <sheetFormatPr defaultRowHeight="13.8" x14ac:dyDescent="0.25"/>
  <cols>
    <col min="1" max="1" width="15.109375" bestFit="1" customWidth="1"/>
    <col min="2" max="2" width="13.77734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737</v>
      </c>
      <c r="B2" s="1">
        <v>1.5699999999999987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0EB8-AE28-43F4-B62F-2058AFF86E04}">
  <dimension ref="A1:J42"/>
  <sheetViews>
    <sheetView tabSelected="1" topLeftCell="A10" workbookViewId="0">
      <selection activeCell="J20" sqref="J20"/>
    </sheetView>
  </sheetViews>
  <sheetFormatPr defaultRowHeight="13.8" x14ac:dyDescent="0.25"/>
  <cols>
    <col min="10" max="10" width="12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1</v>
      </c>
      <c r="G1" t="s">
        <v>4</v>
      </c>
      <c r="H1" t="s">
        <v>0</v>
      </c>
      <c r="I1" t="s">
        <v>1</v>
      </c>
      <c r="J1" t="s">
        <v>5</v>
      </c>
    </row>
    <row r="2" spans="1:10" x14ac:dyDescent="0.25">
      <c r="A2">
        <v>13</v>
      </c>
      <c r="B2">
        <v>0.22</v>
      </c>
      <c r="D2">
        <v>-31</v>
      </c>
      <c r="E2">
        <v>-0.24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-39</v>
      </c>
      <c r="B3">
        <v>0.14000000000000001</v>
      </c>
      <c r="D3">
        <v>55</v>
      </c>
      <c r="E3">
        <v>-0.2</v>
      </c>
      <c r="G3">
        <v>0.1</v>
      </c>
      <c r="H3">
        <f>198/2</f>
        <v>99</v>
      </c>
      <c r="I3">
        <v>0.06</v>
      </c>
      <c r="J3">
        <f>0.34*2</f>
        <v>0.68</v>
      </c>
    </row>
    <row r="4" spans="1:10" x14ac:dyDescent="0.25">
      <c r="A4">
        <v>-90</v>
      </c>
      <c r="B4">
        <v>0.04</v>
      </c>
      <c r="D4">
        <v>133</v>
      </c>
      <c r="E4">
        <v>-0.15</v>
      </c>
      <c r="G4">
        <v>0.2</v>
      </c>
      <c r="H4">
        <f>464/2</f>
        <v>232</v>
      </c>
      <c r="I4">
        <v>0.14000000000000001</v>
      </c>
      <c r="J4">
        <f>0.31*2</f>
        <v>0.62</v>
      </c>
    </row>
    <row r="5" spans="1:10" x14ac:dyDescent="0.25">
      <c r="A5">
        <v>-139</v>
      </c>
      <c r="B5">
        <v>-0.06</v>
      </c>
      <c r="D5">
        <v>204</v>
      </c>
      <c r="E5">
        <v>-0.1</v>
      </c>
      <c r="G5">
        <v>0.3</v>
      </c>
      <c r="H5">
        <f>573/2</f>
        <v>286.5</v>
      </c>
      <c r="I5">
        <v>0.19</v>
      </c>
      <c r="J5">
        <f>0.34*2</f>
        <v>0.68</v>
      </c>
    </row>
    <row r="6" spans="1:10" x14ac:dyDescent="0.25">
      <c r="A6">
        <v>-193</v>
      </c>
      <c r="B6">
        <v>-0.17</v>
      </c>
      <c r="D6">
        <v>259</v>
      </c>
      <c r="E6">
        <v>-0.04</v>
      </c>
      <c r="G6">
        <v>0.4</v>
      </c>
      <c r="H6">
        <f>676/2</f>
        <v>338</v>
      </c>
      <c r="I6">
        <v>0.24</v>
      </c>
      <c r="J6">
        <f>0.36*2</f>
        <v>0.72</v>
      </c>
    </row>
    <row r="7" spans="1:10" x14ac:dyDescent="0.25">
      <c r="A7">
        <v>-259</v>
      </c>
      <c r="B7">
        <v>-0.27</v>
      </c>
      <c r="D7">
        <v>303</v>
      </c>
      <c r="E7">
        <v>0.02</v>
      </c>
      <c r="G7">
        <v>0.5</v>
      </c>
      <c r="H7">
        <f>813/2</f>
        <v>406.5</v>
      </c>
      <c r="I7">
        <v>0.28999999999999998</v>
      </c>
      <c r="J7">
        <f>0.36*2</f>
        <v>0.72</v>
      </c>
    </row>
    <row r="8" spans="1:10" x14ac:dyDescent="0.25">
      <c r="A8">
        <v>-359</v>
      </c>
      <c r="B8">
        <v>-0.37</v>
      </c>
      <c r="D8">
        <v>345</v>
      </c>
      <c r="E8">
        <v>0.09</v>
      </c>
      <c r="G8">
        <v>0.6</v>
      </c>
      <c r="H8">
        <f>937/2</f>
        <v>468.5</v>
      </c>
      <c r="I8">
        <v>0.34</v>
      </c>
      <c r="J8">
        <f>0.37*2</f>
        <v>0.74</v>
      </c>
    </row>
    <row r="9" spans="1:10" x14ac:dyDescent="0.25">
      <c r="A9">
        <v>-495</v>
      </c>
      <c r="B9">
        <v>-0.45</v>
      </c>
      <c r="D9">
        <v>392</v>
      </c>
      <c r="E9">
        <v>0.16</v>
      </c>
      <c r="G9">
        <v>0.7</v>
      </c>
      <c r="H9">
        <f>1009/2</f>
        <v>504.5</v>
      </c>
      <c r="I9">
        <v>0.36</v>
      </c>
      <c r="J9">
        <f>0.36*2</f>
        <v>0.72</v>
      </c>
    </row>
    <row r="10" spans="1:10" x14ac:dyDescent="0.25">
      <c r="A10">
        <v>-662</v>
      </c>
      <c r="B10">
        <v>-0.5</v>
      </c>
      <c r="D10">
        <v>433</v>
      </c>
      <c r="E10">
        <v>0.23</v>
      </c>
      <c r="G10">
        <v>0.8</v>
      </c>
      <c r="H10">
        <f>1119/2</f>
        <v>559.5</v>
      </c>
      <c r="I10">
        <v>0.41</v>
      </c>
      <c r="J10">
        <f>0.35*2</f>
        <v>0.7</v>
      </c>
    </row>
    <row r="11" spans="1:10" x14ac:dyDescent="0.25">
      <c r="A11">
        <v>-808</v>
      </c>
      <c r="B11">
        <v>-0.53</v>
      </c>
      <c r="D11">
        <v>478</v>
      </c>
      <c r="E11">
        <v>0.28999999999999998</v>
      </c>
      <c r="G11">
        <v>0.9</v>
      </c>
      <c r="H11">
        <f>1291/2</f>
        <v>645.5</v>
      </c>
      <c r="I11">
        <v>0.44</v>
      </c>
      <c r="J11">
        <f>0.34*2</f>
        <v>0.68</v>
      </c>
    </row>
    <row r="12" spans="1:10" x14ac:dyDescent="0.25">
      <c r="A12">
        <v>-866</v>
      </c>
      <c r="B12">
        <v>-0.53</v>
      </c>
      <c r="D12">
        <v>525</v>
      </c>
      <c r="E12">
        <v>0.34</v>
      </c>
      <c r="G12">
        <v>1</v>
      </c>
      <c r="H12">
        <f>1319/2</f>
        <v>659.5</v>
      </c>
      <c r="I12">
        <v>0.45</v>
      </c>
      <c r="J12">
        <f>0.34*2</f>
        <v>0.68</v>
      </c>
    </row>
    <row r="13" spans="1:10" x14ac:dyDescent="0.25">
      <c r="A13">
        <v>-840</v>
      </c>
      <c r="B13">
        <v>-0.52</v>
      </c>
      <c r="D13">
        <v>576</v>
      </c>
      <c r="E13">
        <v>0.39</v>
      </c>
    </row>
    <row r="14" spans="1:10" x14ac:dyDescent="0.25">
      <c r="A14">
        <v>-771</v>
      </c>
      <c r="B14">
        <v>-0.51</v>
      </c>
      <c r="D14">
        <v>621</v>
      </c>
      <c r="E14">
        <v>0.42</v>
      </c>
    </row>
    <row r="15" spans="1:10" x14ac:dyDescent="0.25">
      <c r="A15">
        <v>-681</v>
      </c>
      <c r="B15">
        <v>-0.49</v>
      </c>
      <c r="D15">
        <v>651</v>
      </c>
      <c r="E15">
        <v>0.43</v>
      </c>
    </row>
    <row r="16" spans="1:10" x14ac:dyDescent="0.25">
      <c r="A16">
        <v>-572</v>
      </c>
      <c r="B16">
        <v>-0.47</v>
      </c>
      <c r="D16">
        <v>651</v>
      </c>
      <c r="E16">
        <v>0.44</v>
      </c>
    </row>
    <row r="17" spans="1:5" x14ac:dyDescent="0.25">
      <c r="A17">
        <v>-468</v>
      </c>
      <c r="B17">
        <v>-0.44</v>
      </c>
      <c r="D17">
        <v>610</v>
      </c>
      <c r="E17">
        <v>0.43</v>
      </c>
    </row>
    <row r="18" spans="1:5" x14ac:dyDescent="0.25">
      <c r="A18">
        <v>-364</v>
      </c>
      <c r="B18">
        <v>-0.41</v>
      </c>
      <c r="D18">
        <v>531</v>
      </c>
      <c r="E18">
        <v>0.42</v>
      </c>
    </row>
    <row r="19" spans="1:5" x14ac:dyDescent="0.25">
      <c r="A19">
        <v>-265</v>
      </c>
      <c r="B19">
        <v>-0.37</v>
      </c>
      <c r="D19">
        <v>436</v>
      </c>
      <c r="E19">
        <v>0.41</v>
      </c>
    </row>
    <row r="20" spans="1:5" x14ac:dyDescent="0.25">
      <c r="A20">
        <v>-167</v>
      </c>
      <c r="B20">
        <v>-0.31</v>
      </c>
      <c r="D20">
        <v>336</v>
      </c>
      <c r="E20">
        <v>0.39</v>
      </c>
    </row>
    <row r="21" spans="1:5" x14ac:dyDescent="0.25">
      <c r="A21">
        <v>-89</v>
      </c>
      <c r="B21">
        <v>-0.26</v>
      </c>
      <c r="D21">
        <v>226</v>
      </c>
      <c r="E21">
        <v>0.36</v>
      </c>
    </row>
    <row r="22" spans="1:5" x14ac:dyDescent="0.25">
      <c r="A22">
        <v>-21</v>
      </c>
      <c r="B22">
        <v>-0.19</v>
      </c>
      <c r="D22">
        <v>126</v>
      </c>
      <c r="E22">
        <v>0.33</v>
      </c>
    </row>
    <row r="23" spans="1:5" x14ac:dyDescent="0.25">
      <c r="A23">
        <v>33</v>
      </c>
      <c r="B23">
        <v>-0.11</v>
      </c>
      <c r="D23">
        <v>31</v>
      </c>
      <c r="E23">
        <v>0.3</v>
      </c>
    </row>
    <row r="24" spans="1:5" x14ac:dyDescent="0.25">
      <c r="A24">
        <v>86</v>
      </c>
      <c r="B24">
        <v>-0.01</v>
      </c>
      <c r="D24">
        <v>-53</v>
      </c>
      <c r="E24">
        <v>0.26</v>
      </c>
    </row>
    <row r="25" spans="1:5" x14ac:dyDescent="0.25">
      <c r="A25">
        <v>134</v>
      </c>
      <c r="B25">
        <v>0.08</v>
      </c>
      <c r="D25">
        <v>-136</v>
      </c>
      <c r="E25">
        <v>0.21</v>
      </c>
    </row>
    <row r="26" spans="1:5" x14ac:dyDescent="0.25">
      <c r="A26">
        <v>187</v>
      </c>
      <c r="B26">
        <v>0.19</v>
      </c>
      <c r="D26">
        <v>-200</v>
      </c>
      <c r="E26">
        <v>0.15</v>
      </c>
    </row>
    <row r="27" spans="1:5" x14ac:dyDescent="0.25">
      <c r="A27">
        <v>245</v>
      </c>
      <c r="B27">
        <v>0.28999999999999998</v>
      </c>
      <c r="D27">
        <v>-252</v>
      </c>
      <c r="E27">
        <v>0.1</v>
      </c>
    </row>
    <row r="28" spans="1:5" x14ac:dyDescent="0.25">
      <c r="A28">
        <v>327</v>
      </c>
      <c r="B28">
        <v>0.4</v>
      </c>
      <c r="D28">
        <v>-293</v>
      </c>
      <c r="E28">
        <v>0.03</v>
      </c>
    </row>
    <row r="29" spans="1:5" x14ac:dyDescent="0.25">
      <c r="A29">
        <v>440</v>
      </c>
      <c r="B29">
        <v>0.48</v>
      </c>
      <c r="D29">
        <v>-341</v>
      </c>
      <c r="E29">
        <v>-0.04</v>
      </c>
    </row>
    <row r="30" spans="1:5" x14ac:dyDescent="0.25">
      <c r="A30">
        <v>592</v>
      </c>
      <c r="B30">
        <v>0.55000000000000004</v>
      </c>
      <c r="D30">
        <v>-384</v>
      </c>
      <c r="E30">
        <v>-0.1</v>
      </c>
    </row>
    <row r="31" spans="1:5" x14ac:dyDescent="0.25">
      <c r="A31">
        <v>759</v>
      </c>
      <c r="B31">
        <v>0.59</v>
      </c>
      <c r="D31">
        <v>-427</v>
      </c>
      <c r="E31">
        <v>-0.17</v>
      </c>
    </row>
    <row r="32" spans="1:5" x14ac:dyDescent="0.25">
      <c r="A32">
        <v>883</v>
      </c>
      <c r="B32">
        <v>0.59</v>
      </c>
      <c r="D32">
        <v>-473</v>
      </c>
      <c r="E32">
        <v>-0.23</v>
      </c>
    </row>
    <row r="33" spans="1:5" x14ac:dyDescent="0.25">
      <c r="A33">
        <v>897</v>
      </c>
      <c r="B33">
        <v>0.59</v>
      </c>
      <c r="D33">
        <v>-518</v>
      </c>
      <c r="E33">
        <v>-0.28000000000000003</v>
      </c>
    </row>
    <row r="34" spans="1:5" x14ac:dyDescent="0.25">
      <c r="A34">
        <v>859</v>
      </c>
      <c r="B34">
        <v>0.59</v>
      </c>
      <c r="D34">
        <v>-567</v>
      </c>
      <c r="E34">
        <v>-0.32</v>
      </c>
    </row>
    <row r="35" spans="1:5" x14ac:dyDescent="0.25">
      <c r="A35">
        <v>785</v>
      </c>
      <c r="B35">
        <v>0.57999999999999996</v>
      </c>
      <c r="D35">
        <v>-602</v>
      </c>
      <c r="E35">
        <v>-0.35</v>
      </c>
    </row>
    <row r="36" spans="1:5" x14ac:dyDescent="0.25">
      <c r="A36">
        <v>686</v>
      </c>
      <c r="B36">
        <v>0.56000000000000005</v>
      </c>
      <c r="D36">
        <v>-621</v>
      </c>
      <c r="E36">
        <v>-0.36</v>
      </c>
    </row>
    <row r="37" spans="1:5" x14ac:dyDescent="0.25">
      <c r="A37">
        <v>579</v>
      </c>
      <c r="B37">
        <v>0.54</v>
      </c>
      <c r="D37">
        <v>-602</v>
      </c>
      <c r="E37">
        <v>-0.37</v>
      </c>
    </row>
    <row r="38" spans="1:5" x14ac:dyDescent="0.25">
      <c r="A38">
        <v>476</v>
      </c>
      <c r="B38">
        <v>0.51</v>
      </c>
      <c r="D38">
        <v>-545</v>
      </c>
      <c r="E38">
        <v>-0.36</v>
      </c>
    </row>
    <row r="39" spans="1:5" x14ac:dyDescent="0.25">
      <c r="A39">
        <v>369</v>
      </c>
      <c r="B39">
        <v>0.47</v>
      </c>
      <c r="D39">
        <v>-461</v>
      </c>
      <c r="E39">
        <v>-0.34</v>
      </c>
    </row>
    <row r="40" spans="1:5" x14ac:dyDescent="0.25">
      <c r="A40">
        <v>265</v>
      </c>
      <c r="B40">
        <v>0.43</v>
      </c>
      <c r="D40">
        <v>-363</v>
      </c>
      <c r="E40">
        <v>-0.33</v>
      </c>
    </row>
    <row r="41" spans="1:5" x14ac:dyDescent="0.25">
      <c r="A41">
        <v>173</v>
      </c>
      <c r="B41">
        <v>0.38</v>
      </c>
      <c r="D41">
        <v>-257</v>
      </c>
      <c r="E41">
        <v>-0.3</v>
      </c>
    </row>
    <row r="42" spans="1:5" x14ac:dyDescent="0.25">
      <c r="A42">
        <v>97</v>
      </c>
      <c r="B42">
        <v>0.32</v>
      </c>
      <c r="D42">
        <v>-153</v>
      </c>
      <c r="E42">
        <v>-0.28000000000000003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B-H关系曲线实验数据记录1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洪勇</dc:creator>
  <cp:lastModifiedBy>洪勇</cp:lastModifiedBy>
  <dcterms:created xsi:type="dcterms:W3CDTF">2019-09-22T05:05:15Z</dcterms:created>
  <dcterms:modified xsi:type="dcterms:W3CDTF">2019-09-22T05:51:23Z</dcterms:modified>
</cp:coreProperties>
</file>