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 sheetId="1" r:id="rId3"/>
    <sheet state="visible" name="Reference" sheetId="2" r:id="rId4"/>
    <sheet state="visible" name="ExpD_Location" sheetId="3" r:id="rId5"/>
    <sheet state="visible" name="CashCrop" sheetId="4" r:id="rId6"/>
    <sheet state="visible" name="Treatment" sheetId="5" r:id="rId7"/>
    <sheet state="visible" name="Results" sheetId="6" r:id="rId8"/>
    <sheet state="visible" name="groupings_soils" sheetId="7" r:id="rId9"/>
    <sheet state="visible" name="groupings_pests" sheetId="8" r:id="rId10"/>
    <sheet state="visible" name="groupings_water" sheetId="9" r:id="rId11"/>
    <sheet state="visible" name="groupings_crops" sheetId="10" r:id="rId12"/>
  </sheets>
  <definedNames>
    <definedName hidden="1" localSheetId="5" name="_xlnm._FilterDatabase">Results!$A$1:$AC$2430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Lesley Atwood:
Unique identification number for this synthesis (coincides with # of papers included)</t>
      </text>
    </comment>
    <comment authorId="0" ref="B1">
      <text>
        <t xml:space="preserve">Lesley Atwood:
Digital Object Identifier (permanent and unique string of characters)</t>
      </text>
    </comment>
    <comment authorId="0" ref="C1">
      <text>
        <t xml:space="preserve">Lesley Atwood:
Last, First initial., Middle initial., next author, &amp; last author</t>
      </text>
    </comment>
    <comment authorId="0" ref="D1">
      <text>
        <t xml:space="preserve">Lesley Atwood:
Last et al. OR Last &amp; Last</t>
      </text>
    </comment>
    <comment authorId="0" ref="E1">
      <text>
        <t xml:space="preserve">Lesley Atwood:
Year publication was printed</t>
      </text>
    </comment>
    <comment authorId="0" ref="F1">
      <text>
        <t xml:space="preserve">Lesley Atwood:
Name of journal paper is published in</t>
      </text>
    </comment>
    <comment authorId="0" ref="G1">
      <text>
        <t xml:space="preserve">Lesley Atwood:
Journal volume #, if there is an issue # include it as Volume (Issue) (e.g. 62(1))</t>
      </text>
    </comment>
    <comment authorId="0" ref="H1">
      <text>
        <t xml:space="preserve">Lesley Atwood:
Complete title of article (first letter of first word capitalized; all other words lower case (except proper nouns))</t>
      </text>
    </comment>
    <comment authorId="0" ref="I1">
      <text>
        <t xml:space="preserve">Lesley Atwood:
Journal page #s</t>
      </text>
    </comment>
    <comment authorId="0" ref="J1">
      <text>
        <t xml:space="preserve">Lesley Atwood:
Individual who read and extracted data</t>
      </text>
    </comment>
    <comment authorId="0" ref="K1">
      <text>
        <t xml:space="preserve">Lesley Atwood:
Date the reader read and extracted article data</t>
      </text>
    </comment>
    <comment authorId="0" ref="L1">
      <text>
        <t xml:space="preserve">Lesley Atwood:
Comments about article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Unique identification number for this synthesis (coincides with # of papers included)</t>
      </text>
    </comment>
    <comment authorId="0" ref="C1">
      <text>
        <t xml:space="preserve">Lesley Atwood
If experiment has multiple sites, create a new row with a unique number [ 1 to x ] for each site. Keep Paper_id the same for each site.  0 = only one site  </t>
      </text>
    </comment>
    <comment authorId="0" ref="D1">
      <text>
        <t xml:space="preserve">Lesley Atwood:
Description of soil type provided by authors</t>
      </text>
    </comment>
    <comment authorId="0" ref="E1">
      <text>
        <t xml:space="preserve">Lesley Atwood:
Name of city or research station where study was conducted</t>
      </text>
    </comment>
    <comment authorId="0" ref="F1">
      <text>
        <t xml:space="preserve">Lesley Atwood:
State study was conducted</t>
      </text>
    </comment>
    <comment authorId="0" ref="G1">
      <text>
        <t xml:space="preserve">Lesley Atwood:
Latitude of study location</t>
      </text>
    </comment>
    <comment authorId="0" ref="H1">
      <text>
        <t xml:space="preserve">Lesley Atwood:
Longitude of study location</t>
      </text>
    </comment>
    <comment authorId="0" ref="I1">
      <text>
        <t xml:space="preserve">Lesley Atwood:
Year study began (Spring following first winter cover crop was planted)</t>
      </text>
    </comment>
    <comment authorId="0" ref="J1">
      <text>
        <t xml:space="preserve">Lesley Atwood:
Number of years study was conducted</t>
      </text>
    </comment>
    <comment authorId="0" ref="K1">
      <text>
        <t xml:space="preserve">Lesley Atwood:
Annual precipitation (mm) for study site (record only if reported)</t>
      </text>
    </comment>
    <comment authorId="0" ref="L1">
      <text>
        <t xml:space="preserve">Lesley Atwood:
Any field history author reports for the study site</t>
      </text>
    </comment>
    <comment authorId="0" ref="M1">
      <text>
        <t xml:space="preserve">Lesley Atwood:
Experimental design: provide same description used by authors... latin square, randomized complete block (RCBD), site comparison, paired, before-and-after</t>
      </text>
    </comment>
    <comment authorId="0" ref="N1">
      <text>
        <t xml:space="preserve">Lesley Atwood:
Describe any nuiances of the experimental design (split plot, etc.)</t>
      </text>
    </comment>
    <comment authorId="0" ref="O1">
      <text>
        <t xml:space="preserve">Lesley Atwood:
# of replications </t>
      </text>
    </comment>
    <comment authorId="0" ref="P1">
      <text>
        <t xml:space="preserve">Lesley Atwood:
Width of smallest plots (e.g.  If split-split plot arrangement record the sub-subplot size)</t>
      </text>
    </comment>
    <comment authorId="0" ref="Q1">
      <text>
        <t xml:space="preserve">Lesley Atwood:
Length of smallest plots (e.g.  If split-split plot arrangement record the sub-subplot size)</t>
      </text>
    </comment>
    <comment authorId="0" ref="R1">
      <text>
        <t xml:space="preserve">Lesley Atwood:
Total number of treatments included in study (main level only = 1, split plot = 2, split-split plot = 3, etc. )</t>
      </text>
    </comment>
    <comment authorId="0" ref="S1">
      <text>
        <t xml:space="preserve">Lesley Atwood:
Abbreviated description of main plot level treatment (e.g. cover crop type), prioritize treatment of interest (cover crops, tillage, seedling management, soil fertility)</t>
      </text>
    </comment>
    <comment authorId="0" ref="T1">
      <text>
        <t xml:space="preserve">Lesley Atwood:
Number of levels of main treatment  (e.g. fallow, cereal rye, hairy vetch/cereal rye mix = 3 levels)</t>
      </text>
    </comment>
    <comment authorId="0" ref="U1">
      <text>
        <t xml:space="preserve">Lesley Atwood:
Abbreviated description of split plot level treatment (e.g. cover crop type)</t>
      </text>
    </comment>
    <comment authorId="0" ref="V1">
      <text>
        <t xml:space="preserve">Lesley Atwood:
Number of levels of split treatment  (e.g. fallow, cereal rye, hairy vetch/cereal rye mix = 3 levels)</t>
      </text>
    </comment>
    <comment authorId="0" ref="W1">
      <text>
        <t xml:space="preserve">Lesley Atwood:
Abbreviated description of split-split plot level treatment (e.g. cover crop type)</t>
      </text>
    </comment>
    <comment authorId="0" ref="X1">
      <text>
        <t xml:space="preserve">Lesley Atwood:
Number of levels of split-split treatment  (e.g. fallow, cereal rye, hairy vetch/cereal rye mix = 3 levels)</t>
      </text>
    </comment>
    <comment authorId="0" ref="Y1">
      <text>
        <t xml:space="preserve">Lesley Atwood:
Abbreviated description of split-split-split plot level treatment (e.g. cover crop type)</t>
      </text>
    </comment>
    <comment authorId="0" ref="Z1">
      <text>
        <t xml:space="preserve">Lesley Atwood:
Number of levels of split-split-split treatment  (e.g. fallow, cereal rye, hairy vetch/cereal rye mix = 3 levels)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'ExpD_Location:Year_start' - 'ExpD_Location:Years_num'</t>
      </text>
    </comment>
    <comment authorId="0" ref="C1">
      <text>
        <t xml:space="preserve">Lesley Atwood:
Tillage implemented prior to cash crop planting (e.g. chisel, moldboard, no-tillage)</t>
      </text>
    </comment>
    <comment authorId="0" ref="D1">
      <text>
        <t xml:space="preserve">Lesley Atwood:
Seeding density of cash crops (# seeds/ha)</t>
      </text>
    </comment>
    <comment authorId="0" ref="E1">
      <text>
        <t xml:space="preserve">Lesley Atwood:
Cash crop species planted (must be either Zea mays and/or Glycine max)</t>
      </text>
    </comment>
    <comment authorId="0" ref="F1">
      <text>
        <t xml:space="preserve">Lesley Atwood:
Specific name(s) of cash crop cultivars planted </t>
      </text>
    </comment>
    <comment authorId="0" ref="G1">
      <text>
        <t xml:space="preserve">Lesley Atwood:
Describe if cash crop is glyphosate resistant (GR) or has some other genetic modification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Unique identification number for each treatment included in study. Control is always = 0. Set the control to be when  the treatment of interest (i.e. cover crops, no-tillage, etc.) is not implemented (e.g. in a cover crop diversity experiment the control = winter fallow)</t>
      </text>
    </comment>
    <comment authorId="0" ref="D1">
      <text>
        <t xml:space="preserve">Lesley Atwood:
Year(s) in which specific treatment was applied, if all years (0); (e.g. duration year), if deployed in first year = 1, second year = 2, etc.</t>
      </text>
    </comment>
    <comment authorId="0" ref="E1">
      <text>
        <t xml:space="preserve">Lesley Atwood:
Describe how soils were prepared prior to planting of cover crop (e.g. no-tillage, tillage)</t>
      </text>
    </comment>
    <comment authorId="0" ref="F1">
      <text>
        <t xml:space="preserve">Lesley Atwood:
Month in which cover crops were planted </t>
      </text>
    </comment>
    <comment authorId="0" ref="G1">
      <text>
        <t xml:space="preserve">Lesley Atwood:
What type of implement was used to plant the cover crops? (e.g. drill, broadcast)</t>
      </text>
    </comment>
    <comment authorId="0" ref="H1">
      <text>
        <t xml:space="preserve">Lesley Atwood:
 Describe any amendments added to soils prior to planting of cover crop</t>
      </text>
    </comment>
    <comment authorId="0" ref="I1">
      <text>
        <t xml:space="preserve">Lesley Atwood:
Basic description of cover crops planted (e.g. single species, two species, mixture)</t>
      </text>
    </comment>
    <comment authorId="0" ref="J1">
      <text>
        <t xml:space="preserve">Lesley Atwood:
List of all species included in cover crop monoculture or mixture</t>
      </text>
    </comment>
    <comment authorId="0" ref="K1">
      <text>
        <t xml:space="preserve">Lesley Atwood:
Species or cultivar of cover crop planted. If a mixture includes all species separated by forward slash (/)</t>
      </text>
    </comment>
    <comment authorId="0" ref="L1">
      <text>
        <t xml:space="preserve">Lesley Atwood:
Seeding rate of cover crops. If mixture is used describe both planting densities in this cell in the same order as used in CC_type cell. (kg/ha)</t>
      </text>
    </comment>
    <comment authorId="0" ref="M1">
      <text>
        <t xml:space="preserve">Lesley Atwood:
Method used to terminate cover crop (e.g. herbicide, tillage, winter killed)</t>
      </text>
    </comment>
    <comment authorId="0" ref="N1">
      <text>
        <t xml:space="preserve">Lesley Atwood:
Generic name of herbicide used to terminate cover crop</t>
      </text>
    </comment>
    <comment authorId="0" ref="O1">
      <text>
        <t xml:space="preserve">Lesley Atwood:
Herbicide application rate  applied to terminate cover crop</t>
      </text>
    </comment>
    <comment authorId="0" ref="P1">
      <text>
        <t xml:space="preserve">Lesley Atwood:
Units associated with herbicide application rate</t>
      </text>
    </comment>
    <comment authorId="0" ref="Q1">
      <text>
        <t xml:space="preserve">Lesley Atwood:
When were the cover crops terminated? Describe in days relative to planting of cash crop.  Negative (-) numbers for pre-planting; (+) numbers for post-planting</t>
      </text>
    </comment>
    <comment authorId="0" ref="R1">
      <text>
        <t xml:space="preserve">Lesley Atwood:
Description of any other treatments included in the study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Lesley Atwood:
Same as 'Reference:DOI' value</t>
      </text>
    </comment>
    <comment authorId="0" ref="B1">
      <text>
        <t xml:space="preserve">Lesley Atwood:
Same as 'CashCrop:Duration' value</t>
      </text>
    </comment>
    <comment authorId="0" ref="C1">
      <text>
        <t xml:space="preserve">Lesley Atwood:
Specific year for result reported in this row. 0 = average across all experimental years.</t>
      </text>
    </comment>
    <comment authorId="0" ref="D1">
      <text>
        <t xml:space="preserve">Lesley Atwood:
if results are reported by experimental site use same number as listed under 'ExpD_Location:Loc_multi' and 0 = averaged across all sites</t>
      </text>
    </comment>
    <comment authorId="0" ref="E1">
      <text>
        <t xml:space="preserve">Lesley Atwood:
Review the results in the row are associated with (Cover crop, Tillage, Fertilizer, Seed protection)</t>
      </text>
    </comment>
    <comment authorId="0" ref="F1">
      <text>
        <t xml:space="preserve">Lesley Atwood:
Grouping name for response variables: Crop production, Soil, Water, Pest regulation, Economics</t>
      </text>
    </comment>
    <comment authorId="0" ref="G1">
      <text>
        <t xml:space="preserve">Lesley Atwood:
Response variable measured (e.g. yield, SOM, total soil carbon, etc.)</t>
      </text>
    </comment>
    <comment authorId="0" ref="H1">
      <text>
        <t xml:space="preserve">Lesley Atwood:
Units associated with response variable measured</t>
      </text>
    </comment>
    <comment authorId="0" ref="I1">
      <text>
        <t xml:space="preserve">Lesley Atwood:
Statistical test performed  (e.g. ANOVA, Tukeys, LSD)</t>
      </text>
    </comment>
    <comment authorId="0" ref="J1">
      <text>
        <t xml:space="preserve">Lesley Atwood:
Statistical value type reported (e.g. mean, sem)</t>
      </text>
    </comment>
    <comment authorId="0" ref="K1">
      <text>
        <t xml:space="preserve">Lesley Atwood:
'"Treatment:Trt_id' value that will be the first treatment for comparison. The Control should always be recorded in this column. Other treatments may also be recorded in this column</t>
      </text>
    </comment>
    <comment authorId="0" ref="L1">
      <text>
        <t xml:space="preserve">Lesley Atwood:
Record the interaction treatment [correspond # with what was reported in "CoverCrop:Trt_id' value] associated with the result value reported. If there is no interaction, leave blank</t>
      </text>
    </comment>
    <comment authorId="0" ref="M1">
      <text>
        <t xml:space="preserve">Lesley Atwood:
Record the third interaction treatment [correspond # with what was reported in "CoverCrop:Trt_id' value] associated with the result value reported. If there is no interaction, leave blank.</t>
      </text>
    </comment>
    <comment authorId="0" ref="N1">
      <text>
        <t xml:space="preserve">Lesley Atwood:
Value associated with Trt_id1 and Trt1_interaction, if applicable</t>
      </text>
    </comment>
    <comment authorId="0" ref="O1">
      <text>
        <t xml:space="preserve">Lesley Atwood:
'"Treatment:Trt_id' value that will be the treatment for comparision</t>
      </text>
    </comment>
    <comment authorId="0" ref="P1">
      <text>
        <t xml:space="preserve">Lesley Atwood:
Record the interaction treatment [correspond # with what was reported in "Treatment:Trt_id' value] associated with the result value reported. If there is no interaction, leave blank.</t>
      </text>
    </comment>
    <comment authorId="0" ref="Q1">
      <text>
        <t xml:space="preserve">Lesley Atwood:
Record the third interaction treatment [correspond # with what was reported in "Treatment:Trt_id' value] associated with the result value reported. If there is no interaction, leave blank.</t>
      </text>
    </comment>
    <comment authorId="0" ref="R1">
      <text>
        <t xml:space="preserve">Lesley Atwood:
Trt_id2value</t>
      </text>
    </comment>
    <comment authorId="0" ref="S1">
      <text>
        <t xml:space="preserve">Lesley Atwood:
Was there a signficant difference?</t>
      </text>
    </comment>
    <comment authorId="0" ref="T1">
      <text>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text>
    </comment>
    <comment authorId="0" ref="U1">
      <text>
        <t xml:space="preserve">Lesley Atwood:
Normative interpretation of effect where -1 = bad outcome, 0 = no effect, 1 = good outcome</t>
      </text>
    </comment>
    <comment authorId="0" ref="V1">
      <text>
        <t xml:space="preserve">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text>
    </comment>
    <comment authorId="0" ref="W1">
      <text>
        <t xml:space="preserve">Lesley Atwood:
Abbreviated description of Trt_id1</t>
      </text>
    </comment>
    <comment authorId="0" ref="X1">
      <text>
        <t xml:space="preserve">Lesley Atwood:
Detailed description of Trt_id1</t>
      </text>
    </comment>
    <comment authorId="0" ref="Y1">
      <text>
        <t xml:space="preserve">Lesley Atwood:
Abbreviated description of Trt_id2</t>
      </text>
    </comment>
    <comment authorId="0" ref="Z1">
      <text>
        <t xml:space="preserve">Lesley Atwood:
Detailed description of Trt_id2</t>
      </text>
    </comment>
    <comment authorId="0" ref="AA1">
      <text>
        <t xml:space="preserve">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text>
    </comment>
    <comment authorId="0" ref="AB1">
      <text>
        <t xml:space="preserve">Lesley Atwood:
Reviewer's interpretation of results or comments regarding the results reported.
Complete stand-alone sentence describing results.</t>
      </text>
    </comment>
    <comment authorId="0" ref="AC1">
      <text>
        <t xml:space="preserve">Lesley Atwood:
Comments/interpretations by authors relevant to the results (cut and paste directly from manuscript)</t>
      </text>
    </comment>
  </commentList>
</comments>
</file>

<file path=xl/sharedStrings.xml><?xml version="1.0" encoding="utf-8"?>
<sst xmlns="http://schemas.openxmlformats.org/spreadsheetml/2006/main" count="40005" uniqueCount="3491">
  <si>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</si>
  <si>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</si>
  <si>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</si>
  <si>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</si>
  <si>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</si>
  <si>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</si>
  <si>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</si>
  <si>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</si>
  <si>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</si>
  <si>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</si>
  <si>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</si>
  <si>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</si>
  <si>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</si>
  <si>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</si>
  <si>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</si>
  <si>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</si>
  <si>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</si>
  <si>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</si>
  <si>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</si>
  <si>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Digital Object Identifier (permanent and unique string of characters)</t>
  </si>
  <si>
    <t>Reps</t>
  </si>
  <si>
    <t>Plot_width</t>
  </si>
  <si>
    <t>Plot_length</t>
  </si>
  <si>
    <t>Trtmt_levels</t>
  </si>
  <si>
    <t>Trtmt_main</t>
  </si>
  <si>
    <t>Trtmt_main_levels</t>
  </si>
  <si>
    <t>Trtmt_splitA</t>
  </si>
  <si>
    <t>Authors_abbrev</t>
  </si>
  <si>
    <t>Trtmt_splitA_levels</t>
  </si>
  <si>
    <t>PubYear</t>
  </si>
  <si>
    <t>Trtmt_splitB</t>
  </si>
  <si>
    <t>Journal</t>
  </si>
  <si>
    <t>Trtmt_splitB_levels</t>
  </si>
  <si>
    <t>Trtmt_splitC</t>
  </si>
  <si>
    <t>Trtmt_splitC_levels</t>
  </si>
  <si>
    <t>10.1017/wet.2017.30</t>
  </si>
  <si>
    <t>Volume_issue</t>
  </si>
  <si>
    <t>silt loam</t>
  </si>
  <si>
    <t>AR</t>
  </si>
  <si>
    <t>Title</t>
  </si>
  <si>
    <t>Pages</t>
  </si>
  <si>
    <t>randomized experimental design</t>
  </si>
  <si>
    <t>split-split-plot</t>
  </si>
  <si>
    <t>ReaderName</t>
  </si>
  <si>
    <t>cover crops</t>
  </si>
  <si>
    <t>crop herbicide resistance</t>
  </si>
  <si>
    <t>DateRead</t>
  </si>
  <si>
    <t>herbicides</t>
  </si>
  <si>
    <t>Notes</t>
  </si>
  <si>
    <t>10.1097/SS.0b013e3181cf7959</t>
  </si>
  <si>
    <t>Olson, K.R., Ebelhar, S.A. &amp; Lang, J.M.</t>
  </si>
  <si>
    <t>Olson et al.</t>
  </si>
  <si>
    <t>Soil Science</t>
  </si>
  <si>
    <t>10.1016/j.agwat.2012.03.010</t>
  </si>
  <si>
    <t>Canisteo (fine loamy, mixed, superactive, calcareous, mesic Typic Endoaquolls) and Nicollet (fine-loamy, mixed, superactive, mesic Aquic Hapludolls)</t>
  </si>
  <si>
    <t>Last, First initial., Middle initial., next author, &amp; last author</t>
  </si>
  <si>
    <t>Ames</t>
  </si>
  <si>
    <t>IA</t>
  </si>
  <si>
    <t>experiment established in 1999</t>
  </si>
  <si>
    <t>randomized complete block design</t>
  </si>
  <si>
    <t>Last et al. OR Last &amp; Last</t>
  </si>
  <si>
    <t>cover crops species</t>
  </si>
  <si>
    <t>10.1016/j.agee.2009.05.008</t>
  </si>
  <si>
    <t>Year publication was printed</t>
  </si>
  <si>
    <t>Canisteo silty clay loam (fine-loamy, mixed, superactive, calcareous, mesic Typic Endoaquolls) and Clarion loam (fine-loamy, mixed, superactive, mesic Typic Hapludolls)</t>
  </si>
  <si>
    <t>Name of journal paper is published in</t>
  </si>
  <si>
    <t>175(2)</t>
  </si>
  <si>
    <t>Cover crop diversity synthesis</t>
  </si>
  <si>
    <t>The experimental area had been rotated annually with corn and soybean [Glycine max (L.) Merr.] since 1998, with an average N input of 150 kg N ha_x0002_1 in the corn years.</t>
  </si>
  <si>
    <t>89-98</t>
  </si>
  <si>
    <t>LWA</t>
  </si>
  <si>
    <t>Journal volume #, if there is an issue # include it as Volume (Issue) (e.g. 62(1))</t>
  </si>
  <si>
    <t>cover crops + manure</t>
  </si>
  <si>
    <t>1abc</t>
  </si>
  <si>
    <t>Canisteo (fine-loamy, mixed, calcereous, mesic Typic Endoaquolls)</t>
  </si>
  <si>
    <t>Complete title of article (first letter of first word capitalized; all other words lower case (except proper nouns))</t>
  </si>
  <si>
    <t>No-till maize and soybean</t>
  </si>
  <si>
    <t>3abc</t>
  </si>
  <si>
    <t>Journal page #s</t>
  </si>
  <si>
    <t>Individual who read and extracted data</t>
  </si>
  <si>
    <t xml:space="preserve">Kaspar, T.C., Jaynes, D.B., Parkin, T.B., Moorman, T.B. &amp; Singer, J.W. </t>
  </si>
  <si>
    <t>Date the reader read and extracted article data</t>
  </si>
  <si>
    <t>Kaspar et al.</t>
  </si>
  <si>
    <t>Agricultural Water Management</t>
  </si>
  <si>
    <t>Effectiveness of oat and rye cover crops in reducing nitrate losses in drainage water</t>
  </si>
  <si>
    <t>Comments about article</t>
  </si>
  <si>
    <t>25-33</t>
  </si>
  <si>
    <t>ExpD_Location</t>
  </si>
  <si>
    <t>10.4137/ASWR.S30708</t>
  </si>
  <si>
    <t>Grebliunas, B.D., Armstrong, S.D. &amp; Perry W.L.</t>
  </si>
  <si>
    <t>Grebliunas et al.</t>
  </si>
  <si>
    <t>Air, Soil and Water Research</t>
  </si>
  <si>
    <t>Changes in water-extractable organic carbon with cover crop planting under continuous corn silage production</t>
  </si>
  <si>
    <t>45-54</t>
  </si>
  <si>
    <t>10.1016/j.agee.2015.10.014</t>
  </si>
  <si>
    <t>Welch, R.Y., Behnke, G.D., Davis, A.S., Masiunas, J. &amp; Villamil, M.B.</t>
  </si>
  <si>
    <t>Welch et al.</t>
  </si>
  <si>
    <t>Clarion lam soil (fine-loamy, mixed, superactive, mesic Typic Hapludolls)</t>
  </si>
  <si>
    <t>Agriculture, Ecosystems and Environment</t>
  </si>
  <si>
    <t>Using cover crops in headlands of organic grain farms: Effects on soil properties, weeds and crop yields</t>
  </si>
  <si>
    <t>Maize-soybean rotation</t>
  </si>
  <si>
    <t>322-332</t>
  </si>
  <si>
    <t>split-plot</t>
  </si>
  <si>
    <t>wheel traffic</t>
  </si>
  <si>
    <t>10.1007/s10705-010-9345-9</t>
  </si>
  <si>
    <t>Boone County</t>
  </si>
  <si>
    <t>Loux, M.M., Dobbels, A.F., Bradley, K.W., Johnson, W.G., Young, B.G., Spaunhorst, D.J., Norsworthy, J.K., Palhano, M. &amp; Steckel, L.E.</t>
  </si>
  <si>
    <t>Loux et al.</t>
  </si>
  <si>
    <t>Weed Technology</t>
  </si>
  <si>
    <t>cropping system + fertilizer</t>
  </si>
  <si>
    <t>10.1016/j.agwat.2010.11.004</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</si>
  <si>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</si>
  <si>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</si>
  <si>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cropping system</t>
  </si>
  <si>
    <t>10.2134/jeq2011.0151</t>
  </si>
  <si>
    <t>10.2136/sssaj2013.02.0074</t>
  </si>
  <si>
    <t>Clarion loam soil (fine-loamy, mixed, superactive, mesic Typic Hapludolls)</t>
  </si>
  <si>
    <t>Same as 'Reference:DOI' value</t>
  </si>
  <si>
    <r>
      <t xml:space="preserve">Influence of cover crops on management of </t>
    </r>
    <r>
      <rPr>
        <rFont val="Calibri"/>
        <i/>
        <color rgb="FF000000"/>
        <sz val="11.0"/>
      </rPr>
      <t xml:space="preserve">Amaranthus </t>
    </r>
    <r>
      <rPr>
        <rFont val="Calibri"/>
        <color rgb="FF000000"/>
        <sz val="11.0"/>
      </rPr>
      <t>Species in glyphosate- and glufosinate-resistant soybean</t>
    </r>
  </si>
  <si>
    <t>487-495</t>
  </si>
  <si>
    <t>Unique identification number for this synthesis (coincides with # of papers included)</t>
  </si>
  <si>
    <t>fertilization rate</t>
  </si>
  <si>
    <t>10.2489/jswc.69.6.564</t>
  </si>
  <si>
    <t>also fits cover crop termination review</t>
  </si>
  <si>
    <t>Nicollet (fine-loamy, mixed, superactive, mesic Aquic Hapludoll), Webster (fine-loam, mixed, superactive, calcareous, mesic Typic Endoaquolls), Canisteo (fine-loamy, mixed, superactive, calcareous, mesic Typic Endoaquolls)</t>
  </si>
  <si>
    <t>Agricultural Drainage Water Research Site</t>
  </si>
  <si>
    <t xml:space="preserve">If experiment has multiple sites, create a new row with a unique number [ 1 to x ] for each site. Keep Paper_id the same for each site. 0 = only one site             </t>
  </si>
  <si>
    <t>cash crop</t>
  </si>
  <si>
    <t>Description of soil type provided by authors</t>
  </si>
  <si>
    <t>Clarion (fine-loamy, mixed, superactive, mesic Typic Hapludolls), Nicollet (fine-loamy, mixed, superactive, mesic Aquic Hapludoll), Webster (fine-loamy, mixed, superactive, mesic Aquic Hapludoll)</t>
  </si>
  <si>
    <t>Iowa State University Agronomy and Agricultural Engineering Research Farm</t>
  </si>
  <si>
    <t>Name of city or research station where study was conducted</t>
  </si>
  <si>
    <t>10.1111/gcbb.12096</t>
  </si>
  <si>
    <t>Webster silty clay loam (fine-loamy, mixed, superactive, mesic Typic Endoaquoll), Nicollet loam (fine-loamy, mixed, superactive, mesic Aqui Hapludoll)</t>
  </si>
  <si>
    <t>State study was conducted</t>
  </si>
  <si>
    <t>10.2136/sssaj2015.02.0084</t>
  </si>
  <si>
    <t>Latitude of study location</t>
  </si>
  <si>
    <t>Longitude of study location</t>
  </si>
  <si>
    <t>10.1017/S0890037X00027834</t>
  </si>
  <si>
    <t>Year study began (Spring following first winter cover crop was planted)</t>
  </si>
  <si>
    <t>Number of years study was conducted</t>
  </si>
  <si>
    <t>Annual precipitation (mm) for study site (record only if reported)</t>
  </si>
  <si>
    <t>Any field history author reports for the study site</t>
  </si>
  <si>
    <t>Experimental design: provide same description used by authors... latin square, randomized complete block (RCBD), site comparison, paired, before-and-after</t>
  </si>
  <si>
    <t>Johnson, G.A., Defelice, M.S. &amp; Helsel, Z.R.</t>
  </si>
  <si>
    <t>Johnson et al.</t>
  </si>
  <si>
    <t>Describe any nuiances of the experimental design (split plot, etc.)</t>
  </si>
  <si>
    <t>7(2)</t>
  </si>
  <si>
    <t>Cover crop management and weed control in Corn (Zea mays)</t>
  </si>
  <si>
    <t>425-430</t>
  </si>
  <si>
    <t xml:space="preserve"># of replications </t>
  </si>
  <si>
    <t>Mahaska (fine, smetic, mesic Aquertic Argiudolls), Nira (fine-silty, mixed, superactive, Aquic Argiudolls)</t>
  </si>
  <si>
    <t>Crawfordsville</t>
  </si>
  <si>
    <t>Width of smallest plots (e.g.  If split-split plot arrangement record the sub-subplot size)</t>
  </si>
  <si>
    <t xml:space="preserve">Jarecki, M.K., Parkin, T.B., Chan, A.S.L., Kaspar, T.C., Moorman, T.B., Singer, J.W., Kerr, B.J., Hatfield, J.L. &amp; Jones, R. </t>
  </si>
  <si>
    <t>Jarecki et al.</t>
  </si>
  <si>
    <t>Cover crop effects on nitrous oxide emission from a manure-treated Mollisol</t>
  </si>
  <si>
    <t>29-35</t>
  </si>
  <si>
    <t>Length of smallest plots (e.g.  If split-split plot arrangement record the sub-subplot size)</t>
  </si>
  <si>
    <t>10.1614/WS-D-11-00192.1</t>
  </si>
  <si>
    <t>Mock, V.A., Creech, J.E., Ferris, V.R., Faghihi, J., Westphal, A., Santini, J.B. &amp; Johnson, W.G.</t>
  </si>
  <si>
    <t>Total number of treatments included in study (main level only = 1, split plot = 2, split-split plot = 3, etc. )</t>
  </si>
  <si>
    <t>Mock et al.</t>
  </si>
  <si>
    <t>Weed Science</t>
  </si>
  <si>
    <t>Marshall (fine-silty, mixed, superactive, mesic Typic Hapludolls)</t>
  </si>
  <si>
    <t>Lewis</t>
  </si>
  <si>
    <t>Abbreviated description of main plot level treatment (e.g. cover crop type), prioritize treatment of interest (cover crops, tillage, seedling management, soil fertility)</t>
  </si>
  <si>
    <t>Number of levels of main treatment  (e.g. fallow, cereal rye, hairy vetch/cereal rye mix = 3 levels)</t>
  </si>
  <si>
    <r>
      <t>Influence of winter annual weed management and crop rotation on soybean cyst nematode (</t>
    </r>
    <r>
      <rPr>
        <rFont val="Calibri"/>
        <i/>
        <color rgb="FF000000"/>
        <sz val="11.0"/>
      </rPr>
      <t>Heterodera glycines</t>
    </r>
    <r>
      <rPr>
        <rFont val="Calibri"/>
        <color rgb="FF000000"/>
        <sz val="11.0"/>
      </rPr>
      <t>) and winter annual weeds: Years four and five</t>
    </r>
  </si>
  <si>
    <t>634-640</t>
  </si>
  <si>
    <t>Abbreviated description of split plot level treatment (e.g. cover crop type)</t>
  </si>
  <si>
    <t>Floyd (fine-loamy, mixed, superactive, mesic Aquic Pachic Hapludolls), Clyde (fine-loamy, mixed, superactive, mesic Typic Endoaquolls)</t>
  </si>
  <si>
    <t>Nashua</t>
  </si>
  <si>
    <t>http://www.jstor.org/stable/25085273</t>
  </si>
  <si>
    <t>Hammond, R. B.</t>
  </si>
  <si>
    <t>Number of levels of split treatment  (e.g. fallow, cereal rye, hairy vetch/cereal rye mix = 3 levels)</t>
  </si>
  <si>
    <t>Hammond</t>
  </si>
  <si>
    <t>Journal of the Kansas Entomological Society</t>
  </si>
  <si>
    <t>64(2)</t>
  </si>
  <si>
    <t>Seedcorn maggot (Diptera: Anthomyiidae) populations on Ohio Soybean</t>
  </si>
  <si>
    <t>Abbreviated description of split-split plot level treatment (e.g. cover crop type)</t>
  </si>
  <si>
    <t>216-220</t>
  </si>
  <si>
    <t>10.2134/jeq2015.02.0080</t>
  </si>
  <si>
    <t>Number of levels of split-split treatment  (e.g. fallow, cereal rye, hairy vetch/cereal rye mix = 3 levels)</t>
  </si>
  <si>
    <t xml:space="preserve">Johnson, T.J., Kaspar, T.C., Kohler, K.A., Corak, S.J., &amp; Logsdon, S.D. </t>
  </si>
  <si>
    <t>Journal of Soil and Water Conservation</t>
  </si>
  <si>
    <t>53(3)</t>
  </si>
  <si>
    <t>Oat and rye overseeded into soybean as fall cover crops in the upper Midwest</t>
  </si>
  <si>
    <t>276-279</t>
  </si>
  <si>
    <t>Abbreviated description of split-split-split plot level treatment (e.g. cover crop type)</t>
  </si>
  <si>
    <t>2abc</t>
  </si>
  <si>
    <t xml:space="preserve">Williams, M.M. II, Mortensen, D.A., &amp; Doran, J.W. </t>
  </si>
  <si>
    <t>10.2136/sssaj2005.0095</t>
  </si>
  <si>
    <t>Williams et al.</t>
  </si>
  <si>
    <t>Number of levels of split-split-split treatment  (e.g. fallow, cereal rye, hairy vetch/cereal rye mix = 3 levels)</t>
  </si>
  <si>
    <t>55(1)</t>
  </si>
  <si>
    <t>Canisteo (fine-loamy, mixed, calcereous, mesic Typic Endoaquolls), Clarion (fine-loamy, mixed, superactive, mesic Typic Hapludolls), Nicollet (fine-loamy, mixed, superactive, mesic Aquic Hapludolls)</t>
  </si>
  <si>
    <t>No-tillage soybean performance in cover crops for weed management in western Corn Belt</t>
  </si>
  <si>
    <t>CashCrop</t>
  </si>
  <si>
    <t>79-84</t>
  </si>
  <si>
    <t>10.2134/jeq2000.00472425002900010037x</t>
  </si>
  <si>
    <t>Rasse, D.P., Ritchie, J.T., Peterson, W.R., Wei, J., &amp; Smucker, A.J.M.</t>
  </si>
  <si>
    <t>crop rotation</t>
  </si>
  <si>
    <t>Rasse et al.</t>
  </si>
  <si>
    <t>Journal of Environmental Quality</t>
  </si>
  <si>
    <t>29(1)</t>
  </si>
  <si>
    <t>10.2134/jeq2005.0183</t>
  </si>
  <si>
    <t>Rye cover crop and nitrogen fertilization effects on nitrate leaching in inbred maize fields</t>
  </si>
  <si>
    <t>298-304</t>
  </si>
  <si>
    <t>Webster silty clay loam (fine-loamy, mixed, superactive, mesic Typic Endoaquoll), Nicollet loam (fine-loamy, mixed, superactive, mesic Aqui Hapludoll), and Clarion (fine-loamy, mixed, mesic Typic Hapludolls)</t>
  </si>
  <si>
    <t>Kaspar, T.C., Radke, J.K, &amp; Laflen, J.M.</t>
  </si>
  <si>
    <t>No-till with controlled traffic</t>
  </si>
  <si>
    <t>56(2)</t>
  </si>
  <si>
    <t>Small grain cover crops and wheel traffic effects on infiltration, runoff, and erosion</t>
  </si>
  <si>
    <t>160-164</t>
  </si>
  <si>
    <t>10.1016/j.fcr.2016.06.016</t>
  </si>
  <si>
    <t>10.2134/jeq2004.1010</t>
  </si>
  <si>
    <t>Webster silty clay loam (fine-loamy, mixed, superactive, mesic Typic Endoaquoll) &amp; Nicollet loam (fine-loamy, mixed, superactive, mesic Aqui Hapludoll)</t>
  </si>
  <si>
    <t>Strock, J.S., Porter, P.M., &amp; Russelle, M.P.</t>
  </si>
  <si>
    <t>Strock et al.</t>
  </si>
  <si>
    <t>33(3)</t>
  </si>
  <si>
    <t>Cover cropping to reduce nitrate loss through subsurface drainage in the Northern U.S. Corn Belt</t>
  </si>
  <si>
    <t>complete block</t>
  </si>
  <si>
    <t>1010-116</t>
  </si>
  <si>
    <t>spatially balanced</t>
  </si>
  <si>
    <t xml:space="preserve">Cambardella, C.A., Moorman, T.B., &amp; Singer, J.W. </t>
  </si>
  <si>
    <t>10.1093/ee/nvw177</t>
  </si>
  <si>
    <t>Cambardella et al.</t>
  </si>
  <si>
    <t>Duration</t>
  </si>
  <si>
    <t>Gilmore City</t>
  </si>
  <si>
    <t>Nutrient Cycling in Agroecosystems</t>
  </si>
  <si>
    <t>ExpD_Location:Year_start' - 'ExpD_Location:Years_num'</t>
  </si>
  <si>
    <t>Soil nitrogen response to coupling cover crops with manure injection</t>
  </si>
  <si>
    <t>383-393</t>
  </si>
  <si>
    <t>maize-soybean, rye as cover crop added to some plots in 2008</t>
  </si>
  <si>
    <t>maize-soybean, rye as cover crop added to some plots in 2010</t>
  </si>
  <si>
    <t>10.1097/SS.0000000000000187</t>
  </si>
  <si>
    <t>Webster silty clay loam (fine-loamy, mixed superactive, mesic Aquic Hapludoll)</t>
  </si>
  <si>
    <t>10.1603/EN10041</t>
  </si>
  <si>
    <t>maize-soybean</t>
  </si>
  <si>
    <t>10.1016/j.agwat.2016.04.006</t>
  </si>
  <si>
    <t>Cash_tillage</t>
  </si>
  <si>
    <t>Tillage implemented prior to cash crop planting (e.g. chisel, moldboard, no-tillage)</t>
  </si>
  <si>
    <t>cover crops were established 13 years before data were collected</t>
  </si>
  <si>
    <t>Cash_seeddensity</t>
  </si>
  <si>
    <t>Seeding density of cash crops (# seeds/ha)</t>
  </si>
  <si>
    <t>tillage</t>
  </si>
  <si>
    <t>nitrogen</t>
  </si>
  <si>
    <t>10.2489/jswc.70.6.353</t>
  </si>
  <si>
    <t>Cash_species</t>
  </si>
  <si>
    <t>Clarion loam, Nicollet clay loam, and Webster silty clay loam</t>
  </si>
  <si>
    <t>Cash crop species planted (must be either Zea mays and/or Glycine max)</t>
  </si>
  <si>
    <t>Cash_cultivar</t>
  </si>
  <si>
    <t xml:space="preserve">Specific name(s) of cash crop cultivars planted </t>
  </si>
  <si>
    <t>Cash_genetics</t>
  </si>
  <si>
    <t>Describe if cash crop is glyphosate resistant (GR) or has some other genetic modification</t>
  </si>
  <si>
    <t>Treatment</t>
  </si>
  <si>
    <t>Grantsburg silt loam (fine-silty, mixed, mesic Typic Fragiudalfs)</t>
  </si>
  <si>
    <t>Dixon Spring Agricultural Research Center</t>
  </si>
  <si>
    <t>IL</t>
  </si>
  <si>
    <t xml:space="preserve"> in a tillage experiment for 13 years before the start of this experiment</t>
  </si>
  <si>
    <t>latin square (3 randomizations)</t>
  </si>
  <si>
    <t>Same as 'CashCrop:Duration' value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</si>
  <si>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</si>
  <si>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</si>
  <si>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</si>
  <si>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Year(s) in which specific treatment was applied, if all years (0); (e.g. duration year), if deployed in first year = 1, second year = 2, etc.</t>
  </si>
  <si>
    <t>Trtmain_soilprep</t>
  </si>
  <si>
    <t>Describe how soils were prepared prior to planting of cover crop (e.g. no-tillage, tillage)</t>
  </si>
  <si>
    <t>Trtmain_plantdate</t>
  </si>
  <si>
    <t>poorly drained Drummer and Elpaso silt clay loams</t>
  </si>
  <si>
    <t>Lexington</t>
  </si>
  <si>
    <t xml:space="preserve">Month in which cover crops were planted </t>
  </si>
  <si>
    <t>Lundgren, J.G, &amp; Fergen, J.K</t>
  </si>
  <si>
    <t>cover crops species + management</t>
  </si>
  <si>
    <t>Trtmain_plantimplement</t>
  </si>
  <si>
    <t>Lundgren &amp; Fergen</t>
  </si>
  <si>
    <t>Environmental Entomology</t>
  </si>
  <si>
    <t>What type of implement was used to plant the cover crops? (e.g. drill, broadcast)</t>
  </si>
  <si>
    <t>Flanagan silt loam (Fine, smectitic, mesic Aquic Argiudolls)</t>
  </si>
  <si>
    <t>39(6)</t>
  </si>
  <si>
    <t>Cerro Gordo</t>
  </si>
  <si>
    <t>The effects of a winter cover crop on Diabrotica virgifera (Coleoptera: Chrysomelidae) populations and beneficial arthropod communities in no-till maize</t>
  </si>
  <si>
    <t>1816-1828</t>
  </si>
  <si>
    <t>Trtmain_nutrient</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</si>
  <si>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</si>
  <si>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 Describe any amendments added to soils prior to planting of cover crop</t>
  </si>
  <si>
    <t xml:space="preserve">randomized complete block design </t>
  </si>
  <si>
    <t>field area</t>
  </si>
  <si>
    <t>Qi, Z., Helmers, M.J., Kaleita, A.L.</t>
  </si>
  <si>
    <t>Trtmain_max_diversity</t>
  </si>
  <si>
    <t>Qi et al.</t>
  </si>
  <si>
    <t>Basic description of cover crops planted (e.g. single species, two species, mixture)</t>
  </si>
  <si>
    <t>Danabrook silt loam (Fine-silty, mixed, superacitve, mesic Oxyaquic Argiudolls)</t>
  </si>
  <si>
    <t>Malta</t>
  </si>
  <si>
    <t>Soil water dynamics under various agricultural land covers on a subsurface drained field in north-central Iowa, USA</t>
  </si>
  <si>
    <t>665-674</t>
  </si>
  <si>
    <t>Trtmain_mixture</t>
  </si>
  <si>
    <t>Typical crop rotation is corn, soybean, and small grains with several types of cover crops: red clover, alfalfa (Medicago sativa L.), radishes, oats, and buckwheat. The year prior to our study corn was planted with spring applied manure from a local dairy.</t>
  </si>
  <si>
    <t>List of all species included in cover crop monoculture or mixture</t>
  </si>
  <si>
    <t>Trtmain_type</t>
  </si>
  <si>
    <t>Qi, Z., Helmers, M.J., Christianson, R.D., &amp; Pederson, C.H.</t>
  </si>
  <si>
    <t>Virden silty clay loams (Fine, smectitic, mesic Vertic Argiaquolls)</t>
  </si>
  <si>
    <t>Species or cultivar of cover crop planted. If a mixture includes all species separated by forward slash (/)</t>
  </si>
  <si>
    <t>Pana</t>
  </si>
  <si>
    <t>Nitrate-nitrogen losses through subsurface drainage under various agricultural land covers</t>
  </si>
  <si>
    <t>1578-1585</t>
  </si>
  <si>
    <t>The typical grain rotation is a seven year rotation of fallow, corn, oats, corn, soybean and meadow. The Pana farmer uses a variety of cover crops, including clover, alfalfa, orchard grass (Dactylis glomerata L.), cereal rye, hairy vetch and buckwheat.</t>
  </si>
  <si>
    <t>Trtmain_seeddensity</t>
  </si>
  <si>
    <t>Seeding rate of cover crops. If mixture is used describe both planting densities in this cell in the same order as used in CC_type cell. (kg/ha)</t>
  </si>
  <si>
    <t>10.1603/EN11168</t>
  </si>
  <si>
    <t>Koch, R.L., Porter, P.M., Harbur, M.M., Abrahamson, M.D., Wyckhuys, K.A.G., Ragsdale, D.W., Buchman, K., Sexen, Z., &amp; Heimpel, G.E.</t>
  </si>
  <si>
    <t>Koch et al.</t>
  </si>
  <si>
    <t>41(4)</t>
  </si>
  <si>
    <t>Trtmain_termination_type</t>
  </si>
  <si>
    <t>Response of soybean insects to an autumn-seeded rye cover crop</t>
  </si>
  <si>
    <t>Method used to terminate cover crop (e.g. herbicide, tillage, winter killed)</t>
  </si>
  <si>
    <t>750-760</t>
  </si>
  <si>
    <t>Trtmain_herbicide_type</t>
  </si>
  <si>
    <t>Generic name of herbicide used to terminate cover crop</t>
  </si>
  <si>
    <t>Mitchell, D.C., Castellano, M.J., Sawyer, J.E, &amp; Pantoja, J.</t>
  </si>
  <si>
    <t>Mitchell et al.</t>
  </si>
  <si>
    <t>Soil Science Society of America Journal</t>
  </si>
  <si>
    <t>Trtmain_herbicide_rate</t>
  </si>
  <si>
    <t>Cover crop effects on nitrous oxide emission: Role of mineralizable carbon</t>
  </si>
  <si>
    <t>1765-1773</t>
  </si>
  <si>
    <t>Herbicide application rate  applied to terminate cover crop</t>
  </si>
  <si>
    <t>Trtmain_herbicide_rateunits</t>
  </si>
  <si>
    <t>10.2489/jswc.68.6.438</t>
  </si>
  <si>
    <t>Units associated with herbicide application rate</t>
  </si>
  <si>
    <t>Krueger, E.S., Baker, J.M., Ochsner, T.E., Wente, C.D., Feyereisen, G.W. &amp; Reicosky, D.C.</t>
  </si>
  <si>
    <t>Krueger et al.</t>
  </si>
  <si>
    <t>68(6)</t>
  </si>
  <si>
    <t>Trtmain_termination_timing</t>
  </si>
  <si>
    <t>On-farm environmental assessment of corn silage production systems receiving liquid dairy manure</t>
  </si>
  <si>
    <t>When were the cover crops terminated? Month (or spand of months), year, or before/after harvest</t>
  </si>
  <si>
    <t>438-449</t>
  </si>
  <si>
    <t>10.2135/cropsci2005.09.0306</t>
  </si>
  <si>
    <t>Drummer silty clay loam (fine-silty, mixed, superactive, mesic Typic Endoaquoll)</t>
  </si>
  <si>
    <t>Trt_other_description</t>
  </si>
  <si>
    <t>Urbana</t>
  </si>
  <si>
    <t>10.1080/21683565.2014.901275</t>
  </si>
  <si>
    <t>Description of any other treatments included in the study</t>
  </si>
  <si>
    <t>Silva, E.M.</t>
  </si>
  <si>
    <t>Silva</t>
  </si>
  <si>
    <t>Maize-soybean, 7 years</t>
  </si>
  <si>
    <t>Agroecology and Sustainable Food Systems</t>
  </si>
  <si>
    <t>Screening five fall-sown cover crops for use in organic no-till crop production in the upper Midwest</t>
  </si>
  <si>
    <t>748-763</t>
  </si>
  <si>
    <t>10.2136/sssaj2013.09.0403</t>
  </si>
  <si>
    <t>Drummer-Flanagan silty clay loam (fine-silty, mixed, superactive, mesic Typic Endoaquoll)</t>
  </si>
  <si>
    <t>Daigh, E.L., Helmers, M.J., Kladivko, E., Zhou, X., Goeken, R., Cavdini, J., Barker, D., &amp; Sawyer, J.</t>
  </si>
  <si>
    <t>Daigh et al.</t>
  </si>
  <si>
    <t>10.2134/agronj13.0370</t>
  </si>
  <si>
    <t>69(6)</t>
  </si>
  <si>
    <t>Soil water during the drought of 2012 as affected by rye cover crops in fields in Iowa and Indiana</t>
  </si>
  <si>
    <t>564-573</t>
  </si>
  <si>
    <t>Wheat, previously cultivated to approximately 20 cm depth</t>
  </si>
  <si>
    <t>completely randomized design</t>
  </si>
  <si>
    <t>6 x 3 factorial</t>
  </si>
  <si>
    <t>compaction</t>
  </si>
  <si>
    <t>10.1007/s12665-014-3353-z</t>
  </si>
  <si>
    <t>10.2134/agronj2004.0800</t>
  </si>
  <si>
    <t>de Paul Obade, V. &amp; Lal, R.</t>
  </si>
  <si>
    <t>de Paul Obade &amp; Lal</t>
  </si>
  <si>
    <t>Cisne silt loam (fine, smectitic, mesic Vertic Albaqualf)</t>
  </si>
  <si>
    <t>Brownstown</t>
  </si>
  <si>
    <t>Journal of Environmental Earth Sciences</t>
  </si>
  <si>
    <t>maize-soybean at least 5 years</t>
  </si>
  <si>
    <t>Soil quality evaluation under different land management practices</t>
  </si>
  <si>
    <t>4531-4549</t>
  </si>
  <si>
    <t>Jarchow, M.E., Liebman, M., Dhungel, S., Dietzel, R., Sundberg, D., Anex, R.P., Thompson, M.L., &amp; Chua, T.</t>
  </si>
  <si>
    <t>Jarchow et al.</t>
  </si>
  <si>
    <t>Global Change Biology Bioenergy</t>
  </si>
  <si>
    <t>Weed_herbicide_timing</t>
  </si>
  <si>
    <t>Trade-offs among agronomic, energetic, and environmental performance characteristics of corn and prairie bioenergy cropping systems</t>
  </si>
  <si>
    <t>57-71</t>
  </si>
  <si>
    <t>10.2134/agronj2009.0144</t>
  </si>
  <si>
    <t>0.2134/agronj2016.10.0613</t>
  </si>
  <si>
    <t>Drummer silty clay loam (fine-silty, mixed, superactive, mesic Typic Endoaquoll), Flanagan sil loam (fine, smectitic, mesic, Aquic Argiudoll), Catlin silt loam (fine-silty, mixed, superactive, mesic, Oxyaqui Argiudoll)</t>
  </si>
  <si>
    <t>latin square</t>
  </si>
  <si>
    <t>split-split-block</t>
  </si>
  <si>
    <r>
      <t>Stefani Fa</t>
    </r>
    <r>
      <rPr>
        <rFont val="Calibri"/>
        <color rgb="FF000000"/>
        <sz val="11.0"/>
      </rPr>
      <t>é, G., Sulc, R.M., Barker, D.J., Dick, R.P., Eastridge, M.L., &amp; Lorenz, N.</t>
    </r>
  </si>
  <si>
    <t>10.2134/jeq2013.12.0529</t>
  </si>
  <si>
    <t>Stefani Fae et al.</t>
  </si>
  <si>
    <t>Drummer and El Paso silty clay loams</t>
  </si>
  <si>
    <t>Timing of herbicides applied to control weeds in cash crops (Treatment interaction)</t>
  </si>
  <si>
    <t>Illinois State University Teaching and Agriculture Research Farm in Lexington</t>
  </si>
  <si>
    <t>Agronomy Journal</t>
  </si>
  <si>
    <t>Integrating winter annual forages into a no-till corn silage system</t>
  </si>
  <si>
    <t>continuous maize for silage previous 5 years</t>
  </si>
  <si>
    <t>1286-1296</t>
  </si>
  <si>
    <t>10.1515/intag-2015-0030</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</si>
  <si>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</si>
  <si>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</si>
  <si>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</si>
  <si>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</si>
  <si>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</si>
  <si>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</si>
  <si>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</si>
  <si>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</si>
  <si>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</si>
  <si>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Weed_herbicide_type</t>
  </si>
  <si>
    <t>10.1111/afe.12099</t>
  </si>
  <si>
    <t>Koch, R.L., Sezen, Z., Porter, P.M., Ragsdale, D.W., Wyckhuys, K.A.G., &amp; Heimpel, G.E.</t>
  </si>
  <si>
    <t>Herbicide type applied to control weeds in cash crops (Treatment interaction)</t>
  </si>
  <si>
    <t>Agricultural and Forest Entomology</t>
  </si>
  <si>
    <t>On-farm evaluation of a fall-seeded rye cover crop for suppression of soybean aphid (Hemiptera: Aphididae) on soybean</t>
  </si>
  <si>
    <t>239-246</t>
  </si>
  <si>
    <t>Fertilizer</t>
  </si>
  <si>
    <t>10.1094/PDIS-07-16-1067-RE</t>
  </si>
  <si>
    <t>Fertilizers applied to cash crops (may dampen impact cover crop treatments have) (Treatment interaction)</t>
  </si>
  <si>
    <t>Drummer Flanagan</t>
  </si>
  <si>
    <t>Daigh, A.L.M, Zhou, X., Helmers, M.J., Pederson, C.H., Horton, R., Jarchow, M., &amp; Liebman, M.</t>
  </si>
  <si>
    <t>University of Illinois at Urbana-Champaign Crop Sciences Research and Education Center in Champaign County</t>
  </si>
  <si>
    <t>Field_location</t>
  </si>
  <si>
    <t>If specific locations within a field were studied describe here (Treatment interaction)</t>
  </si>
  <si>
    <t>Subsurface drainage nitrate and total reactive phosphorous losses in bioenergy-based prairies and corn systems</t>
  </si>
  <si>
    <t>university farm</t>
  </si>
  <si>
    <t>1638-1646</t>
  </si>
  <si>
    <t>Soil_sample_depth</t>
  </si>
  <si>
    <t>Depth soil samples were collected (cm)  (Treatment interaction)</t>
  </si>
  <si>
    <t>pathogen innoculation</t>
  </si>
  <si>
    <t>Miguez, F.E., &amp; Bollero, G.A.</t>
  </si>
  <si>
    <t>Irrigation</t>
  </si>
  <si>
    <t>Miguez &amp; Bollero</t>
  </si>
  <si>
    <t>Sable</t>
  </si>
  <si>
    <t>Crop Science</t>
  </si>
  <si>
    <t>Western Illinois University's Allison Organic Research and Demonstration Farm in Warren County</t>
  </si>
  <si>
    <t>46(4)</t>
  </si>
  <si>
    <t>Compaction</t>
  </si>
  <si>
    <t>Winter cover crops in Illinois: Evaluation of ecophysiological characteristics of corn</t>
  </si>
  <si>
    <t>1536-1545</t>
  </si>
  <si>
    <t>Tillage</t>
  </si>
  <si>
    <t>Blesh, J., &amp; Drinkwater, L.E.</t>
  </si>
  <si>
    <t>Blesh &amp; Drinkwater</t>
  </si>
  <si>
    <t>Journal of Soil Biology and Biochemistry</t>
  </si>
  <si>
    <t>Results</t>
  </si>
  <si>
    <t>Retention of 15N-labeled fertilizer in an Illinois prairie soil with winter rye</t>
  </si>
  <si>
    <t>496-508</t>
  </si>
  <si>
    <r>
      <t>Acun</t>
    </r>
    <r>
      <rPr>
        <rFont val="Calibri"/>
        <color rgb="FF000000"/>
        <sz val="11.0"/>
      </rPr>
      <t>a, J.C., &amp; Villamil, M.B.</t>
    </r>
  </si>
  <si>
    <t>Acuna &amp; Villamil</t>
  </si>
  <si>
    <t>Short-term effects of cover crops and compaction on soil properties and soybean production in Illinois</t>
  </si>
  <si>
    <t>860-870</t>
  </si>
  <si>
    <t>Bement</t>
  </si>
  <si>
    <t>Ruffo, M.L., Bullock, D.G., &amp; Bollero, G.A</t>
  </si>
  <si>
    <t>Ruffo et al.</t>
  </si>
  <si>
    <t>on-farm trials</t>
  </si>
  <si>
    <t>96(3)</t>
  </si>
  <si>
    <t>Soybean yield as affected by biomass and nitrogen uptake of cereal rye in winter cover crop rotation</t>
  </si>
  <si>
    <t>800-805</t>
  </si>
  <si>
    <t>10.2134/agronj2005.0052</t>
  </si>
  <si>
    <t>Andraski, T.W., &amp; Bundy, L.G.</t>
  </si>
  <si>
    <t>Andraski &amp; Bundy</t>
  </si>
  <si>
    <t>Blandinsville</t>
  </si>
  <si>
    <t>97(4)</t>
  </si>
  <si>
    <t>Cover crop effects on corn yield response to nitrogen on an irrigated sandy soil</t>
  </si>
  <si>
    <t>1239-1244</t>
  </si>
  <si>
    <t>Kaspar, T.C., Parkin, T.B., Jaynes, D.B., Cambardella, C.A., Meek, D.W., &amp; Jung, Y.S.</t>
  </si>
  <si>
    <t>IN</t>
  </si>
  <si>
    <t>Soil Science Society of Americal Journal</t>
  </si>
  <si>
    <t>70(4)</t>
  </si>
  <si>
    <t>Examining changes in soil organic carbon with oat and rye cover crops using terrain covariates</t>
  </si>
  <si>
    <t>1168-1177</t>
  </si>
  <si>
    <t>Year_result</t>
  </si>
  <si>
    <t>Parkin, T.B., &amp; Kaspar, T.C.</t>
  </si>
  <si>
    <t>Parkin &amp; Kaspar</t>
  </si>
  <si>
    <t>Specific year for result reported in this row. 0 = average across all experimental years.</t>
  </si>
  <si>
    <t>35(4)</t>
  </si>
  <si>
    <t>Nitrous oxide emissions from corn-soybean systems in the Midwest</t>
  </si>
  <si>
    <t>1496-1506</t>
  </si>
  <si>
    <t>Review_id</t>
  </si>
  <si>
    <t>Review the results in the row are associated with (Cover crop, Tillage, Fertilizer, Seed protection)</t>
  </si>
  <si>
    <t>Dozier, I.A., Behnke, G.D., Davis, A.S., Nafziger, E.D., &amp; Villamil, M.B.</t>
  </si>
  <si>
    <t>Dozier et al.</t>
  </si>
  <si>
    <t>if results are reported by experimental site use same number as listed under 'ExpD_Location:Loc_multi' and 0 = averaged across all sites</t>
  </si>
  <si>
    <t>Tillage and cover cropping effects on soil properties and crop production in Illinois</t>
  </si>
  <si>
    <t>1261-1270</t>
  </si>
  <si>
    <t xml:space="preserve">Raub-Brenton complex (finne-silty, mixes, superactive, mesic, Aquic Argiudolls) </t>
  </si>
  <si>
    <t>West Lafayette</t>
  </si>
  <si>
    <t>Martinez-Feria, R.A., Dietzel, R., Liebman, M., Helmers, M.J., &amp; Sotirios, V.A.</t>
  </si>
  <si>
    <t>Martinez-Feria et al.</t>
  </si>
  <si>
    <t>Conventional tillage, corn-soybean. Continuous no-tillage initiaed in spring 2003.</t>
  </si>
  <si>
    <t>Field Crops Research</t>
  </si>
  <si>
    <t>Rye cover crop effects on maize: A system-level analysis</t>
  </si>
  <si>
    <t>145-159</t>
  </si>
  <si>
    <t>weed management</t>
  </si>
  <si>
    <t>10.1016/j.agee.2016.07.003</t>
  </si>
  <si>
    <t>Patton silt loam (fine-silty, mixed, superactive, Typic Endoaquolls)</t>
  </si>
  <si>
    <t>Fox, A.F., Kim, T.N., Bahlai, C.A., Woltz, J.M., Gratton, C., &amp; Landis, D.A.</t>
  </si>
  <si>
    <t>Vincennes</t>
  </si>
  <si>
    <t>Fox et al.</t>
  </si>
  <si>
    <t>Group_RV</t>
  </si>
  <si>
    <t>Cover crops have neutral effects on predator communities and biological control services in annual cellulosic bioenergy cropping systems</t>
  </si>
  <si>
    <t>101-109</t>
  </si>
  <si>
    <t>Grouping name for response variables: Crop production, Soil, Water, Pest regulation, Economics</t>
  </si>
  <si>
    <t>10.1007/s12155-017-9858-z</t>
  </si>
  <si>
    <t>Response_var</t>
  </si>
  <si>
    <t>Ruis, S.J., Blanco-Canqui, H., Jasa, P.J., Ferguson, R.B., &amp; Slater, G.</t>
  </si>
  <si>
    <t>Response variable measured (e.g. yield, SOM, total soil carbon, etc.)</t>
  </si>
  <si>
    <t>Ruis et al.</t>
  </si>
  <si>
    <t>Bioenergy Research</t>
  </si>
  <si>
    <t>Nabb (fine-silty, mixed, active, mesic Aquic Fragiudalf)</t>
  </si>
  <si>
    <t>Southeast Purdue Agricultural Center</t>
  </si>
  <si>
    <t>Can cover crop use allow increased levels of corn residue removal for biofuel in irrigated and rainfed systems?</t>
  </si>
  <si>
    <t>Response_var_units</t>
  </si>
  <si>
    <t>992-1004</t>
  </si>
  <si>
    <t>Units associated with response variable measured</t>
  </si>
  <si>
    <t>Stat_test</t>
  </si>
  <si>
    <t>10.1017/wet.2017.23</t>
  </si>
  <si>
    <t>Cornelius, C.D., &amp; Bradley, K.W.</t>
  </si>
  <si>
    <t>Statistical test performed  (e.g. ANOVA, Tukeys, LSD)</t>
  </si>
  <si>
    <t>Cornelius &amp; Bradley</t>
  </si>
  <si>
    <t>10.2489/jswc.72.3.260</t>
  </si>
  <si>
    <t>Influence of various cover crop species on winter and summer annual weed emergence in soybean</t>
  </si>
  <si>
    <t>Stat_type</t>
  </si>
  <si>
    <t>503-513</t>
  </si>
  <si>
    <t>Butlerville</t>
  </si>
  <si>
    <t>Statistical value type reported (e.g. mean, sem)</t>
  </si>
  <si>
    <t>conventionally tilled maize and soybean</t>
  </si>
  <si>
    <t>Dunbar, M.W., Gassmann, A.J., &amp; O'Neal, M.E.</t>
  </si>
  <si>
    <t>Dunbar et al.</t>
  </si>
  <si>
    <t>cover crop</t>
  </si>
  <si>
    <t>46(2)</t>
  </si>
  <si>
    <t>Limited impact of a fall-seeded, spring-terminated rye cover crop on beneficial arthropods</t>
  </si>
  <si>
    <t>284-290</t>
  </si>
  <si>
    <t>Elston sandy loam (coarse-loamy, mixed mesic Typic Argiudolls)</t>
  </si>
  <si>
    <t>Trt_id1</t>
  </si>
  <si>
    <t>Constantine</t>
  </si>
  <si>
    <t>MI</t>
  </si>
  <si>
    <t>"CoverCrop:Trt_id' value that will be the first treatment for comparison. The Control should always be recorded in this column. Other treatments may also be recorded in this column</t>
  </si>
  <si>
    <t>Meng, Y., Chua-Ona, T., &amp; Thompson, M.L.</t>
  </si>
  <si>
    <t>Meng et al.</t>
  </si>
  <si>
    <t>Inbred maize production</t>
  </si>
  <si>
    <t>181(11/12)</t>
  </si>
  <si>
    <t>Short-term nitrogen mineralization potential in soils of biofuel cropping systems</t>
  </si>
  <si>
    <t>503-512</t>
  </si>
  <si>
    <t>10.1016/j.still.2015.06.015</t>
  </si>
  <si>
    <t>Negassa, W., Price, R.F., Basir, A., Snapp, S.S., &amp; Kravchenko, A.</t>
  </si>
  <si>
    <t>W.K. Kellogg Biological Station</t>
  </si>
  <si>
    <t>Negassa et al.</t>
  </si>
  <si>
    <t>Soil &amp; Tillage Research</t>
  </si>
  <si>
    <t>Typic Hapludalfs of the Kalamazoo (fine-loamy, mixed, mesic) and Oshtemo (coarse-loamy, mixed, mesic) series, developed on glacial outwash</t>
  </si>
  <si>
    <t>Kellogg Biological Station</t>
  </si>
  <si>
    <t>split-strip-plot</t>
  </si>
  <si>
    <t>topographical position</t>
  </si>
  <si>
    <t>crop phase</t>
  </si>
  <si>
    <t>Trt1_interaction</t>
  </si>
  <si>
    <t>Record the interaction treatment [correspond # with what was reported in "CoverCrop:Trt_id' value] associated with the result value reported. If there is no interaction, leave blank.</t>
  </si>
  <si>
    <r>
      <t>Cover crop and tillage systems effect on soil CO</t>
    </r>
    <r>
      <rPr>
        <rFont val="Calibri"/>
        <color rgb="FF000000"/>
        <sz val="11.0"/>
        <vertAlign val="subscript"/>
      </rPr>
      <t>2</t>
    </r>
    <r>
      <rPr>
        <rFont val="Calibri"/>
        <color rgb="FF000000"/>
        <sz val="11.0"/>
      </rPr>
      <t xml:space="preserve"> and N</t>
    </r>
    <r>
      <rPr>
        <rFont val="Calibri"/>
        <color rgb="FF000000"/>
        <sz val="11.0"/>
        <vertAlign val="subscript"/>
      </rPr>
      <t>2</t>
    </r>
    <r>
      <rPr>
        <rFont val="Calibri"/>
        <color rgb="FF000000"/>
        <sz val="11.0"/>
      </rPr>
      <t>O fluxes in contrasting topographic positions</t>
    </r>
  </si>
  <si>
    <t>Capac (fine-loamy, mixed, active, mesic Aquic Glossudalfs) and Marlette (fine-loamy, mixed, semiactive, mesic Oxyaquic Glossudalfs) series</t>
  </si>
  <si>
    <t>64-74</t>
  </si>
  <si>
    <t>Mason Research Farm</t>
  </si>
  <si>
    <t>Trt1_interaction2</t>
  </si>
  <si>
    <t>Record the third interaction treatment [correspond # with what was reported in "CoverCrop:Trt_id' value] associated with the result value reported. If there is no interaction, leave blank.</t>
  </si>
  <si>
    <t>10.2135/cropsci2005.09-0296</t>
  </si>
  <si>
    <t>Trt_id1value</t>
  </si>
  <si>
    <t>Chen, S., Wyse, D.L., Johnson, G.A., Porter, P.M., Stetina, S.R., Miller, D.R., Betts, K.J., Klossner, L.D., &amp; Haar, M.J.</t>
  </si>
  <si>
    <t>Value associated with Trt_id1 and Trt1_interaction, if applicable</t>
  </si>
  <si>
    <t>Chen et al.</t>
  </si>
  <si>
    <t>46(5)</t>
  </si>
  <si>
    <t>Effect of cover crops alfalfa, red clover, and perennial ryegrass on soybean cyst nematode population and soybean and corn yields in Minnesota</t>
  </si>
  <si>
    <t>1890-1897</t>
  </si>
  <si>
    <t>Trt_id2</t>
  </si>
  <si>
    <t>"CoverCrop:Trt_id' value that will be the treatment for comparision</t>
  </si>
  <si>
    <t>Normania clay loam soil (moderately well-drained)</t>
  </si>
  <si>
    <t>Basche, A.D., Kaspar, T.C., Archontoulis, S.V., Jaynes, D.B., Sauer, T.J., Parkin, T.B., &amp; Miguez, F.E.</t>
  </si>
  <si>
    <t>Lamberton</t>
  </si>
  <si>
    <t>Basche et al.</t>
  </si>
  <si>
    <t>MN</t>
  </si>
  <si>
    <t>Trt2_interaction</t>
  </si>
  <si>
    <t>Soil water improvements with long-term use of winter rye cover crop</t>
  </si>
  <si>
    <t>40-50</t>
  </si>
  <si>
    <t>Trt2_interaction2</t>
  </si>
  <si>
    <t>drainage tiles</t>
  </si>
  <si>
    <t>Lacey, C. &amp; Armstrong, S.</t>
  </si>
  <si>
    <t>Lacey &amp; Armstrong</t>
  </si>
  <si>
    <t>Journal or Environmental Quality</t>
  </si>
  <si>
    <t>statewide</t>
  </si>
  <si>
    <t>Trt_id2value</t>
  </si>
  <si>
    <t>The efficacy of winter cover crops to stabilize soil inorganic nitrogen after fall-applied anhydrous ammonia</t>
  </si>
  <si>
    <t>442-448</t>
  </si>
  <si>
    <t>survey</t>
  </si>
  <si>
    <t>paired tests</t>
  </si>
  <si>
    <t>Sig_level</t>
  </si>
  <si>
    <t>Wen, L., Lee-Marzano, S., Ortiz-Ribbing, L.M., Gruver, J., Hartman, G.L., &amp; Eastburn, D.M.</t>
  </si>
  <si>
    <t>Wen et al.</t>
  </si>
  <si>
    <t>Plant Disease</t>
  </si>
  <si>
    <t>calcareous loamy glacial till (characteristic of the prarie pothole soiils of the Upper Midwest)</t>
  </si>
  <si>
    <t>Effect</t>
  </si>
  <si>
    <t>west central</t>
  </si>
  <si>
    <t>Suppression of soilborne diseases of soybean with cover crops</t>
  </si>
  <si>
    <t>1918-1928</t>
  </si>
  <si>
    <t>privately owned dairy farm, continuous corn with fall manure application (5-10 years) then transitioned to 4 years alfalfa without manure</t>
  </si>
  <si>
    <t>grided sampling of 56 acre fields</t>
  </si>
  <si>
    <t>Effect_norm</t>
  </si>
  <si>
    <t>10.2489/jswc.68.5.411</t>
  </si>
  <si>
    <t>Normative interpretation of effect where -1 = bad outcome, 0 = no effect, 1 = good outcome</t>
  </si>
  <si>
    <t>Grabber, J.J. &amp; Jokela, W.E.</t>
  </si>
  <si>
    <t>Grabber &amp; Jokela</t>
  </si>
  <si>
    <t>68(5)</t>
  </si>
  <si>
    <t>Group_finelevel</t>
  </si>
  <si>
    <t>Off-season groundcover and runoff characteristics of perennial clover and annual grass companion crops for no-till corn fertilized with manure</t>
  </si>
  <si>
    <t>Austin</t>
  </si>
  <si>
    <t>411-418</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</si>
  <si>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</si>
  <si>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Organic oats</t>
  </si>
  <si>
    <t>Kaspar, T.C., &amp; Bakker, M.G.</t>
  </si>
  <si>
    <t>Trt_id1name</t>
  </si>
  <si>
    <t>Kaspar &amp; Bakker</t>
  </si>
  <si>
    <t>Abbreviated description of Trt_id1</t>
  </si>
  <si>
    <t>70(6)</t>
  </si>
  <si>
    <t>Biomass production of 12 winter cereal cover crop cultivars and their effect on subsequent no-till corn yield</t>
  </si>
  <si>
    <t>353-364</t>
  </si>
  <si>
    <t>Trt_id1description</t>
  </si>
  <si>
    <t>Detailed description of Trt_id1</t>
  </si>
  <si>
    <t>10.2136/sssaj2014.10.0399</t>
  </si>
  <si>
    <t>Wegner, B.R., Kumar, S., Osborne, S.L., Schumacher, T.E., Vahyala, I.E., &amp; Eynard, A.</t>
  </si>
  <si>
    <t>Wegner et al.</t>
  </si>
  <si>
    <t>Trt_id2name</t>
  </si>
  <si>
    <t>Abbreviated description of Trt_id2</t>
  </si>
  <si>
    <t>Soil response to corn residue removal and cover crops in eastern South Dakota</t>
  </si>
  <si>
    <t>1179-1187</t>
  </si>
  <si>
    <t>Trt_id2description</t>
  </si>
  <si>
    <t>10.1007/s12155-014-9413-0</t>
  </si>
  <si>
    <t>Detailed description of Trt_id2</t>
  </si>
  <si>
    <t>Osborne, S.L., Johnson, J.M.F., Jin, V.L., Hammerbeck, A.L., Varvel, G.E., &amp; Schumacher, T.E.</t>
  </si>
  <si>
    <t>Osborne et al.</t>
  </si>
  <si>
    <t>Impact of corn residue removal on soil aggregates and particulate organic matter</t>
  </si>
  <si>
    <t>559-567</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</si>
  <si>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</si>
  <si>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</si>
  <si>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</si>
  <si>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</si>
  <si>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</si>
  <si>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</si>
  <si>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</si>
  <si>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</si>
  <si>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</si>
  <si>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</si>
  <si>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</si>
  <si>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</si>
  <si>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</si>
  <si>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</si>
  <si>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</si>
  <si>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</si>
  <si>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Reviewers_results_short</t>
  </si>
  <si>
    <t>10.2134/agronj1995.00021962008700060006x</t>
  </si>
  <si>
    <t>Stute, J.K., &amp; Posner, J.L.</t>
  </si>
  <si>
    <t>Stute &amp; Posner</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</si>
  <si>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</si>
  <si>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Synchrony between legume nitrogen release and corn demand in the Upper Midwest</t>
  </si>
  <si>
    <t>1063-1069</t>
  </si>
  <si>
    <t>Reviewers_results_long</t>
  </si>
  <si>
    <t>Reviewer's interpretation of results or comments regarding the results reported. Complete stand-alone sentence describing results.</t>
  </si>
  <si>
    <t>4abc</t>
  </si>
  <si>
    <t>Zhu, J.C., Gantzer, C.J., Anderson, S.H., Beuselinck, P.R., &amp; Alberts, E.E.</t>
  </si>
  <si>
    <t>Zhu et al.</t>
  </si>
  <si>
    <t>Authors_comments</t>
  </si>
  <si>
    <t>Comments/interpretations by authors relevant to the results (cut and paste directly from manuscript)</t>
  </si>
  <si>
    <t>46(6)</t>
  </si>
  <si>
    <t>Water-use evaluation of winter cover crops for no-till soybeans</t>
  </si>
  <si>
    <t>450-456</t>
  </si>
  <si>
    <t>Felton</t>
  </si>
  <si>
    <t>Organic wheat</t>
  </si>
  <si>
    <t>Organic buckwheat</t>
  </si>
  <si>
    <t>Rosemount</t>
  </si>
  <si>
    <t>Conventional maize</t>
  </si>
  <si>
    <t>Canisteo clay loam (Typic Endoaquolls)</t>
  </si>
  <si>
    <t>Waseca</t>
  </si>
  <si>
    <t>soybean cyst infested field</t>
  </si>
  <si>
    <t xml:space="preserve">2 x 9 factorial </t>
  </si>
  <si>
    <t>cash crop cultivar</t>
  </si>
  <si>
    <t>cover crop planting date</t>
  </si>
  <si>
    <t>Waukegan silt loam (Typic Hapludolls)</t>
  </si>
  <si>
    <t>Knoke silty clay loam (Cumulic Vertic Endoaquolls)</t>
  </si>
  <si>
    <t>silty clay loam</t>
  </si>
  <si>
    <t>MO</t>
  </si>
  <si>
    <t>Mexico silt loam (Udollic Ochraqualfs; fine montmorrillonitic, mesic)</t>
  </si>
  <si>
    <t>Columbia</t>
  </si>
  <si>
    <t>cover crop termination</t>
  </si>
  <si>
    <t>Waldron silt loam (Fine, smectitic, calcareous, mesic Aeric Fluvaquents)</t>
  </si>
  <si>
    <t>Jefferson City</t>
  </si>
  <si>
    <t>cover crops or herbicide</t>
  </si>
  <si>
    <t>Putnam silt loam (fine, smectitic, mesic Vertic Albaqualfs)</t>
  </si>
  <si>
    <t>Moberly</t>
  </si>
  <si>
    <t>Agricultural Research Service's Midwest Claypan Experimental Farm near Kingdom City</t>
  </si>
  <si>
    <t>Sharpsburg silty clay loam (fine, montmorillonitic, mesic, typic Argiudoll)</t>
  </si>
  <si>
    <t>Ithaca</t>
  </si>
  <si>
    <t>NE</t>
  </si>
  <si>
    <t xml:space="preserve">Silage maize </t>
  </si>
  <si>
    <t>strip-block split-plot</t>
  </si>
  <si>
    <t>irrigation</t>
  </si>
  <si>
    <t>Asarben silty clay loam (fine, smectitic, mesix Typic Argiudolls)</t>
  </si>
  <si>
    <t>Lincoln</t>
  </si>
  <si>
    <t>no-till continous corn</t>
  </si>
  <si>
    <t>residue removal</t>
  </si>
  <si>
    <t>Hastings silt loam (fine, smectitic, mesic Udic Argiustoll)</t>
  </si>
  <si>
    <t>Clay Center</t>
  </si>
  <si>
    <t>Agricultural Research and Development Center at Mead</t>
  </si>
  <si>
    <t>maize-soybean rotation plot established in 1989</t>
  </si>
  <si>
    <t>Crete-Butler silty clay loam</t>
  </si>
  <si>
    <t>continuous maize</t>
  </si>
  <si>
    <t>OH</t>
  </si>
  <si>
    <t>Custar</t>
  </si>
  <si>
    <t>strip-block</t>
  </si>
  <si>
    <t>cover crops/planting date</t>
  </si>
  <si>
    <t>South Charleston</t>
  </si>
  <si>
    <t>Ripley</t>
  </si>
  <si>
    <t>Crosby silt loam (fine, mixed, active, mesic Aeric Epiaqualfs)</t>
  </si>
  <si>
    <t>Miami</t>
  </si>
  <si>
    <t>Maize-soybean rotation, 5 yrs no-tillage</t>
  </si>
  <si>
    <t>farmer field study</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</si>
  <si>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</si>
  <si>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</si>
  <si>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</si>
  <si>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 xml:space="preserve">Brookings </t>
  </si>
  <si>
    <t>SD</t>
  </si>
  <si>
    <t>6 to 8</t>
  </si>
  <si>
    <t>Kransburg (fine-silty, mixed, superactive, frigid Calcic Hapludolls) and Brookints (fine-silty, mixed, superactive, frigid Pachic Hapludolls)</t>
  </si>
  <si>
    <t>Brookings County</t>
  </si>
  <si>
    <t>alfalfa from 1995 through 1999</t>
  </si>
  <si>
    <t>2001-8</t>
  </si>
  <si>
    <t>variable</t>
  </si>
  <si>
    <t>64000; 432000</t>
  </si>
  <si>
    <t>maize/soybean</t>
  </si>
  <si>
    <t>Brookings</t>
  </si>
  <si>
    <t>2006-4</t>
  </si>
  <si>
    <t>79000; 740000</t>
  </si>
  <si>
    <t>Pioneer 34A16, Pioneer 34A20, Pioneer 34Y03; Stine 2289-4, Harosoy 63</t>
  </si>
  <si>
    <t>2012-3</t>
  </si>
  <si>
    <t>TN</t>
  </si>
  <si>
    <t>tilled</t>
  </si>
  <si>
    <t>maize</t>
  </si>
  <si>
    <t>2011-2</t>
  </si>
  <si>
    <t>2014-2</t>
  </si>
  <si>
    <t>soybean</t>
  </si>
  <si>
    <t>AG4933, AG2933, AG3832, P35T58R, P35T97R2, AG4633; P95LO1, BE2984L, BE2984, HS42L22, LL3579, P34T35L, CZ3841LL, LL4650</t>
  </si>
  <si>
    <t>Plano silt loam (fine-silty, mixed, superactive mesic Typic Argiudoll)</t>
  </si>
  <si>
    <t>glyphosate resistant; glucosinate-resistant</t>
  </si>
  <si>
    <t xml:space="preserve">Arlington </t>
  </si>
  <si>
    <t>WI</t>
  </si>
  <si>
    <t>alfalfa stand terminated with chisel plowing</t>
  </si>
  <si>
    <t>1989-2</t>
  </si>
  <si>
    <t>Pioneer3379</t>
  </si>
  <si>
    <t>Plainfield loamy sand soil (mixed, mesic Typic Udipsamment)</t>
  </si>
  <si>
    <t>Hancock</t>
  </si>
  <si>
    <t>2005-2</t>
  </si>
  <si>
    <t>no-tillage</t>
  </si>
  <si>
    <t>sweet corn in preceeding year</t>
  </si>
  <si>
    <t>2006-2</t>
  </si>
  <si>
    <t>76000; 370000</t>
  </si>
  <si>
    <t>DKC61-45; DKB31-51</t>
  </si>
  <si>
    <t>glyphosate resistant</t>
  </si>
  <si>
    <t>1987-2</t>
  </si>
  <si>
    <t>disked</t>
  </si>
  <si>
    <t>Asgrow3127, Beeson, Winchester</t>
  </si>
  <si>
    <t>1990-6</t>
  </si>
  <si>
    <t>Arlington Agricultural Research Station</t>
  </si>
  <si>
    <t>1994-2</t>
  </si>
  <si>
    <t>Bertrand silt loam (fine-silty, mized, superactive, mesic Typic Hapludalfs)</t>
  </si>
  <si>
    <t>Prairie du Sac</t>
  </si>
  <si>
    <t>Arlington</t>
  </si>
  <si>
    <t>cover crops &amp; fertility</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</si>
  <si>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</si>
  <si>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</si>
  <si>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</si>
  <si>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</si>
  <si>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</si>
  <si>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</si>
  <si>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</si>
  <si>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</si>
  <si>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</si>
  <si>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</si>
  <si>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</si>
  <si>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</si>
  <si>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</si>
  <si>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</si>
  <si>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</si>
  <si>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</si>
  <si>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</si>
  <si>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</si>
  <si>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</si>
  <si>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</si>
  <si>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</si>
  <si>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</si>
  <si>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</si>
  <si>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</si>
  <si>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</si>
  <si>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</si>
  <si>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</si>
  <si>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</si>
  <si>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</si>
  <si>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</si>
  <si>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</si>
  <si>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</si>
  <si>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</si>
  <si>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</si>
  <si>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</si>
  <si>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</si>
  <si>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</si>
  <si>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</si>
  <si>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</si>
  <si>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</si>
  <si>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</si>
  <si>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</si>
  <si>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</si>
  <si>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</si>
  <si>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</si>
  <si>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</si>
  <si>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</si>
  <si>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</si>
  <si>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</si>
  <si>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</si>
  <si>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</si>
  <si>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</si>
  <si>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</si>
  <si>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</si>
  <si>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</si>
  <si>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</si>
  <si>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</si>
  <si>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</si>
  <si>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</si>
  <si>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</si>
  <si>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</si>
  <si>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</si>
  <si>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</si>
  <si>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</si>
  <si>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</si>
  <si>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</si>
  <si>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</si>
  <si>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</si>
  <si>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</si>
  <si>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</si>
  <si>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</si>
  <si>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</si>
  <si>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</si>
  <si>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</si>
  <si>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</si>
  <si>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</si>
  <si>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</si>
  <si>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</si>
  <si>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</si>
  <si>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</si>
  <si>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</si>
  <si>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</si>
  <si>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</si>
  <si>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</si>
  <si>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</si>
  <si>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</si>
  <si>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</si>
  <si>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</si>
  <si>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</si>
  <si>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</si>
  <si>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</si>
  <si>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</si>
  <si>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</si>
  <si>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</si>
  <si>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</si>
  <si>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</si>
  <si>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</si>
  <si>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</si>
  <si>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odd years</t>
  </si>
  <si>
    <t>hairy vetch</t>
  </si>
  <si>
    <t>even years</t>
  </si>
  <si>
    <t>cereal rye</t>
  </si>
  <si>
    <t>moldboard plow</t>
  </si>
  <si>
    <t>fall</t>
  </si>
  <si>
    <t>residual</t>
  </si>
  <si>
    <t>no-till</t>
  </si>
  <si>
    <t>2006-5</t>
  </si>
  <si>
    <t>Chemical</t>
  </si>
  <si>
    <t>September-October</t>
  </si>
  <si>
    <t>no-till drilled</t>
  </si>
  <si>
    <t>2.5 x 10^6 seeds/ha</t>
  </si>
  <si>
    <t>herbicide</t>
  </si>
  <si>
    <t>glyphosate</t>
  </si>
  <si>
    <t>Physical</t>
  </si>
  <si>
    <t>kg ae/ha</t>
  </si>
  <si>
    <t>Biological</t>
  </si>
  <si>
    <t>April-May, pre cash crop planting</t>
  </si>
  <si>
    <t>Environmental</t>
  </si>
  <si>
    <t>Nitrogen</t>
  </si>
  <si>
    <t>Erosion</t>
  </si>
  <si>
    <t>"soil temperature"</t>
  </si>
  <si>
    <t>August-September</t>
  </si>
  <si>
    <t>oat</t>
  </si>
  <si>
    <t>Nitrate (pre-plant of cash crop)</t>
  </si>
  <si>
    <t>3.7 x 10^6 seeds/ha</t>
  </si>
  <si>
    <t>winter killed</t>
  </si>
  <si>
    <t>cultivated</t>
  </si>
  <si>
    <t>200 kg/ha anhydrous ammonia (2012); 51 kg/ha ammonium sulfate (2011 only)</t>
  </si>
  <si>
    <t>mixture</t>
  </si>
  <si>
    <t>"soil loss"</t>
  </si>
  <si>
    <t>"microbial biomass"</t>
  </si>
  <si>
    <t>"soil nitrate (NO3-N)"</t>
  </si>
  <si>
    <t>"interrill erosion rate"</t>
  </si>
  <si>
    <t>"microbial biomass nitrogen (MBN)"</t>
  </si>
  <si>
    <t>Emissions</t>
  </si>
  <si>
    <t>Loc_multi_results</t>
  </si>
  <si>
    <t>cereal rye + oilseed radish</t>
  </si>
  <si>
    <t>Tillage Radish</t>
  </si>
  <si>
    <t>"soil nitrate (NO3--N) preceeding maize"</t>
  </si>
  <si>
    <t>"rill erosion rate"</t>
  </si>
  <si>
    <t>glycophosate</t>
  </si>
  <si>
    <t xml:space="preserve">"enzyme activity in soybean (Hydrolysis of Fluroescein Diacetate)"                                                 </t>
  </si>
  <si>
    <t>March</t>
  </si>
  <si>
    <t>Carbon dioxide</t>
  </si>
  <si>
    <t>"soil nitrate (NO3--N) preceeding soybean"</t>
  </si>
  <si>
    <t xml:space="preserve">"erodible fraction from the top 50 mm of soil (soil aggregates &lt; 0.84 mm)"                                        </t>
  </si>
  <si>
    <t xml:space="preserve">"enzyme activity in maize (Hydrolysis of Fluroescein Diacetate)"                                                   </t>
  </si>
  <si>
    <t>"carbon dioxide emissions (CO2-C)"</t>
  </si>
  <si>
    <t>"average soil nitrate in 0-60 cm layer in late spring (preplanting of maize)"</t>
  </si>
  <si>
    <t>"sediment load following fall manure"</t>
  </si>
  <si>
    <t>"average soil nitrate in 0-60 cm layer in late spring (preplanting of soybean)"</t>
  </si>
  <si>
    <t>"sediment load following spring manure"</t>
  </si>
  <si>
    <t>Nitrous oxide</t>
  </si>
  <si>
    <t>broadcasted</t>
  </si>
  <si>
    <t>forage radish</t>
  </si>
  <si>
    <t>12.3 kg/ha</t>
  </si>
  <si>
    <t>"soil nitrate nitrogen (NO3-N) concentration in Spring, 0-60 cm"</t>
  </si>
  <si>
    <t>two weeks before cash crop planting</t>
  </si>
  <si>
    <t>forage radish + buckwheat</t>
  </si>
  <si>
    <t>12.3 and 67.2 kg/ha</t>
  </si>
  <si>
    <t>"N2O emissions when cover crop present"</t>
  </si>
  <si>
    <t>"nitrate (NO3-N) in soil following cover crop"</t>
  </si>
  <si>
    <t>"soil penetration resistance"</t>
  </si>
  <si>
    <t>Organic Matter Content</t>
  </si>
  <si>
    <t>"N2O emissions over entire year"</t>
  </si>
  <si>
    <t>"nitrate (NO3-N)"</t>
  </si>
  <si>
    <t>"soil penetration resistance (Spring)"</t>
  </si>
  <si>
    <t>"particulate organic carbon"</t>
  </si>
  <si>
    <t>"cumulative N2O-N emissions from soil"</t>
  </si>
  <si>
    <t>"nitrogen in macro organic matter (0.5 mm) following cover crop"</t>
  </si>
  <si>
    <t>"soil penetration resistance (Fall)"</t>
  </si>
  <si>
    <t>"total POM"</t>
  </si>
  <si>
    <t>"cumulative nitrous oxide flux from soil April 2003-Mar 2004"</t>
  </si>
  <si>
    <t>forage radish + hairy vetch + cereal rye</t>
  </si>
  <si>
    <t>12.3, 16.8, and 56 kg/ha</t>
  </si>
  <si>
    <t>"nitrogen in macro organic matter (2 mm) following cover crop"</t>
  </si>
  <si>
    <t>Pores</t>
  </si>
  <si>
    <t>"particulate organic matter (fPOM) including macro orgnaic matter fractions"</t>
  </si>
  <si>
    <t>"cumulative nitrous oxide flux from soil April 2004 - Feb 2004"</t>
  </si>
  <si>
    <t>"soil nitrate (NO3-N) post cover crop termination, pre cash crop planting (maize)"</t>
  </si>
  <si>
    <t>"total pore spaces"</t>
  </si>
  <si>
    <t>"particulate organic matter (oPOM)"</t>
  </si>
  <si>
    <t>"nitrous oxide emissions (N2O-N)"</t>
  </si>
  <si>
    <t>field location (headland)</t>
  </si>
  <si>
    <t>"soil nitrate (NO3-N) post winter cover crop, before planting cash crop"</t>
  </si>
  <si>
    <t>"air filled pore space"</t>
  </si>
  <si>
    <t>"soil organic matter"</t>
  </si>
  <si>
    <t>"soil nitrate 0-30 cm depth (spring)"</t>
  </si>
  <si>
    <t>"volumetric air content"</t>
  </si>
  <si>
    <t xml:space="preserve">"soil organic matter level from the top 50 mm of soil (aggregates &lt; 0.42 mm)"                                      </t>
  </si>
  <si>
    <t>"soil nitrate NO3 (0-15 cm)"</t>
  </si>
  <si>
    <t>field location (non-headland)</t>
  </si>
  <si>
    <t>"water filled pore space"</t>
  </si>
  <si>
    <t xml:space="preserve">"soil organic matter level from the top 50 mm of soil (aggregates between 0.42 and 0.84 mm)"                       </t>
  </si>
  <si>
    <t xml:space="preserve">"soil nitrate in spring (0-80 cm depth)"                                                                           </t>
  </si>
  <si>
    <t>"pore tortuosity factor"</t>
  </si>
  <si>
    <t xml:space="preserve">"soil organic matter level from the top 50 mm of soil (aggregates between 0.84 and 2.0 mm)"                        </t>
  </si>
  <si>
    <t>soil sample depth (0-10 cm)</t>
  </si>
  <si>
    <t>"relative gas diffusion coefficient"</t>
  </si>
  <si>
    <t xml:space="preserve">"soil organic matter level from the top 50 mm of soil (aggregates between 2.0 and 6.4 mm)"                         </t>
  </si>
  <si>
    <t xml:space="preserve">"soil organic matter level from the top 50 mm of soil (aggregates between 6.4 and 19.2 mm)"                        </t>
  </si>
  <si>
    <t>Cover crop</t>
  </si>
  <si>
    <t>Crop Production</t>
  </si>
  <si>
    <t>Nitrate (maize)</t>
  </si>
  <si>
    <t>maize grain yield</t>
  </si>
  <si>
    <t>soil sample depth (10-20 cm)</t>
  </si>
  <si>
    <t>Mg/ha</t>
  </si>
  <si>
    <t>Aggregates</t>
  </si>
  <si>
    <t>LSD</t>
  </si>
  <si>
    <t>mean</t>
  </si>
  <si>
    <t xml:space="preserve">"soil organic matter level from the top 50 mm of soil (aggregates &gt; 19.2 mm)"                                      </t>
  </si>
  <si>
    <t>"soil nitrate (NO3--N) following maize"</t>
  </si>
  <si>
    <t>ns</t>
  </si>
  <si>
    <t>"mean weight diameter of water stable aggregates"</t>
  </si>
  <si>
    <t>mono</t>
  </si>
  <si>
    <t xml:space="preserve">"fine particulate organic matter level from the top 50 mm of soil (aggregates &lt; 0.42 mm)"                          </t>
  </si>
  <si>
    <t>no cover crop, moldboard plow</t>
  </si>
  <si>
    <t>no winter cover crop, moldboard plow applied preceeding cash crop</t>
  </si>
  <si>
    <t>maize: cereal rye / soybean: hairy vetch, chisel plow</t>
  </si>
  <si>
    <t>maize: cereal rye / soybean: hairy vetch, chisel plow proceeded cash crop planting</t>
  </si>
  <si>
    <t>cover crops did not affect maize or soybean yields.</t>
  </si>
  <si>
    <t>soil sample depth (20-30 cm)</t>
  </si>
  <si>
    <t>"total NO3-N from soil profile (0-120 cm) in crop row"</t>
  </si>
  <si>
    <t>"Based on 8 years of crop yield measurements (4 years corn and 4 years soybean) for three tillage systems with and without cover crops, cover crops did not affect plant populations or crop yields."</t>
  </si>
  <si>
    <t>"water aggregate stability"</t>
  </si>
  <si>
    <t>Based on 8 years of crop yield measurements (4 years corn and 4 years soybean) for three tillage systems with and without cover crops, cover crops did not affect plant populations or crop yields.</t>
  </si>
  <si>
    <t xml:space="preserve">"fine particulate organic matter level from the top 50 mm of soil (aggregates between 0.42 and 0.84 mm)"           </t>
  </si>
  <si>
    <t>"total NO3-N from soil profile (0-120 cm) in crop interrow"</t>
  </si>
  <si>
    <t xml:space="preserve">"water stable aggregates in soybean"                                                                               </t>
  </si>
  <si>
    <t xml:space="preserve">"fine particulate organic matter level from the top 50 mm of soil (aggregates between 0.84 and 2.0 mm)"            </t>
  </si>
  <si>
    <t>soil sample depth (30-40 cm)</t>
  </si>
  <si>
    <t>"soil nitrate nitrogen (NO3-N) concentration in Fall 0-30 cm"</t>
  </si>
  <si>
    <t xml:space="preserve">"water stable aggregates in maize"                                                                                 </t>
  </si>
  <si>
    <t>no cover crop, chisel plow</t>
  </si>
  <si>
    <t xml:space="preserve">"fine particulate organic matter level from the top 50 mm of soil (aggregates between 2.0 and 6.4 mm)"             </t>
  </si>
  <si>
    <t>maize: cereal rye / soybean: hairy vetch, no-tillage preceeded cash crop planting</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</si>
  <si>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</si>
  <si>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</si>
  <si>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</si>
  <si>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</si>
  <si>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 xml:space="preserve">"water stable mean weight diameter (10-20 cm depth)"                                                                </t>
  </si>
  <si>
    <t xml:space="preserve">"fine particulate organic matter level from the top 50 mm of soil (aggregates &gt; 19.2 mm)"                          </t>
  </si>
  <si>
    <t>67-134 kg/ha</t>
  </si>
  <si>
    <t>maize: cereal rye / soybean: hairy vetch, moldboard plow</t>
  </si>
  <si>
    <t>"nitrate (NO3-N) at maize V6"</t>
  </si>
  <si>
    <t>maize: cereal rye / soybean: hairy vetch, moldboard plow preceeded cash crop planting</t>
  </si>
  <si>
    <t>glyphosate and 2,4-D ester</t>
  </si>
  <si>
    <t xml:space="preserve">"water stable mean weight diameter (20-40 cm depth)"                                                                </t>
  </si>
  <si>
    <t>0.84, 0.56</t>
  </si>
  <si>
    <t xml:space="preserve">"total particulate organic matter level from the top 50 mm of soil (aggregates &lt; 0.42 mm)"                         </t>
  </si>
  <si>
    <t>one and a half months to the day before cash crops were planted</t>
  </si>
  <si>
    <t>"soil nitrate (NO3-N) early June (maize)"</t>
  </si>
  <si>
    <t xml:space="preserve">"water stable mean weight diameter (40-60 cm depth)"                                                                </t>
  </si>
  <si>
    <t xml:space="preserve">"total particulate organic matter level from the top 50 mm of soil (aggregates between 0.42 and 0.84 mm)"          </t>
  </si>
  <si>
    <t xml:space="preserve">"fraction of dry soil aggregate size distribution from the top 50 mm of soil (aggregates &lt; 0.42 mm)"               </t>
  </si>
  <si>
    <t xml:space="preserve">"total particulate organic matter level from the top 50 mm of soil (aggregates between 0.84 and 2.0 mm)"           </t>
  </si>
  <si>
    <t>"other" - spring oat, Italian ryegrass, forage radish</t>
  </si>
  <si>
    <t>Nitrate (soybean)</t>
  </si>
  <si>
    <t>"fraction of dry soil aggregate size distribution from the top 50 mm of soil (aggregates between 0.42 and 0.84 mm)"</t>
  </si>
  <si>
    <t xml:space="preserve">"total particulate organic matter level from the top 50 mm of soil (aggregates between 2.0 and 6.4 mm)"            </t>
  </si>
  <si>
    <t>maize: cereal rye / soybean: hairy vetch, no-tillage</t>
  </si>
  <si>
    <t>maize: cereal rye / soybean: hairy vetch, no-tillage preceed cash crop planting</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</si>
  <si>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</si>
  <si>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</si>
  <si>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</si>
  <si>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</si>
  <si>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67-101, 22, and 6.7-11 kg/ha</t>
  </si>
  <si>
    <t xml:space="preserve">"total particulate organic matter level from the top 50 mm of soil (aggregates &gt; 19.2 mm)"                         </t>
  </si>
  <si>
    <t>herbicide or winter killed</t>
  </si>
  <si>
    <t>Nitrate (post harvest of cash crop)</t>
  </si>
  <si>
    <t xml:space="preserve">"fraction of dry soil aggregate size distribution from the top 50 mm of soil (aggregates between 6.4 and 19.2 mm)" </t>
  </si>
  <si>
    <t>no cover crop, no-tillage</t>
  </si>
  <si>
    <t>"soil nitrate (NO3-N) post harvest (maize)"</t>
  </si>
  <si>
    <t xml:space="preserve">"fraction of dry soil aggregate size distribution from the top 50 mm of soil (aggregates &gt; 19.2 mm)"               </t>
  </si>
  <si>
    <t>no herbicides for weeds</t>
  </si>
  <si>
    <t>"soil nitrate (NO3-N) post harvest (soybean)"</t>
  </si>
  <si>
    <t>Carbon</t>
  </si>
  <si>
    <t>"postharvest soil profile nitrate (0-90 cm)"</t>
  </si>
  <si>
    <t>none</t>
  </si>
  <si>
    <t>bulk density</t>
  </si>
  <si>
    <t>"soil organic carbon in topsoil"</t>
  </si>
  <si>
    <t>no winter cover crop, chisel plow preceeded cash crop planting</t>
  </si>
  <si>
    <t xml:space="preserve">"bulk density (0-15 cm depth)"                                                                                            </t>
  </si>
  <si>
    <t xml:space="preserve">herbicides applied included preplant residual, post plant foliar with a residueal, and post harvest of cash crop (flumioxazin/glyphosate+fomesafen+metolachlor OR glufosinate/metolachlor) </t>
  </si>
  <si>
    <t>"soil organic carbon (0-75 cm)"</t>
  </si>
  <si>
    <t>Ammonium (pre-plant cash crop)</t>
  </si>
  <si>
    <t xml:space="preserve">"bulk density (15-30 cm depth)"                                                                                           </t>
  </si>
  <si>
    <t>"water extractable organic carbon (0-5 cm)"</t>
  </si>
  <si>
    <t>"ammonium (NH4-N)"</t>
  </si>
  <si>
    <t>"bulk density 0-30 cm depth (spring)"</t>
  </si>
  <si>
    <t>"water extractable organic carbon (5-20 cm)"</t>
  </si>
  <si>
    <t xml:space="preserve">herbicides applied included preplant residual, post plant foliar with a residueal, and post harvest of cash crop (flumioxazin / glyphosate+fomesafen+metolachlor OR glufosinate + metolachlor / acetochlor) </t>
  </si>
  <si>
    <t>no winter cover crop, no-tillage preceeded cash crop planting</t>
  </si>
  <si>
    <t>"ammonium (NH4-N) in soil following cover crop"</t>
  </si>
  <si>
    <t>"bulk density"</t>
  </si>
  <si>
    <t>"total carbon"</t>
  </si>
  <si>
    <t>"soil ammonium 0-30 cm depth (spring)"</t>
  </si>
  <si>
    <t xml:space="preserve">"bulk density (0-10 cm depth)"                                                                                </t>
  </si>
  <si>
    <t>"soil organic carbon (SOC) in fall following cover crop, 0-15cm"</t>
  </si>
  <si>
    <t>maize stand count</t>
  </si>
  <si>
    <t># plants/ha</t>
  </si>
  <si>
    <t>"soil ammonium NH4 (0-15 cm)"</t>
  </si>
  <si>
    <t xml:space="preserve">"bulk density (10-20 cm depth)"                                                                               </t>
  </si>
  <si>
    <t>"soil organic carbon (SOC), spring sample"</t>
  </si>
  <si>
    <t>September</t>
  </si>
  <si>
    <t>hand seeded</t>
  </si>
  <si>
    <t xml:space="preserve">"soil ammonium in spring (0-80 cm depth)"                                                                          </t>
  </si>
  <si>
    <t>maize and soybean seedling densities were unaffected by cover crops from 2002-2009.</t>
  </si>
  <si>
    <t>157 kg/ha</t>
  </si>
  <si>
    <t>Average maize and soybean seedling densities were unaffected by both cereal rye and hairy vetch cover crops from 2002 to 2009.</t>
  </si>
  <si>
    <t xml:space="preserve">"bulk density (20-40 cm depth)"                                                                               </t>
  </si>
  <si>
    <t>"soil organic carbon 0-30 cm depth (spring)"</t>
  </si>
  <si>
    <t>"bulk density (40-60 cm depth)"</t>
  </si>
  <si>
    <t>"soil organic carbon"</t>
  </si>
  <si>
    <t>22 kg/ha</t>
  </si>
  <si>
    <t>Total Nitrogen</t>
  </si>
  <si>
    <t>two days before cash crop planting</t>
  </si>
  <si>
    <t>texture</t>
  </si>
  <si>
    <t>"organic carbon (0-15 cm)"</t>
  </si>
  <si>
    <t>"denitrification"</t>
  </si>
  <si>
    <t xml:space="preserve">"percent sand  (0-15 cm depth)"                                                                                    </t>
  </si>
  <si>
    <t>"soil carbon concentration"</t>
  </si>
  <si>
    <t>three days before case crop planting</t>
  </si>
  <si>
    <t>"nitrogen removal"</t>
  </si>
  <si>
    <t xml:space="preserve">"percent sand  (15-30 cm depth)"                                                                                   </t>
  </si>
  <si>
    <t xml:space="preserve">"soil organic carbon in soybean (0-5 cm soil depth)"                                                               </t>
  </si>
  <si>
    <t>rotary mowing</t>
  </si>
  <si>
    <t>"nitrogen inputs"</t>
  </si>
  <si>
    <t>the day cash crops were planted</t>
  </si>
  <si>
    <t xml:space="preserve">"percent silt  (0-15 cm depth)"                                                                                    </t>
  </si>
  <si>
    <t xml:space="preserve">"soil organic carbon in maize (0-5 cm soil depth)"                                                                 </t>
  </si>
  <si>
    <t>"nitrogen balance"</t>
  </si>
  <si>
    <t xml:space="preserve">"percent silt  (15-30 cm depth)"                                                                                   </t>
  </si>
  <si>
    <t xml:space="preserve">"soil organic carbon in soybean (5-15 cm soil depth)"                                                              </t>
  </si>
  <si>
    <t>"total (NO3+NH4)-N from soil profile (0-120 cm) in crop row"</t>
  </si>
  <si>
    <t xml:space="preserve">"percent clay  (0-15 cm depth)"                                                                                    </t>
  </si>
  <si>
    <t xml:space="preserve">"soil organic carbon (0-10 cm depth)"                                                                              </t>
  </si>
  <si>
    <t>"total (NO3+NH4)-N from soil profile (0-120 cm) in crop interrow"</t>
  </si>
  <si>
    <t xml:space="preserve">"percent clay  (15-30 cm depth)"                                                                                   </t>
  </si>
  <si>
    <t xml:space="preserve">"soil organic carbon (10-20 cm depth)"                                                                             </t>
  </si>
  <si>
    <t>herbicides applied prepalnt of cash crop (alachor and atrazine)</t>
  </si>
  <si>
    <t>"total nitrogen, spring sample"</t>
  </si>
  <si>
    <t xml:space="preserve">"soil organic carbon (20-40 cm depth)"                                                                             </t>
  </si>
  <si>
    <t>"fraction of soil organic nitrogen mineralized in 30 days (frozen before incubation)"</t>
  </si>
  <si>
    <t>Water Content</t>
  </si>
  <si>
    <t xml:space="preserve">"soil organic carbon (40-60 cm depth)"                                                                             </t>
  </si>
  <si>
    <t>"fraction of soil organic nitrogen mineralized in 30 days (not frozen before incubation)"</t>
  </si>
  <si>
    <t>"volumetric water content"</t>
  </si>
  <si>
    <t>in August (pre-harvest of cash crop)</t>
  </si>
  <si>
    <t>"total soil nitrogen following cover crop (to 1 m depth)"</t>
  </si>
  <si>
    <t>"soil water content at cash crop emergence, 10 cm depth"</t>
  </si>
  <si>
    <t>3.7 g/ka total N, 1.8 g/kg of ammonia N, and 50 kg/kg dry matter</t>
  </si>
  <si>
    <t>cereal rye + oat</t>
  </si>
  <si>
    <t>70/30 mix</t>
  </si>
  <si>
    <t>"total soil nitrogen"</t>
  </si>
  <si>
    <t>"soil water content at cash crop emergence, 20 cm depth"</t>
  </si>
  <si>
    <t>pre-cash crop planting (April 26)</t>
  </si>
  <si>
    <t>"total inorganic nitrogen (TIN)"</t>
  </si>
  <si>
    <t>"soil water content before planting of cash crop, 10 cm depth"</t>
  </si>
  <si>
    <t>"total nitrogen (0-15 cm)"</t>
  </si>
  <si>
    <t>"soil water content before planting of cash crop, 20 cm depth"</t>
  </si>
  <si>
    <t>"total nitrogen"</t>
  </si>
  <si>
    <t>"soil water storage  at cash crop emergence, 80 cm depth"</t>
  </si>
  <si>
    <t>"soil organic nitrogen 0-30 cm depth (spring)"</t>
  </si>
  <si>
    <t>"soil water storage before planting of cash crop, 80 cm depth"</t>
  </si>
  <si>
    <t>no fertilizers added</t>
  </si>
  <si>
    <t>"nitrate and ammonium (NO3-N + NH4-N) in soil following cover crop"</t>
  </si>
  <si>
    <t>"gravimetric water content of soil"</t>
  </si>
  <si>
    <t>"soil inorganic nitrogen concentrations, after maize planting (3-6 in. depth)"</t>
  </si>
  <si>
    <t>"soil moisture"</t>
  </si>
  <si>
    <t>Soil</t>
  </si>
  <si>
    <t>soil loss</t>
  </si>
  <si>
    <t>Mt/ha/yr</t>
  </si>
  <si>
    <t xml:space="preserve">"volumetric water saturation content (0-15 cm depth)"                                                              </t>
  </si>
  <si>
    <t>manure applied (224 kg N / ha)</t>
  </si>
  <si>
    <t>Phosphorous</t>
  </si>
  <si>
    <t xml:space="preserve">"volumetric water saturation content (15-30 cm depth)"                                                             </t>
  </si>
  <si>
    <t>"plant available phosphorous"</t>
  </si>
  <si>
    <t xml:space="preserve">cover crops did not alter soil organic carbon levels in no-tillage, moldboard plow, and chisel plow systems compared to the same tillage system without cover crop. </t>
  </si>
  <si>
    <t xml:space="preserve">"field capacity (0-15 cm)"                                                                                         </t>
  </si>
  <si>
    <t xml:space="preserve">For each tillage treatment with cover crops, there was no observable net increase in soil carbon sequestration when compared with the soil organic carbon levels for each tillage treatment without cover crops in 2000. </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</si>
  <si>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</si>
  <si>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"phosphorous removal"</t>
  </si>
  <si>
    <t xml:space="preserve">"field capacity (15-30 cm)"                                                                                        </t>
  </si>
  <si>
    <t>glyphosate/glufosinate</t>
  </si>
  <si>
    <t>"phosphorous inputs"</t>
  </si>
  <si>
    <t xml:space="preserve">"permanent wilting point (0-15 cm)"                                                                                </t>
  </si>
  <si>
    <t>Italian ryegrass</t>
  </si>
  <si>
    <t>34 kg/ha</t>
  </si>
  <si>
    <t>glyphosate mixed with metribuzin</t>
  </si>
  <si>
    <t>kg ai/ha</t>
  </si>
  <si>
    <t>"phosphorous balance"</t>
  </si>
  <si>
    <t>one week before cash crops were planted</t>
  </si>
  <si>
    <t xml:space="preserve">"permanent wilting point (15-30 cm)"                                                                               </t>
  </si>
  <si>
    <t>"Olsen phosphorous (Olsen P) concentration in Fall, 0-30 cm"</t>
  </si>
  <si>
    <t xml:space="preserve">"plant available water (0-15 cm)"                                                                                  </t>
  </si>
  <si>
    <t>"Olsen phosphorous (Olsen P) concentration in Fall, 30-60 cm"</t>
  </si>
  <si>
    <t>winter wheat</t>
  </si>
  <si>
    <t xml:space="preserve">"plant available water (15-30 cm)"                                                                                 </t>
  </si>
  <si>
    <t>67 kg/ha</t>
  </si>
  <si>
    <t>2.4, 4.2</t>
  </si>
  <si>
    <t>"Olsen phosphorous (Olsen P) concentration in Fall, 60-90 cm"</t>
  </si>
  <si>
    <t xml:space="preserve">"soil water retention"                                                                                             </t>
  </si>
  <si>
    <t>"Olsen phosphorous (Olsen P) concentration in Spring, 0-60 cm"</t>
  </si>
  <si>
    <t>soybean-soybean crop rotation</t>
  </si>
  <si>
    <t>Potassium</t>
  </si>
  <si>
    <t>"potassium removal"</t>
  </si>
  <si>
    <t>"potassium inputs"</t>
  </si>
  <si>
    <t>soybean-maize crop rotation</t>
  </si>
  <si>
    <t>"potassium balance"</t>
  </si>
  <si>
    <t>"exchangable potassium (K)"</t>
  </si>
  <si>
    <t>cereal rye or wheat</t>
  </si>
  <si>
    <t>herbicides applied 24 hours after planting of cash crops (glyphosate/chloramben/metalachor, paraquat/imazaquin/metolachlor, paraquat/metribuzin/metolachlor)</t>
  </si>
  <si>
    <t>Acidity</t>
  </si>
  <si>
    <t>"pH"</t>
  </si>
  <si>
    <t>"pH (0-15 cm)"</t>
  </si>
  <si>
    <t>herbicides applied 24 hours after planting of cash crops (mixtures of glyphosate/chloramben/metalachor or paraquat/imazaquin/metolachlor or paraquat/metribuzin/metolachlor)</t>
  </si>
  <si>
    <t>Inputs (incomplete dataset - remove from analysis)</t>
  </si>
  <si>
    <t>"cover crop leaf N content"</t>
  </si>
  <si>
    <t>first date</t>
  </si>
  <si>
    <t>7 days later</t>
  </si>
  <si>
    <t>granular nitrate and ammonium applied</t>
  </si>
  <si>
    <t>sweep cultivation</t>
  </si>
  <si>
    <t>soil organic carbon (0-75 cm)</t>
  </si>
  <si>
    <t>overseeded into soybean</t>
  </si>
  <si>
    <t>Mt/ha</t>
  </si>
  <si>
    <t>3,800,000 seeds/ha</t>
  </si>
  <si>
    <t>wheat</t>
  </si>
  <si>
    <t>Arapho</t>
  </si>
  <si>
    <t>78.4 kg/ha</t>
  </si>
  <si>
    <t>winter triticale</t>
  </si>
  <si>
    <t>Newcastle</t>
  </si>
  <si>
    <t>barley</t>
  </si>
  <si>
    <t>Perkins</t>
  </si>
  <si>
    <t>VNS</t>
  </si>
  <si>
    <t>no cover crop chisel plow</t>
  </si>
  <si>
    <t>35.8 kg/ha</t>
  </si>
  <si>
    <t>soil organic carbon in topsoil</t>
  </si>
  <si>
    <t>triticale</t>
  </si>
  <si>
    <t>156.4 kg/ha</t>
  </si>
  <si>
    <t>rain fed system</t>
  </si>
  <si>
    <t>18 mm of irrigation per week</t>
  </si>
  <si>
    <t>when maize reached the stage v6</t>
  </si>
  <si>
    <t>interseeded</t>
  </si>
  <si>
    <t>125 kg/ha</t>
  </si>
  <si>
    <t>101 kg N / ha added</t>
  </si>
  <si>
    <t>soybean grain yield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</si>
  <si>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</si>
  <si>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</si>
  <si>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</si>
  <si>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</si>
  <si>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</si>
  <si>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</si>
  <si>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</si>
  <si>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</si>
  <si>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</si>
  <si>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</si>
  <si>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</si>
  <si>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</si>
  <si>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</si>
  <si>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</si>
  <si>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soybean stand count</t>
  </si>
  <si>
    <t>no manures applied</t>
  </si>
  <si>
    <t>swine manure applied (212-232 kg N / ha)</t>
  </si>
  <si>
    <t>slender wheatgrass</t>
  </si>
  <si>
    <t>Gould ex Shinners</t>
  </si>
  <si>
    <t>tandem disk</t>
  </si>
  <si>
    <t>October</t>
  </si>
  <si>
    <t>100 kg/ha</t>
  </si>
  <si>
    <t>drilled</t>
  </si>
  <si>
    <t>Mg / ha</t>
  </si>
  <si>
    <t>Tukey</t>
  </si>
  <si>
    <t>fallow</t>
  </si>
  <si>
    <t>fallow field, yields of soybean</t>
  </si>
  <si>
    <t>oat cover crop</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</si>
  <si>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</si>
  <si>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</si>
  <si>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</si>
  <si>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</si>
  <si>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70 kg/ha</t>
  </si>
  <si>
    <t>fallow field, yields of corn</t>
  </si>
  <si>
    <t>oat cover crop, yields of corn</t>
  </si>
  <si>
    <t>Water</t>
  </si>
  <si>
    <t>0 kg N / ha added</t>
  </si>
  <si>
    <t>average drainage</t>
  </si>
  <si>
    <t>mm</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</si>
  <si>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</si>
  <si>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</si>
  <si>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</si>
  <si>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</si>
  <si>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</si>
  <si>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135 kg N / ha added</t>
  </si>
  <si>
    <t>oat cover crop, drainage</t>
  </si>
  <si>
    <t>225 kg N / ha added</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</si>
  <si>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</si>
  <si>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</si>
  <si>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126 kg/ha</t>
  </si>
  <si>
    <t>May</t>
  </si>
  <si>
    <t>winter rye cover crop, yields of soybean</t>
  </si>
  <si>
    <t>Fridge</t>
  </si>
  <si>
    <t>269 kg/ha</t>
  </si>
  <si>
    <t>winter barley</t>
  </si>
  <si>
    <t>McGregor</t>
  </si>
  <si>
    <t>33.6 kg/ha</t>
  </si>
  <si>
    <t>Austrian winter peas</t>
  </si>
  <si>
    <t>44.6 kg/ha</t>
  </si>
  <si>
    <t>mow</t>
  </si>
  <si>
    <t>roller crimper</t>
  </si>
  <si>
    <t>maize stalk nitrate</t>
  </si>
  <si>
    <t xml:space="preserve">mg N / kg </t>
  </si>
  <si>
    <t>100, 63, and 78 kg/ha dependent on site</t>
  </si>
  <si>
    <t>1.4 /1 /1.2</t>
  </si>
  <si>
    <t>lb ai / acre</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</si>
  <si>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</si>
  <si>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</si>
  <si>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</si>
  <si>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</si>
  <si>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</si>
  <si>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</si>
  <si>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</si>
  <si>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</si>
  <si>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</si>
  <si>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</si>
  <si>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</si>
  <si>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</si>
  <si>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urea</t>
  </si>
  <si>
    <t>oat cover crop, nitrate drainage annually for a hectare</t>
  </si>
  <si>
    <t>cereal rye cv. Aroostok + oat cv. Armor</t>
  </si>
  <si>
    <t>90-95 and 50-84  kg/ha</t>
  </si>
  <si>
    <t>atrazine, paraquat dichloride, and isoxaflutole</t>
  </si>
  <si>
    <t>1.68 / 0.68 / 0.55</t>
  </si>
  <si>
    <t>pre-cash crop planting (April)</t>
  </si>
  <si>
    <t>average flow weighted nitrate drainage</t>
  </si>
  <si>
    <t>mg N/L</t>
  </si>
  <si>
    <t>annual ryegrass</t>
  </si>
  <si>
    <t>Marshall</t>
  </si>
  <si>
    <t xml:space="preserve">fallow, nitrate drainage </t>
  </si>
  <si>
    <t>35-45 kg/ha</t>
  </si>
  <si>
    <t xml:space="preserve">winter rye cover crop, nitrate drainage </t>
  </si>
  <si>
    <t>1.68 / 0.68 / 0.54</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</si>
  <si>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</si>
  <si>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1.68 / 0.68 / 0.53 OR 1.5</t>
  </si>
  <si>
    <t xml:space="preserve">fallow, nitrate drainage  </t>
  </si>
  <si>
    <t xml:space="preserve">oat cover crop, nitrate drainage </t>
  </si>
  <si>
    <t>Wheeler</t>
  </si>
  <si>
    <t>1 to 2</t>
  </si>
  <si>
    <t>pre-cash crop planting (April, May)</t>
  </si>
  <si>
    <t>mono_mono</t>
  </si>
  <si>
    <t>45 kg N / ha added</t>
  </si>
  <si>
    <t>cover crop leaf N content</t>
  </si>
  <si>
    <t>kg N / ha</t>
  </si>
  <si>
    <t>90 kg N / ha added</t>
  </si>
  <si>
    <t>winter rye</t>
  </si>
  <si>
    <t>winter rye averaged across all years</t>
  </si>
  <si>
    <t>fall oat</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</si>
  <si>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</si>
  <si>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</si>
  <si>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</si>
  <si>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180 kg N / ha added</t>
  </si>
  <si>
    <t xml:space="preserve">oat and winter rye do not differ in reductions of nitrate leaching </t>
  </si>
  <si>
    <t>67-157 kg/ha</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</si>
  <si>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</si>
  <si>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early June, post planting cash crop</t>
  </si>
  <si>
    <t>following harvest of cash crop</t>
  </si>
  <si>
    <t>90 kg/ha</t>
  </si>
  <si>
    <t>kg ai / ha</t>
  </si>
  <si>
    <t>2 weeks before cash crop planting</t>
  </si>
  <si>
    <t>1 weeks before cash crop planting</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</si>
  <si>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</si>
  <si>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cereal rye + hairy vetch</t>
  </si>
  <si>
    <t>68 and 28 kg/ha</t>
  </si>
  <si>
    <t>at cash crop planting</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</si>
  <si>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</si>
  <si>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</si>
  <si>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rFont val="Calibri"/>
        <color rgb="FF000000"/>
        <sz val="11.0"/>
      </rPr>
      <t>µ</t>
    </r>
    <r>
      <rPr>
        <rFont val="Calibri"/>
        <color rgb="FF000000"/>
        <sz val="9.0"/>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</si>
  <si>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</si>
  <si>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</si>
  <si>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</si>
  <si>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</si>
  <si>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</si>
  <si>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270 kg N / ha added</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</si>
  <si>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</si>
  <si>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rFont val="Calibri"/>
        <color rgb="FF000000"/>
        <sz val="11.0"/>
      </rPr>
      <t>µ</t>
    </r>
    <r>
      <rPr>
        <rFont val="Calibri"/>
        <color rgb="FF000000"/>
        <sz val="9.0"/>
      </rPr>
      <t>g N2O/ g of soil / hr</t>
    </r>
  </si>
  <si>
    <t>se</t>
  </si>
  <si>
    <t>following maize harvest</t>
  </si>
  <si>
    <t>150 kg/ha</t>
  </si>
  <si>
    <t>disked after compaction treatments applied</t>
  </si>
  <si>
    <t>radish</t>
  </si>
  <si>
    <t>10 kg/ha</t>
  </si>
  <si>
    <t>radish + buckwheat</t>
  </si>
  <si>
    <t>5 and 45 kg/ha</t>
  </si>
  <si>
    <t>radish + hairy vetch</t>
  </si>
  <si>
    <t>5 and 30 kg/ha</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</si>
  <si>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</si>
  <si>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</si>
  <si>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</si>
  <si>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radish + cereal rye</t>
  </si>
  <si>
    <t>5 and 28 kg/ha</t>
  </si>
  <si>
    <t>similar amounts of water extractable organic carbon following three winters of cover crops (winter rye, cereal rye, and tillage radish) compared to winter fallow.</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</si>
  <si>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</si>
  <si>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</si>
  <si>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radish + winter triticale</t>
  </si>
  <si>
    <t>5 and 38 kg/ha</t>
  </si>
  <si>
    <t>no additional compaction</t>
  </si>
  <si>
    <t>medium compaction</t>
  </si>
  <si>
    <t>high compaction</t>
  </si>
  <si>
    <t>cereal rye (maize) / cereal rye (soybean)</t>
  </si>
  <si>
    <t>90 kg/ha (rye)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</si>
  <si>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</si>
  <si>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</si>
  <si>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hairy vetch (maize) / cereal rye (soybean)</t>
  </si>
  <si>
    <t>hairy vetch + cereal rye (maize) / cereal rye (soybean)</t>
  </si>
  <si>
    <t>Gem</t>
  </si>
  <si>
    <t>115 kg/ha</t>
  </si>
  <si>
    <t>Spooner</t>
  </si>
  <si>
    <t>145 kg/ha</t>
  </si>
  <si>
    <t>cereal rye (top growth removed)</t>
  </si>
  <si>
    <t>Wolf River</t>
  </si>
  <si>
    <t>ammonium (NH4-N)</t>
  </si>
  <si>
    <t>mg/kg</t>
  </si>
  <si>
    <t>no cover crop</t>
  </si>
  <si>
    <t>no winter cover crop</t>
  </si>
  <si>
    <t>forage radish for winter cover crop</t>
  </si>
  <si>
    <t>no impact of winter cover crops on the amount of ammonium in soil compared to winter fallow.</t>
  </si>
  <si>
    <t xml:space="preserve">"There was no effect of field area or cover crop treatments on available nitrogen (ammonium &amp; nitrate)." </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</si>
  <si>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</si>
  <si>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August</t>
  </si>
  <si>
    <t>mix_2</t>
  </si>
  <si>
    <t>forage radish/buckwheat</t>
  </si>
  <si>
    <t>forage radish/buckwheat mix for winter cover crop</t>
  </si>
  <si>
    <t>oat cv. Ogle + cereal rye cv. Rymin</t>
  </si>
  <si>
    <t>3,800,000 rye seeds/ha</t>
  </si>
  <si>
    <t>1-2 days before maize planting</t>
  </si>
  <si>
    <t>mix_3</t>
  </si>
  <si>
    <t>forage radish/hairy vetch/cereal rye</t>
  </si>
  <si>
    <t>forage radish/hairy vetch/cereal rye mix for winter cover crop</t>
  </si>
  <si>
    <t>MG/ha</t>
  </si>
  <si>
    <t>mono_mix_2</t>
  </si>
  <si>
    <t>mono_mix_3</t>
  </si>
  <si>
    <t>min_2_mix_3</t>
  </si>
  <si>
    <t>7-10 days before planting</t>
  </si>
  <si>
    <t>maize system</t>
  </si>
  <si>
    <t>no cover crop, headland</t>
  </si>
  <si>
    <t>no winter cover crop, headland</t>
  </si>
  <si>
    <t>forage radish, headland</t>
  </si>
  <si>
    <t>forage radish for winter cover crop, headland</t>
  </si>
  <si>
    <t>soybean system</t>
  </si>
  <si>
    <t>winter fallow (maize)/winter fallow (soybean)</t>
  </si>
  <si>
    <t>forage radish/buckwheat, headland</t>
  </si>
  <si>
    <t>forage radish/buckwheat mix for winter cover crop, headland</t>
  </si>
  <si>
    <t>spring oat (maize)/red clover (soybean)</t>
  </si>
  <si>
    <t>67.2 and 22.4 kg/ha</t>
  </si>
  <si>
    <t>end of April, before cash crop planting</t>
  </si>
  <si>
    <t>forage radish/hairy vetch/cereal rye, headland</t>
  </si>
  <si>
    <t>forage radish/hairy vetch/cereal rye mix for winter cover crop, headland</t>
  </si>
  <si>
    <t>cereal rye (maize)/hairy vetch (soybean)</t>
  </si>
  <si>
    <t>100 and 22.4 kg/ha</t>
  </si>
  <si>
    <t>annual ryegrass (maize)/annual ryegrass (soybean)</t>
  </si>
  <si>
    <t>16.8 kg/ha</t>
  </si>
  <si>
    <t>no cover crop, non-headland</t>
  </si>
  <si>
    <t>no winter cover crop, non-headland</t>
  </si>
  <si>
    <t>forage radish, non-headland</t>
  </si>
  <si>
    <t>forage radish for winter cover crop, non-headland</t>
  </si>
  <si>
    <t>radish (maize)/radish (soybean)</t>
  </si>
  <si>
    <t>9 kg/ha</t>
  </si>
  <si>
    <t>rape (maize)/rape (soybean)</t>
  </si>
  <si>
    <t>5.6 kg/ha</t>
  </si>
  <si>
    <t>forage radish/buckwheat, non-headland</t>
  </si>
  <si>
    <t>forage radish/buckwheat mix for winter cover crop, non-headland</t>
  </si>
  <si>
    <t>300,000 seeds/ha</t>
  </si>
  <si>
    <t>0.39-0.45</t>
  </si>
  <si>
    <t>L ai / ha</t>
  </si>
  <si>
    <t>forage radish/hairy vetch/cereal rye, non-headland</t>
  </si>
  <si>
    <t>forage radish/hairy vetch/cereal rye mix for winter cover crop, non-headland</t>
  </si>
  <si>
    <t>cereal rye cv. Cougar, Wheeler, Spooner + Austrian winter pea</t>
  </si>
  <si>
    <t>herbicide and tillage</t>
  </si>
  <si>
    <t>g A.E. / ha</t>
  </si>
  <si>
    <t>May-June</t>
  </si>
  <si>
    <t>56-112 kg/ha</t>
  </si>
  <si>
    <t>early (2-3 weeks before planting cash crop)</t>
  </si>
  <si>
    <t>late (within a few days of planting cash crop)</t>
  </si>
  <si>
    <t>28 kg/ha</t>
  </si>
  <si>
    <t>1.72 /0.56</t>
  </si>
  <si>
    <t>kg / ha</t>
  </si>
  <si>
    <t>Roane</t>
  </si>
  <si>
    <t>135 kg/ha</t>
  </si>
  <si>
    <t>oilseed radish</t>
  </si>
  <si>
    <t>56 kg/ha</t>
  </si>
  <si>
    <t>crimson clover</t>
  </si>
  <si>
    <t>winter oats</t>
  </si>
  <si>
    <t>78 kg/ha</t>
  </si>
  <si>
    <t>78 and 34 kg/ha</t>
  </si>
  <si>
    <t>123 kg/ha</t>
  </si>
  <si>
    <t>63-100 kg/ha</t>
  </si>
  <si>
    <t>October-November</t>
  </si>
  <si>
    <t>Aroostok</t>
  </si>
  <si>
    <t>112 kg/ha</t>
  </si>
  <si>
    <t>located in a depression</t>
  </si>
  <si>
    <t>located along a slope</t>
  </si>
  <si>
    <t>located on a summit</t>
  </si>
  <si>
    <t>ridge-tillage</t>
  </si>
  <si>
    <t>alfalfa</t>
  </si>
  <si>
    <t>red clover</t>
  </si>
  <si>
    <t>perennial ryegrass</t>
  </si>
  <si>
    <t>imazethapyr</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</si>
  <si>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</si>
  <si>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</si>
  <si>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</si>
  <si>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</si>
  <si>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quixalofop-p-ethyl mized with bentazon</t>
  </si>
  <si>
    <t>cover crops terminated 0 weeks after planting cash crop</t>
  </si>
  <si>
    <t>cover crops terminated 2 weeks after planting cash crop</t>
  </si>
  <si>
    <t>no-till drilled / broadcasted</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</si>
  <si>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</si>
  <si>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</si>
  <si>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</si>
  <si>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</si>
  <si>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</si>
  <si>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</si>
  <si>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</si>
  <si>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</si>
  <si>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</si>
  <si>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</si>
  <si>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</si>
  <si>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</si>
  <si>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</si>
  <si>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</si>
  <si>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</si>
  <si>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</si>
  <si>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</si>
  <si>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</si>
  <si>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</si>
  <si>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</si>
  <si>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</si>
  <si>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</si>
  <si>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</si>
  <si>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</si>
  <si>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</si>
  <si>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</si>
  <si>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</si>
  <si>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</si>
  <si>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</si>
  <si>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</si>
  <si>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</si>
  <si>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</si>
  <si>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</si>
  <si>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</si>
  <si>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</si>
  <si>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</si>
  <si>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kg/ha</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</si>
  <si>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</si>
  <si>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</si>
  <si>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</si>
  <si>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</si>
  <si>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</si>
  <si>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</si>
  <si>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</si>
  <si>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</si>
  <si>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</si>
  <si>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</si>
  <si>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</si>
  <si>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</si>
  <si>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</si>
  <si>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</si>
  <si>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</si>
  <si>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</si>
  <si>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winter fallow with 179 kg/ha fertilizer N</t>
  </si>
  <si>
    <t>paraquat or glyphosate to kill invading grasses and weeds in the no-cover plots</t>
  </si>
  <si>
    <t>Canada bluegrass (Poa compressa L.)</t>
  </si>
  <si>
    <t>sethoxydim (2.4 l/ha) to control grasses</t>
  </si>
  <si>
    <t>chickweed (Stelleria media L.)</t>
  </si>
  <si>
    <t>downy brome (Bromus tectorum L.)</t>
  </si>
  <si>
    <t>pH</t>
  </si>
  <si>
    <t>no impact of cover crops on pH.</t>
  </si>
  <si>
    <t>pH was consistently unaffected by the inclusion of winter cover crops.</t>
  </si>
  <si>
    <t>no effect of CC treatments on pH</t>
  </si>
  <si>
    <t>Pest Regulation</t>
  </si>
  <si>
    <t>Weeds</t>
  </si>
  <si>
    <t>Invertebrates</t>
  </si>
  <si>
    <t>Species-level</t>
  </si>
  <si>
    <t>Pests</t>
  </si>
  <si>
    <t>Pathogens</t>
  </si>
  <si>
    <t>"control of Palmer amaranth (21 days post planting)"</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</si>
  <si>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</si>
  <si>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</si>
  <si>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</si>
  <si>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</si>
  <si>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</si>
  <si>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</si>
  <si>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</si>
  <si>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</si>
  <si>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</si>
  <si>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</si>
  <si>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</si>
  <si>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</si>
  <si>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</si>
  <si>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</si>
  <si>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</si>
  <si>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</si>
  <si>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</si>
  <si>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</si>
  <si>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</si>
  <si>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</si>
  <si>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</si>
  <si>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</si>
  <si>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</si>
  <si>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</si>
  <si>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</si>
  <si>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</si>
  <si>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</si>
  <si>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</si>
  <si>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</si>
  <si>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</si>
  <si>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</si>
  <si>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</si>
  <si>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</si>
  <si>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</si>
  <si>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</si>
  <si>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</si>
  <si>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</si>
  <si>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</si>
  <si>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"density of late season summer annual weeds"</t>
  </si>
  <si>
    <t>"total abundance of wolf spiders (Lycosidae) on soil surface (pitfall traps in maize)"</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</si>
  <si>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</si>
  <si>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</si>
  <si>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</si>
  <si>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</si>
  <si>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</si>
  <si>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</si>
  <si>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"total species of predator taxa collected from soil surface"</t>
  </si>
  <si>
    <t>"total species of predator taxa collected from soil column"</t>
  </si>
  <si>
    <t>"diversity of soil surface predators (Shannon's H)"</t>
  </si>
  <si>
    <t>"diversity of predators in soil column (Shannon's H)"</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</si>
  <si>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</si>
  <si>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</si>
  <si>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</si>
  <si>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</si>
  <si>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</si>
  <si>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</si>
  <si>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</si>
  <si>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</si>
  <si>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</si>
  <si>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</si>
  <si>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</si>
  <si>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</si>
  <si>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</si>
  <si>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</si>
  <si>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plant available phosphorous</t>
  </si>
  <si>
    <t>"total abundance of beetles (Coleoptera)on soil surface (pitfall traps in maize)"</t>
  </si>
  <si>
    <t>"total abundance of beetles (Coleoptera)on soil surface (pitfall traps in soybean)"</t>
  </si>
  <si>
    <t>"total abundance of millipedes (Diplopoda) on soil surface (pitfall traps in maize)"</t>
  </si>
  <si>
    <t>a marginally significant (p = 0.621) reduction in plant available phosphorous with a cover crop mixture of forage radish, hairy vetch, and cereal rye.</t>
  </si>
  <si>
    <t>Forage radish and forage radish mixed with buckwheat as cover crops had no effect on plant available phosphorous compared to winter fallow. The only cover crop treatment to reduce plant available phosphorous levels was the three way mixture of forage radish, hairy vetch, and cereal rye.</t>
  </si>
  <si>
    <t>"total abundance of millipedes (Diplopoda) on soil surface (pitfall traps in soybean)"</t>
  </si>
  <si>
    <t>A statistical marginal significance was recorded for available phosphorous in relation to field area (p &lt;= 0.0645) and cover crops (p &lt;= 0.0621). Lower phosphorous levels with forage radish/hairy vetch/cereal rye indicates immobilization of this nutrient in the cover crop biomass, which is important from an environmental standpoint to reduce phosphorous runoff losses to waterways since phosphorous losses are greater when soil phosphorous test values are above the agronomical optimum range for a given crop and location (Hart et al., 2004).</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</si>
  <si>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</si>
  <si>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</si>
  <si>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</si>
  <si>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</si>
  <si>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</si>
  <si>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</si>
  <si>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</si>
  <si>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Runoff</t>
  </si>
  <si>
    <t>Drainage</t>
  </si>
  <si>
    <t>Nitogen</t>
  </si>
  <si>
    <t>"average drainage"</t>
  </si>
  <si>
    <r>
      <t>"subsurface drainage nitrate (NO</t>
    </r>
    <r>
      <rPr>
        <rFont val="Calibri"/>
        <color rgb="FF000000"/>
        <sz val="11.0"/>
        <vertAlign val="subscript"/>
      </rPr>
      <t>3</t>
    </r>
    <r>
      <rPr>
        <rFont val="Calibri"/>
        <color rgb="FF000000"/>
        <sz val="11.0"/>
      </rPr>
      <t>-N) annual yields"</t>
    </r>
  </si>
  <si>
    <t>"infiltration rate"</t>
  </si>
  <si>
    <t>"subsurface drainage annual flow weighted concentrations of nitrate (NO3-N)"</t>
  </si>
  <si>
    <t>soil nitrate (NO3-N)</t>
  </si>
  <si>
    <t>"runoff rate"</t>
  </si>
  <si>
    <t>"subsurface drainage nitrate (NO3-N) yield per amount of N-fertilizer applied during spring months"</t>
  </si>
  <si>
    <t>"drainage discharge (maize)"</t>
  </si>
  <si>
    <t>no impact of cover crops on soil nitrate.</t>
  </si>
  <si>
    <t>"average flow weighted nitrate drainage"</t>
  </si>
  <si>
    <t>There was no effect of cover crop treatment or field location (headland &amp; non-headland) on soil nitrogen (nitrate &amp; ammonium).</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</si>
  <si>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</si>
  <si>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</si>
  <si>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</si>
  <si>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</si>
  <si>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</si>
  <si>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</si>
  <si>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</si>
  <si>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</si>
  <si>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</si>
  <si>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</si>
  <si>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</si>
  <si>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</si>
  <si>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</si>
  <si>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</si>
  <si>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</si>
  <si>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</si>
  <si>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</si>
  <si>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</si>
  <si>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</si>
  <si>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</si>
  <si>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</si>
  <si>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</si>
  <si>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</si>
  <si>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</si>
  <si>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</si>
  <si>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</si>
  <si>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</si>
  <si>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</si>
  <si>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</si>
  <si>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</si>
  <si>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</si>
  <si>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</si>
  <si>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</si>
  <si>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</si>
  <si>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</si>
  <si>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</si>
  <si>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</si>
  <si>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</si>
  <si>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</si>
  <si>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</si>
  <si>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</si>
  <si>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</si>
  <si>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</si>
  <si>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</si>
  <si>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</si>
  <si>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</si>
  <si>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</si>
  <si>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</si>
  <si>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</si>
  <si>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</si>
  <si>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</si>
  <si>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</si>
  <si>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</si>
  <si>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</si>
  <si>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</si>
  <si>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</si>
  <si>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</si>
  <si>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</si>
  <si>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</si>
  <si>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</si>
  <si>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</si>
  <si>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</si>
  <si>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</si>
  <si>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</si>
  <si>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</si>
  <si>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</si>
  <si>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</si>
  <si>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</si>
  <si>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</si>
  <si>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</si>
  <si>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</si>
  <si>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</si>
  <si>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</si>
  <si>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</si>
  <si>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</si>
  <si>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</si>
  <si>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</si>
  <si>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</si>
  <si>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</si>
  <si>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</si>
  <si>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</si>
  <si>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</si>
  <si>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</si>
  <si>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</si>
  <si>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</si>
  <si>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</si>
  <si>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</si>
  <si>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</si>
  <si>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</si>
  <si>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</si>
  <si>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</si>
  <si>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</si>
  <si>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</si>
  <si>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</si>
  <si>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</si>
  <si>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</si>
  <si>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</si>
  <si>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</si>
  <si>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</si>
  <si>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</si>
  <si>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</si>
  <si>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"other" cover crop</t>
  </si>
  <si>
    <t>"other" cover crop (spring oat, Italian ryegrass, forage radish),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</si>
  <si>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</si>
  <si>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</si>
  <si>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</si>
  <si>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</si>
  <si>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</si>
  <si>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</si>
  <si>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</si>
  <si>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</si>
  <si>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</si>
  <si>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</si>
  <si>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</si>
  <si>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</si>
  <si>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</si>
  <si>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rye cover crops reduced the population density of Palmer amaranth throughout the growing season whereas Palmer amaranth density was unaffected by the "other" cover crops tested.</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</si>
  <si>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</si>
  <si>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</si>
  <si>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</si>
  <si>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</si>
  <si>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</si>
  <si>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</si>
  <si>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</si>
  <si>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corn stubble (no cover crop), tillage</t>
  </si>
  <si>
    <t>soybean stubble (no cover crop), tillage to kill weeds</t>
  </si>
  <si>
    <t>hairy vetch, tillage</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</si>
  <si>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</si>
  <si>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</si>
  <si>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</si>
  <si>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</si>
  <si>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no cover, tillage</t>
  </si>
  <si>
    <t>soybean stubble (no cover crop), tillage to terminate weeds</t>
  </si>
  <si>
    <t>no cover, mowing</t>
  </si>
  <si>
    <t>no cover crop, mowing to terminate weeds</t>
  </si>
  <si>
    <t>no cover crop, herbicide</t>
  </si>
  <si>
    <t>soybean stubble (no cover crop), herbicide sprayed</t>
  </si>
  <si>
    <t>corn stubble (no cover crop), herbicide sprayed</t>
  </si>
  <si>
    <t>winter rye cover crop, herbicide sprayed on cover crop</t>
  </si>
  <si>
    <t>hairy vetch cover crop, herbicide sprayed on cover crop</t>
  </si>
  <si>
    <t>winter rye, tillage</t>
  </si>
  <si>
    <t>winter rye cover crop, tillage to terminate cover crop</t>
  </si>
  <si>
    <t>no cover, herbicide</t>
  </si>
  <si>
    <t>no cover crop, herbicides to terminate weeds</t>
  </si>
  <si>
    <t>soybean stubble (no cover crop), herbicides to terminate weeds</t>
  </si>
  <si>
    <t>corn stubble (no cover crop), mowing</t>
  </si>
  <si>
    <t>soybean stubble (no cover crop), mowing to kill weeds</t>
  </si>
  <si>
    <t>winter rye, mowing</t>
  </si>
  <si>
    <t>winter rye cover crop, mowing to terminate cover crop</t>
  </si>
  <si>
    <t>hairy vetch, mowing</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</si>
  <si>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</si>
  <si>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</si>
  <si>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</si>
  <si>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</si>
  <si>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</si>
  <si>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</si>
  <si>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</si>
  <si>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</si>
  <si>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</si>
  <si>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</si>
  <si>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</si>
  <si>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</si>
  <si>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</si>
  <si>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 xml:space="preserve">winter rye cover crop, mowing </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</si>
  <si>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</si>
  <si>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winter rye, herbicide</t>
  </si>
  <si>
    <t xml:space="preserve">winter rye cover crop, tillage </t>
  </si>
  <si>
    <t>winter rye, tillage to terminate weeds</t>
  </si>
  <si>
    <t>winter rye, herbicides to terminate weeds</t>
  </si>
  <si>
    <t>winter rye, mowing to terminate weeds</t>
  </si>
  <si>
    <t>termination</t>
  </si>
  <si>
    <t>hairy vetch, tillage to terminate weeds</t>
  </si>
  <si>
    <t>hairy vetch, herbicide</t>
  </si>
  <si>
    <t>hairy vetch, herbicides to terminate weeds</t>
  </si>
  <si>
    <t>hairy vetch, mowing to terminate weeds</t>
  </si>
  <si>
    <t>tillage to terminate cover crop</t>
  </si>
  <si>
    <t>herbicide (no tillage)</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</si>
  <si>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</si>
  <si>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</si>
  <si>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</si>
  <si>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</si>
  <si>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</si>
  <si>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</si>
  <si>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</si>
  <si>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cover crop, no fertilizer (manure)</t>
  </si>
  <si>
    <t>no winter cover crop, no manure</t>
  </si>
  <si>
    <t>rye/oat, no fertilizer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</si>
  <si>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</si>
  <si>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</si>
  <si>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</si>
  <si>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oat/rye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</si>
  <si>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cover crop, 224 kg N / ha</t>
  </si>
  <si>
    <t xml:space="preserve">no winter cover crop, 224 kg N / ha (namure </t>
  </si>
  <si>
    <t>rye/oat, 224 kg N / ha</t>
  </si>
  <si>
    <t>rye/oat cover crop, 224 kg N / ha (manure)</t>
  </si>
  <si>
    <t xml:space="preserve">no cover crop, 224 kg N / ha </t>
  </si>
  <si>
    <t>N2O emissions when cover crop present</t>
  </si>
  <si>
    <t>no cover crop, no fertilizer</t>
  </si>
  <si>
    <t>rye/oat, no fertilizer</t>
  </si>
  <si>
    <r>
      <t xml:space="preserve">density of </t>
    </r>
    <r>
      <rPr>
        <rFont val="Calibri"/>
        <i/>
        <color rgb="FF000000"/>
        <sz val="11.0"/>
      </rPr>
      <t>Lamim</t>
    </r>
    <r>
      <rPr>
        <rFont val="Calibri"/>
        <color rgb="FF000000"/>
        <sz val="11.0"/>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</si>
  <si>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</si>
  <si>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</si>
  <si>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</si>
  <si>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</si>
  <si>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</si>
  <si>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</si>
  <si>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</si>
  <si>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</si>
  <si>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</si>
  <si>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t>winter wheat cover crop</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</si>
  <si>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</si>
  <si>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</si>
  <si>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</si>
  <si>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</si>
  <si>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</si>
  <si>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</si>
  <si>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</si>
  <si>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</si>
  <si>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</si>
  <si>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</si>
  <si>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</si>
  <si>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</si>
  <si>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</si>
  <si>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</si>
  <si>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</si>
  <si>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</si>
  <si>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</si>
  <si>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</si>
  <si>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</si>
  <si>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</si>
  <si>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</si>
  <si>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</si>
  <si>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</si>
  <si>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after 5 years</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</si>
  <si>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</si>
  <si>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</si>
  <si>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r>
      <t xml:space="preserve">density of </t>
    </r>
    <r>
      <rPr>
        <rFont val="Calibri"/>
        <i/>
        <color rgb="FF000000"/>
        <sz val="11.0"/>
      </rPr>
      <t>Lamim</t>
    </r>
    <r>
      <rPr>
        <rFont val="Calibri"/>
        <color rgb="FF000000"/>
        <sz val="11.0"/>
      </rPr>
      <t xml:space="preserve"> spp. (Henbit and purple deadnettle) in spring</t>
    </r>
  </si>
  <si>
    <t>abundance adult seedcorn maggots per trap</t>
  </si>
  <si>
    <t># / trap</t>
  </si>
  <si>
    <t>rye</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</si>
  <si>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</si>
  <si>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</si>
  <si>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</si>
  <si>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</si>
  <si>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</si>
  <si>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</si>
  <si>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</si>
  <si>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</si>
  <si>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</si>
  <si>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</si>
  <si>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</si>
  <si>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</si>
  <si>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</si>
  <si>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</si>
  <si>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</si>
  <si>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</si>
  <si>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</si>
  <si>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</si>
  <si>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no impact of oat cover crops on maize yields compared to winter fallow, but rye and oat/rye mixtures reduced maize yields.</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</si>
  <si>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</si>
  <si>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</si>
  <si>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oat/rye</t>
  </si>
  <si>
    <t>oat/rye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</si>
  <si>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</si>
  <si>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</si>
  <si>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</si>
  <si>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</si>
  <si>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</si>
  <si>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</si>
  <si>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Oat cover crops resulted in higher maize yields compared to oat/rye mixtures.</t>
  </si>
  <si>
    <t>Rye, oat, and rye/oat mixtures of cover crops did not affect soybean yields compared to no winter cover crops.</t>
  </si>
  <si>
    <t>Maize yields were similar when either rye or oat/rye cover crop mixtures were planted.</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</si>
  <si>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</si>
  <si>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</si>
  <si>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</si>
  <si>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</si>
  <si>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</si>
  <si>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</si>
  <si>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</si>
  <si>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</si>
  <si>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</si>
  <si>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</si>
  <si>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</si>
  <si>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</si>
  <si>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</si>
  <si>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</si>
  <si>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</si>
  <si>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</si>
  <si>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</si>
  <si>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</si>
  <si>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</si>
  <si>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</si>
  <si>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</si>
  <si>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</si>
  <si>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cover,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</si>
  <si>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</si>
  <si>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</si>
  <si>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</si>
  <si>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</si>
  <si>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</si>
  <si>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cover, 202 N kg/ha</t>
  </si>
  <si>
    <t>rye winter cover crop, 202 N kg/ha</t>
  </si>
  <si>
    <r>
      <t>Mg m</t>
    </r>
    <r>
      <rPr>
        <rFont val="Calibri"/>
        <color rgb="FF000000"/>
        <sz val="11.0"/>
        <vertAlign val="superscript"/>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</si>
  <si>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</si>
  <si>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</si>
  <si>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</si>
  <si>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</si>
  <si>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</si>
  <si>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</si>
  <si>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</si>
  <si>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r>
      <t>Mg m</t>
    </r>
    <r>
      <rPr>
        <rFont val="Calibri"/>
        <color rgb="FF000000"/>
        <sz val="11.0"/>
        <vertAlign val="superscript"/>
      </rPr>
      <t>3</t>
    </r>
  </si>
  <si>
    <t>infiltration rate</t>
  </si>
  <si>
    <r>
      <t>g / m</t>
    </r>
    <r>
      <rPr>
        <rFont val="Calibri"/>
        <color rgb="FF000000"/>
        <sz val="11.0"/>
        <vertAlign val="superscript"/>
      </rPr>
      <t>2</t>
    </r>
    <r>
      <rPr>
        <rFont val="Calibri"/>
        <color rgb="FF000000"/>
        <sz val="11.0"/>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</si>
  <si>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</si>
  <si>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</si>
  <si>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</si>
  <si>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</si>
  <si>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</si>
  <si>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</si>
  <si>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</si>
  <si>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</si>
  <si>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t>interrill erosion rate</t>
  </si>
  <si>
    <r>
      <t>g / m</t>
    </r>
    <r>
      <rPr>
        <rFont val="Calibri"/>
        <color rgb="FF000000"/>
        <sz val="11.0"/>
        <vertAlign val="superscript"/>
      </rPr>
      <t>2</t>
    </r>
    <r>
      <rPr>
        <rFont val="Calibri"/>
        <color rgb="FF000000"/>
        <sz val="11.0"/>
      </rPr>
      <t xml:space="preserve"> / s</t>
    </r>
    <r>
      <rPr>
        <rFont val="Calibri"/>
        <color rgb="FF000000"/>
        <sz val="11.0"/>
        <vertAlign val="superscript"/>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</si>
  <si>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</si>
  <si>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</si>
  <si>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</si>
  <si>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</si>
  <si>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</si>
  <si>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</si>
  <si>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</si>
  <si>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</si>
  <si>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rill erosion rate</t>
  </si>
  <si>
    <r>
      <t>g / m</t>
    </r>
    <r>
      <rPr>
        <rFont val="Calibri"/>
        <color rgb="FF000000"/>
        <sz val="11.0"/>
        <vertAlign val="superscript"/>
      </rPr>
      <t>2</t>
    </r>
    <r>
      <rPr>
        <rFont val="Calibri"/>
        <color rgb="FF000000"/>
        <sz val="11.0"/>
      </rPr>
      <t xml:space="preserve"> / s</t>
    </r>
    <r>
      <rPr>
        <rFont val="Calibri"/>
        <color rgb="FF000000"/>
        <sz val="11.0"/>
        <vertAlign val="superscript"/>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</si>
  <si>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</si>
  <si>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</si>
  <si>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</si>
  <si>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</si>
  <si>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</si>
  <si>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</si>
  <si>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runoff rate</t>
  </si>
  <si>
    <r>
      <t>g / m</t>
    </r>
    <r>
      <rPr>
        <rFont val="Calibri"/>
        <color rgb="FF000000"/>
        <sz val="11.0"/>
        <vertAlign val="superscript"/>
      </rPr>
      <t>2</t>
    </r>
    <r>
      <rPr>
        <rFont val="Calibri"/>
        <color rgb="FF000000"/>
        <sz val="11.0"/>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</si>
  <si>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</si>
  <si>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</si>
  <si>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</si>
  <si>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</si>
  <si>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</si>
  <si>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</si>
  <si>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</si>
  <si>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t>volumetric water content</t>
  </si>
  <si>
    <r>
      <t>m</t>
    </r>
    <r>
      <rPr>
        <rFont val="Calibri"/>
        <color rgb="FF000000"/>
        <sz val="11.0"/>
        <vertAlign val="superscript"/>
      </rPr>
      <t>3</t>
    </r>
    <r>
      <rPr>
        <rFont val="Calibri"/>
        <color rgb="FF000000"/>
        <sz val="11.0"/>
      </rPr>
      <t xml:space="preserve"> / m</t>
    </r>
    <r>
      <rPr>
        <rFont val="Calibri"/>
        <color rgb="FF000000"/>
        <sz val="11.0"/>
        <vertAlign val="superscript"/>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</si>
  <si>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</si>
  <si>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</si>
  <si>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</si>
  <si>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</si>
  <si>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</si>
  <si>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</si>
  <si>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</si>
  <si>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g / m</t>
    </r>
    <r>
      <rPr>
        <rFont val="Calibri"/>
        <color rgb="FF000000"/>
        <sz val="11.0"/>
        <vertAlign val="superscript"/>
      </rPr>
      <t>2</t>
    </r>
    <r>
      <rPr>
        <rFont val="Calibri"/>
        <color rgb="FF000000"/>
        <sz val="11.0"/>
      </rPr>
      <t xml:space="preserve"> / s</t>
    </r>
    <r>
      <rPr>
        <rFont val="Calibri"/>
        <color rgb="FF000000"/>
        <sz val="11.0"/>
        <vertAlign val="superscript"/>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</si>
  <si>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</si>
  <si>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rFont val="Calibri"/>
        <color rgb="FF000000"/>
        <sz val="11.0"/>
        <vertAlign val="superscript"/>
      </rPr>
      <t>2</t>
    </r>
    <r>
      <rPr>
        <rFont val="Calibri"/>
        <color rgb="FF000000"/>
        <sz val="11.0"/>
      </rPr>
      <t xml:space="preserve"> / s</t>
    </r>
    <r>
      <rPr>
        <rFont val="Calibri"/>
        <color rgb="FF000000"/>
        <sz val="11.0"/>
        <vertAlign val="superscript"/>
      </rPr>
      <t>1</t>
    </r>
  </si>
  <si>
    <t>Rye cover crops were the most effective at reducing rill erosion compared to winter fallow. Oat cover crops also reduced rill erosion but to a lesser extent than rye.</t>
  </si>
  <si>
    <r>
      <t>g / m</t>
    </r>
    <r>
      <rPr>
        <rFont val="Calibri"/>
        <color rgb="FF000000"/>
        <sz val="11.0"/>
        <vertAlign val="superscript"/>
      </rPr>
      <t>2</t>
    </r>
    <r>
      <rPr>
        <rFont val="Calibri"/>
        <color rgb="FF000000"/>
        <sz val="11.0"/>
      </rPr>
      <t xml:space="preserve"> / s</t>
    </r>
    <r>
      <rPr>
        <rFont val="Calibri"/>
        <color rgb="FF000000"/>
        <sz val="11.0"/>
        <vertAlign val="superscript"/>
      </rPr>
      <t>1</t>
    </r>
  </si>
  <si>
    <r>
      <t>Mg m</t>
    </r>
    <r>
      <rPr>
        <rFont val="Calibri"/>
        <color rgb="FF000000"/>
        <sz val="11.0"/>
        <vertAlign val="superscript"/>
      </rPr>
      <t>3</t>
    </r>
  </si>
  <si>
    <t>There were no differences in soil bulk densities between fallow and oat and rye cover crops across all years.</t>
  </si>
  <si>
    <r>
      <t>Mg m</t>
    </r>
    <r>
      <rPr>
        <rFont val="Calibri"/>
        <color rgb="FF000000"/>
        <sz val="11.0"/>
        <vertAlign val="superscript"/>
      </rPr>
      <t>3</t>
    </r>
  </si>
  <si>
    <r>
      <t>Mg m</t>
    </r>
    <r>
      <rPr>
        <rFont val="Calibri"/>
        <color rgb="FF000000"/>
        <sz val="11.0"/>
        <vertAlign val="superscript"/>
      </rPr>
      <t>3</t>
    </r>
  </si>
  <si>
    <r>
      <t>g / m</t>
    </r>
    <r>
      <rPr>
        <rFont val="Calibri"/>
        <color rgb="FF000000"/>
        <sz val="11.0"/>
        <vertAlign val="superscript"/>
      </rPr>
      <t>2</t>
    </r>
    <r>
      <rPr>
        <rFont val="Calibri"/>
        <color rgb="FF000000"/>
        <sz val="11.0"/>
      </rPr>
      <t xml:space="preserve"> / s</t>
    </r>
  </si>
  <si>
    <t>Rates of water infiltration improved with rye cover crop in only one year compared to winter fallow. Oat cover crops did not alter water infiltration rates compared to winter fallow or rye cover crops.</t>
  </si>
  <si>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</si>
  <si>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</si>
  <si>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</si>
  <si>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r>
      <rPr>
        <rFont val="Calibri"/>
        <color rgb="FF000000"/>
        <sz val="11.0"/>
        <vertAlign val="superscript"/>
      </rPr>
      <t>1</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</si>
  <si>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</si>
  <si>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</si>
  <si>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g / m</t>
    </r>
    <r>
      <rPr>
        <rFont val="Calibri"/>
        <color rgb="FF000000"/>
        <sz val="11.0"/>
        <vertAlign val="superscript"/>
      </rPr>
      <t>2</t>
    </r>
    <r>
      <rPr>
        <rFont val="Calibri"/>
        <color rgb="FF000000"/>
        <sz val="11.0"/>
      </rPr>
      <t xml:space="preserve"> / s</t>
    </r>
  </si>
  <si>
    <r>
      <t>m</t>
    </r>
    <r>
      <rPr>
        <rFont val="Calibri"/>
        <color rgb="FF000000"/>
        <sz val="11.0"/>
        <vertAlign val="superscript"/>
      </rPr>
      <t>3</t>
    </r>
    <r>
      <rPr>
        <rFont val="Calibri"/>
        <color rgb="FF000000"/>
        <sz val="11.0"/>
      </rPr>
      <t xml:space="preserve"> / m</t>
    </r>
    <r>
      <rPr>
        <rFont val="Calibri"/>
        <color rgb="FF000000"/>
        <sz val="11.0"/>
        <vertAlign val="superscript"/>
      </rPr>
      <t>3</t>
    </r>
  </si>
  <si>
    <t>Rye cover crops improved the mean volumetric water content compared to oat and control in the last year of the experiment only.</t>
  </si>
  <si>
    <r>
      <t>m</t>
    </r>
    <r>
      <rPr>
        <rFont val="Calibri"/>
        <color rgb="FF000000"/>
        <sz val="11.0"/>
        <vertAlign val="superscript"/>
      </rPr>
      <t>3</t>
    </r>
    <r>
      <rPr>
        <rFont val="Calibri"/>
        <color rgb="FF000000"/>
        <sz val="11.0"/>
      </rPr>
      <t xml:space="preserve"> / m</t>
    </r>
    <r>
      <rPr>
        <rFont val="Calibri"/>
        <color rgb="FF000000"/>
        <sz val="11.0"/>
        <vertAlign val="superscript"/>
      </rPr>
      <t>3</t>
    </r>
  </si>
  <si>
    <r>
      <t>m</t>
    </r>
    <r>
      <rPr>
        <rFont val="Calibri"/>
        <color rgb="FF000000"/>
        <sz val="11.0"/>
        <vertAlign val="superscript"/>
      </rPr>
      <t>3</t>
    </r>
    <r>
      <rPr>
        <rFont val="Calibri"/>
        <color rgb="FF000000"/>
        <sz val="11.0"/>
      </rPr>
      <t xml:space="preserve"> / m</t>
    </r>
    <r>
      <rPr>
        <rFont val="Calibri"/>
        <color rgb="FF000000"/>
        <sz val="11.0"/>
        <vertAlign val="superscript"/>
      </rPr>
      <t>3</t>
    </r>
  </si>
  <si>
    <r>
      <t>concentration of total NO</t>
    </r>
    <r>
      <rPr>
        <rFont val="Calibri"/>
        <color rgb="FF000000"/>
        <sz val="11.0"/>
        <vertAlign val="subscript"/>
      </rPr>
      <t>3</t>
    </r>
    <r>
      <rPr>
        <rFont val="Calibri"/>
        <color rgb="FF000000"/>
        <sz val="11.0"/>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</si>
  <si>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</si>
  <si>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</si>
  <si>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</si>
  <si>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rFont val="Calibri"/>
        <color rgb="FF000000"/>
        <sz val="11.0"/>
        <vertAlign val="subscript"/>
      </rPr>
      <t>3</t>
    </r>
    <r>
      <rPr>
        <rFont val="Calibri"/>
        <color rgb="FF000000"/>
        <sz val="11.0"/>
      </rPr>
      <t>-N in ground water under maize</t>
    </r>
  </si>
  <si>
    <r>
      <t>concentration of total NO</t>
    </r>
    <r>
      <rPr>
        <rFont val="Calibri"/>
        <color rgb="FF000000"/>
        <sz val="11.0"/>
        <vertAlign val="subscript"/>
      </rPr>
      <t>3</t>
    </r>
    <r>
      <rPr>
        <rFont val="Calibri"/>
        <color rgb="FF000000"/>
        <sz val="11.0"/>
      </rPr>
      <t>-N in ground water under maize</t>
    </r>
  </si>
  <si>
    <r>
      <t>concentration of total NO</t>
    </r>
    <r>
      <rPr>
        <rFont val="Calibri"/>
        <color rgb="FF000000"/>
        <sz val="11.0"/>
        <vertAlign val="subscript"/>
      </rPr>
      <t>3</t>
    </r>
    <r>
      <rPr>
        <rFont val="Calibri"/>
        <color rgb="FF000000"/>
        <sz val="11.0"/>
      </rPr>
      <t>-N in ground water under soybean</t>
    </r>
  </si>
  <si>
    <r>
      <t>concentration of total NO</t>
    </r>
    <r>
      <rPr>
        <rFont val="Calibri"/>
        <color rgb="FF000000"/>
        <sz val="11.0"/>
        <vertAlign val="subscript"/>
      </rPr>
      <t>3</t>
    </r>
    <r>
      <rPr>
        <rFont val="Calibri"/>
        <color rgb="FF000000"/>
        <sz val="11.0"/>
      </rPr>
      <t>-N in ground water under soybean</t>
    </r>
  </si>
  <si>
    <r>
      <t>concentration of total NO</t>
    </r>
    <r>
      <rPr>
        <rFont val="Calibri"/>
        <color rgb="FF000000"/>
        <sz val="11.0"/>
        <vertAlign val="subscript"/>
      </rPr>
      <t>3</t>
    </r>
    <r>
      <rPr>
        <rFont val="Calibri"/>
        <color rgb="FF000000"/>
        <sz val="11.0"/>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</si>
  <si>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</si>
  <si>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</si>
  <si>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</si>
  <si>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</si>
  <si>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</si>
  <si>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</si>
  <si>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</si>
  <si>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</si>
  <si>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</si>
  <si>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</si>
  <si>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</si>
  <si>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r>
      <t>soil nitrate (NO</t>
    </r>
    <r>
      <rPr>
        <rFont val="Calibri"/>
        <color rgb="FF000000"/>
        <sz val="11.0"/>
        <vertAlign val="subscript"/>
      </rPr>
      <t>3</t>
    </r>
    <r>
      <rPr>
        <rFont val="Calibri"/>
        <color rgb="FF000000"/>
        <sz val="11.0"/>
        <vertAlign val="superscript"/>
      </rPr>
      <t>-</t>
    </r>
    <r>
      <rPr>
        <rFont val="Calibri"/>
        <color rgb="FF000000"/>
        <sz val="11.0"/>
      </rPr>
      <t>-N) following maize</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</si>
  <si>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</si>
  <si>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</si>
  <si>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following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</si>
  <si>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</si>
  <si>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</si>
  <si>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maize</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</si>
  <si>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</si>
  <si>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</si>
  <si>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soil nitrate (NO</t>
    </r>
    <r>
      <rPr>
        <rFont val="Calibri"/>
        <color rgb="FF000000"/>
        <sz val="11.0"/>
        <vertAlign val="subscript"/>
      </rPr>
      <t>3</t>
    </r>
    <r>
      <rPr>
        <rFont val="Calibri"/>
        <color rgb="FF000000"/>
        <sz val="11.0"/>
        <vertAlign val="superscript"/>
      </rPr>
      <t>-</t>
    </r>
    <r>
      <rPr>
        <rFont val="Calibri"/>
        <color rgb="FF000000"/>
        <sz val="11.0"/>
      </rPr>
      <t>-N) preceeding soybean</t>
    </r>
  </si>
  <si>
    <r>
      <t>total NO</t>
    </r>
    <r>
      <rPr>
        <rFont val="Calibri"/>
        <color rgb="FF000000"/>
        <sz val="11.0"/>
        <vertAlign val="subscript"/>
      </rPr>
      <t>3</t>
    </r>
    <r>
      <rPr>
        <rFont val="Calibri"/>
        <color rgb="FF000000"/>
        <sz val="11.0"/>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</si>
  <si>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</si>
  <si>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</si>
  <si>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rFont val="Calibri"/>
        <color rgb="FF000000"/>
        <sz val="11.0"/>
        <vertAlign val="subscript"/>
      </rPr>
      <t>3</t>
    </r>
    <r>
      <rPr>
        <rFont val="Calibri"/>
        <color rgb="FF000000"/>
        <sz val="11.0"/>
      </rPr>
      <t>-N lost from soil under maize</t>
    </r>
  </si>
  <si>
    <r>
      <t>total NO</t>
    </r>
    <r>
      <rPr>
        <rFont val="Calibri"/>
        <color rgb="FF000000"/>
        <sz val="11.0"/>
        <vertAlign val="subscript"/>
      </rPr>
      <t>3</t>
    </r>
    <r>
      <rPr>
        <rFont val="Calibri"/>
        <color rgb="FF000000"/>
        <sz val="11.0"/>
      </rPr>
      <t>-N lost from soil under maize</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</si>
  <si>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</si>
  <si>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</si>
  <si>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 lost from soil under soybean</t>
    </r>
  </si>
  <si>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interrow</t>
    </r>
  </si>
  <si>
    <t>LSM</t>
  </si>
  <si>
    <t>no cover crop, no liquid manure</t>
  </si>
  <si>
    <t>no winter cover crop, no liquid swine manure</t>
  </si>
  <si>
    <t>rye/oat mix, no liquid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</si>
  <si>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</si>
  <si>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</si>
  <si>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</si>
  <si>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</si>
  <si>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interrow</t>
    </r>
  </si>
  <si>
    <t>no cover crop,  liquid manure</t>
  </si>
  <si>
    <t>no winter cover crop,  liquid swine manure</t>
  </si>
  <si>
    <t>rye/oat mix, liquid manure</t>
  </si>
  <si>
    <t>rye/oat winter cover crop,  liquid manure</t>
  </si>
  <si>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row</t>
    </r>
  </si>
  <si>
    <r>
      <t>total (NO</t>
    </r>
    <r>
      <rPr>
        <rFont val="Calibri"/>
        <color rgb="FF000000"/>
        <sz val="11.0"/>
        <vertAlign val="subscript"/>
      </rPr>
      <t>3</t>
    </r>
    <r>
      <rPr>
        <rFont val="Calibri"/>
        <color rgb="FF000000"/>
        <sz val="11.0"/>
      </rPr>
      <t>+NH</t>
    </r>
    <r>
      <rPr>
        <rFont val="Calibri"/>
        <color rgb="FF000000"/>
        <sz val="11.0"/>
        <vertAlign val="subscript"/>
      </rPr>
      <t>4</t>
    </r>
    <r>
      <rPr>
        <rFont val="Calibri"/>
        <color rgb="FF000000"/>
        <sz val="11.0"/>
      </rPr>
      <t>)-N from soil profile (0-120 cm) in crop row</t>
    </r>
  </si>
  <si>
    <r>
      <t>total NO</t>
    </r>
    <r>
      <rPr>
        <rFont val="Calibri"/>
        <color rgb="FF000000"/>
        <sz val="11.0"/>
        <vertAlign val="subscript"/>
      </rPr>
      <t>3</t>
    </r>
    <r>
      <rPr>
        <rFont val="Calibri"/>
        <color rgb="FF000000"/>
        <sz val="11.0"/>
      </rPr>
      <t>-N from soil profile (0-120 cm) in crop interrow</t>
    </r>
  </si>
  <si>
    <r>
      <t>total NO</t>
    </r>
    <r>
      <rPr>
        <rFont val="Calibri"/>
        <color rgb="FF000000"/>
        <sz val="11.0"/>
        <vertAlign val="subscript"/>
      </rPr>
      <t>3</t>
    </r>
    <r>
      <rPr>
        <rFont val="Calibri"/>
        <color rgb="FF000000"/>
        <sz val="11.0"/>
      </rPr>
      <t>-N from soil profile (0-120 cm) in crop interrow</t>
    </r>
  </si>
  <si>
    <r>
      <t>total NO</t>
    </r>
    <r>
      <rPr>
        <rFont val="Calibri"/>
        <color rgb="FF000000"/>
        <sz val="11.0"/>
        <vertAlign val="subscript"/>
      </rPr>
      <t>3</t>
    </r>
    <r>
      <rPr>
        <rFont val="Calibri"/>
        <color rgb="FF000000"/>
        <sz val="11.0"/>
      </rPr>
      <t>-N from soil profile (0-120 cm) in crop row</t>
    </r>
  </si>
  <si>
    <r>
      <t>total NO</t>
    </r>
    <r>
      <rPr>
        <rFont val="Calibri"/>
        <color rgb="FF000000"/>
        <sz val="11.0"/>
        <vertAlign val="subscript"/>
      </rPr>
      <t>3</t>
    </r>
    <r>
      <rPr>
        <rFont val="Calibri"/>
        <color rgb="FF000000"/>
        <sz val="11.0"/>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</si>
  <si>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</si>
  <si>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</si>
  <si>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</si>
  <si>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</si>
  <si>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</si>
  <si>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</si>
  <si>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</si>
  <si>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</si>
  <si>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</si>
  <si>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</si>
  <si>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</si>
  <si>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</si>
  <si>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</si>
  <si>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</si>
  <si>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</si>
  <si>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</si>
  <si>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</si>
  <si>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</si>
  <si>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</si>
  <si>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</si>
  <si>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</si>
  <si>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</si>
  <si>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</si>
  <si>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</si>
  <si>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</si>
  <si>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</si>
  <si>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</si>
  <si>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</si>
  <si>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</si>
  <si>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</si>
  <si>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</si>
  <si>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</si>
  <si>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</si>
  <si>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</si>
  <si>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</si>
  <si>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</si>
  <si>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</si>
  <si>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</si>
  <si>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</si>
  <si>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</si>
  <si>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</si>
  <si>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</si>
  <si>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</si>
  <si>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</si>
  <si>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</si>
  <si>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</si>
  <si>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</si>
  <si>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</si>
  <si>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</si>
  <si>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</si>
  <si>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rFont val="Calibri"/>
        <color rgb="FF000000"/>
        <sz val="11.0"/>
        <vertAlign val="subscript"/>
      </rPr>
      <t>3</t>
    </r>
    <r>
      <rPr>
        <rFont val="Calibri"/>
        <color rgb="FF000000"/>
        <sz val="11.0"/>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</si>
  <si>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</si>
  <si>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</si>
  <si>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rFont val="Calibri"/>
        <color rgb="FF000000"/>
        <sz val="11.0"/>
        <vertAlign val="subscript"/>
      </rPr>
      <t>3</t>
    </r>
    <r>
      <rPr>
        <rFont val="Calibri"/>
        <color rgb="FF000000"/>
        <sz val="11.0"/>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</si>
  <si>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</si>
  <si>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</si>
  <si>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</si>
  <si>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</si>
  <si>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</si>
  <si>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</si>
  <si>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</si>
  <si>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</si>
  <si>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rFont val="Calibri"/>
        <i/>
        <color rgb="FF000000"/>
        <sz val="11.0"/>
      </rPr>
      <t xml:space="preserve">Aphis glycines </t>
    </r>
    <r>
      <rPr>
        <rFont val="Calibri"/>
        <color rgb="FF000000"/>
        <sz val="11.0"/>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</si>
  <si>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</si>
  <si>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</si>
  <si>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</si>
  <si>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</si>
  <si>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</si>
  <si>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rFont val="Calibri"/>
        <i/>
        <color rgb="FF000000"/>
        <sz val="11.0"/>
      </rPr>
      <t xml:space="preserve">Aphis glycines </t>
    </r>
    <r>
      <rPr>
        <rFont val="Calibri"/>
        <color rgb="FF000000"/>
        <sz val="11.0"/>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</si>
  <si>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</si>
  <si>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</si>
  <si>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rFont val="Calibri"/>
        <i/>
        <color rgb="FF000000"/>
        <sz val="11.0"/>
      </rPr>
      <t xml:space="preserve">Aphis glycines </t>
    </r>
    <r>
      <rPr>
        <rFont val="Calibri"/>
        <color rgb="FF000000"/>
        <sz val="11.0"/>
      </rPr>
      <t>per field (30 plants assessed / field)</t>
    </r>
  </si>
  <si>
    <t>number infested plants / number plants per field</t>
  </si>
  <si>
    <r>
      <t xml:space="preserve">rye cover crops significantly reduced the proportion of plants infested by </t>
    </r>
    <r>
      <rPr>
        <rFont val="Calibri"/>
        <i/>
        <color rgb="FF000000"/>
        <sz val="11.0"/>
      </rPr>
      <t xml:space="preserve">Aphis glycines </t>
    </r>
    <r>
      <rPr>
        <rFont val="Calibri"/>
        <color rgb="FF000000"/>
        <sz val="11.0"/>
      </rPr>
      <t>compared with winter fallow.</t>
    </r>
  </si>
  <si>
    <t>Over the course of a single field season, the proportion of soybean plants infested with Aphis glycine was lower in soybean fields with rye than without.</t>
  </si>
  <si>
    <r>
      <t xml:space="preserve">proportion of soybean plants infested with </t>
    </r>
    <r>
      <rPr>
        <rFont val="Calibri"/>
        <i/>
        <color rgb="FF000000"/>
        <sz val="11.0"/>
      </rPr>
      <t xml:space="preserve">Aphis glycines </t>
    </r>
    <r>
      <rPr>
        <rFont val="Calibri"/>
        <color rgb="FF000000"/>
        <sz val="11.0"/>
      </rPr>
      <t>per field (30 plants assessed / field)</t>
    </r>
  </si>
  <si>
    <r>
      <t xml:space="preserve">rye cover crops significantly reduced the proportion of plants infested by </t>
    </r>
    <r>
      <rPr>
        <rFont val="Calibri"/>
        <i/>
        <color rgb="FF000000"/>
        <sz val="11.0"/>
      </rPr>
      <t xml:space="preserve">Aphis glycines </t>
    </r>
    <r>
      <rPr>
        <rFont val="Calibri"/>
        <color rgb="FF000000"/>
        <sz val="11.0"/>
      </rPr>
      <t>compared with winter fallow.</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</si>
  <si>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</si>
  <si>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</si>
  <si>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no fertilization</t>
  </si>
  <si>
    <t>no winter cover crop, 0 kg fertilizer N / ha</t>
  </si>
  <si>
    <t>rye, no fertilization</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</si>
  <si>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</si>
  <si>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</si>
  <si>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</si>
  <si>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</si>
  <si>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</si>
  <si>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</si>
  <si>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135 Kg N /ha</t>
  </si>
  <si>
    <t>no winter cover crop, 135 kg fertilizer N / ha</t>
  </si>
  <si>
    <t>rye, 135 Kg N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</si>
  <si>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</si>
  <si>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</si>
  <si>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</si>
  <si>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</si>
  <si>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no cover crop, 225 Kg N /ha</t>
  </si>
  <si>
    <t>no winter cover crop, 225 kg fertilizer N / ha</t>
  </si>
  <si>
    <t>rye, 225 Kg N /ha</t>
  </si>
  <si>
    <t>rye winter cover crop, 225 kg fertilizer N / ha</t>
  </si>
  <si>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</si>
  <si>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</si>
  <si>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</si>
  <si>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</si>
  <si>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r>
      <t>cumulative N</t>
    </r>
    <r>
      <rPr>
        <rFont val="Calibri"/>
        <color rgb="FF000000"/>
        <sz val="11.0"/>
        <vertAlign val="subscript"/>
      </rPr>
      <t>2</t>
    </r>
    <r>
      <rPr>
        <rFont val="Calibri"/>
        <color rgb="FF000000"/>
        <sz val="11.0"/>
      </rPr>
      <t>O-N emissions from soil</t>
    </r>
  </si>
  <si>
    <r>
      <t>kg N</t>
    </r>
    <r>
      <rPr>
        <rFont val="Calibri"/>
        <color rgb="FF000000"/>
        <sz val="11.0"/>
        <vertAlign val="subscript"/>
      </rPr>
      <t>2</t>
    </r>
    <r>
      <rPr>
        <rFont val="Calibri"/>
        <color rgb="FF000000"/>
        <sz val="11.0"/>
      </rPr>
      <t>O-NA / ha</t>
    </r>
  </si>
  <si>
    <t>maize silage N removal</t>
  </si>
  <si>
    <t>rye cover crop</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</si>
  <si>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</si>
  <si>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</si>
  <si>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</si>
  <si>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</si>
  <si>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</si>
  <si>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</si>
  <si>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Olsen phosphorous (Olsen P) concentration in Fall, 0-30 cm</t>
  </si>
  <si>
    <t>mg / kg</t>
  </si>
  <si>
    <t>soil phosphorous levels (0-90 cm depth) in the spring and fall were unaffected by winter rye crops compared to winter fallow.</t>
  </si>
  <si>
    <t>Olsen phosphorous storage from 0-90 cm in depth measured in the fall and spring were similar among fields with winter rye cover crops and winter fallow.</t>
  </si>
  <si>
    <t>Fall soil Olsen P storage was generally similar between fields, but average Olsen P storage decreased by 58% in the 30 to 60 cm layer and 55% in the 60 to 90 cm layer from 2006 to 2009.</t>
  </si>
  <si>
    <t>Olsen phosphorous (Olsen P) concentration in Fall, 30-60 cm</t>
  </si>
  <si>
    <t>Olsen phosphorous (Olsen P) concentration in Fall, 60-90 cm</t>
  </si>
  <si>
    <t>Olsen phosphorous (Olsen P) concentration in Spring, 0-60 cm</t>
  </si>
  <si>
    <t>No rye treatment effect on spring Olsen P concentration was observed for any soil layer or year. The lack of rye treatment effect is not surprising since rye cover crops typically accumulate little P.</t>
  </si>
  <si>
    <r>
      <t>soil nitrate nitrogen (NO</t>
    </r>
    <r>
      <rPr>
        <rFont val="Calibri"/>
        <color rgb="FF000000"/>
        <sz val="11.0"/>
        <vertAlign val="subscript"/>
      </rPr>
      <t>3</t>
    </r>
    <r>
      <rPr>
        <rFont val="Calibri"/>
        <color rgb="FF000000"/>
        <sz val="11.0"/>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</si>
  <si>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</si>
  <si>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</si>
  <si>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</si>
  <si>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rFont val="Calibri"/>
        <color rgb="FF000000"/>
        <sz val="11.0"/>
        <vertAlign val="subscript"/>
      </rPr>
      <t>3</t>
    </r>
    <r>
      <rPr>
        <rFont val="Calibri"/>
        <color rgb="FF000000"/>
        <sz val="11.0"/>
      </rPr>
      <t>-N) concentration in Fall, 30-60 cm</t>
    </r>
  </si>
  <si>
    <r>
      <t>soil nitrate nitrogen (NO</t>
    </r>
    <r>
      <rPr>
        <rFont val="Calibri"/>
        <color rgb="FF000000"/>
        <sz val="11.0"/>
        <vertAlign val="subscript"/>
      </rPr>
      <t>3</t>
    </r>
    <r>
      <rPr>
        <rFont val="Calibri"/>
        <color rgb="FF000000"/>
        <sz val="11.0"/>
      </rPr>
      <t>-N) concentration in Fall, 60-90 cm</t>
    </r>
  </si>
  <si>
    <r>
      <t>soil nitrate nitrogen (NO</t>
    </r>
    <r>
      <rPr>
        <rFont val="Calibri"/>
        <color rgb="FF000000"/>
        <sz val="11.0"/>
        <vertAlign val="subscript"/>
      </rPr>
      <t>3</t>
    </r>
    <r>
      <rPr>
        <rFont val="Calibri"/>
        <color rgb="FF000000"/>
        <sz val="11.0"/>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</si>
  <si>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</si>
  <si>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</si>
  <si>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</si>
  <si>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</si>
  <si>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</si>
  <si>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</si>
  <si>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</si>
  <si>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</si>
  <si>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</si>
  <si>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</si>
  <si>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</si>
  <si>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</si>
  <si>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</si>
  <si>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</si>
  <si>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</si>
  <si>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</si>
  <si>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</si>
  <si>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</si>
  <si>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</si>
  <si>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</si>
  <si>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</si>
  <si>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</si>
  <si>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</si>
  <si>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</si>
  <si>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</si>
  <si>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</si>
  <si>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</si>
  <si>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</si>
  <si>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</si>
  <si>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</si>
  <si>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</si>
  <si>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</si>
  <si>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</si>
  <si>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</si>
  <si>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</si>
  <si>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</si>
  <si>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</si>
  <si>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</si>
  <si>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</si>
  <si>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</si>
  <si>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</si>
  <si>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</si>
  <si>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soil water content before planting of cash crop, 10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</si>
  <si>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</si>
  <si>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t>soil water content before planting of cash crop, 20 cm depth</t>
  </si>
  <si>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</si>
  <si>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</si>
  <si>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</si>
  <si>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</si>
  <si>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</si>
  <si>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</si>
  <si>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</si>
  <si>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</si>
  <si>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</si>
  <si>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</si>
  <si>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</si>
  <si>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rFont val="Calibri"/>
        <color rgb="FF000000"/>
        <sz val="11.0"/>
        <vertAlign val="superscript"/>
      </rPr>
      <t>3</t>
    </r>
    <r>
      <rPr>
        <rFont val="Calibri"/>
        <color rgb="FF000000"/>
        <sz val="11.0"/>
      </rPr>
      <t xml:space="preserve">  water / cm</t>
    </r>
    <r>
      <rPr>
        <rFont val="Calibri"/>
        <color rgb="FF000000"/>
        <sz val="11.0"/>
        <vertAlign val="superscript"/>
      </rPr>
      <t>3</t>
    </r>
    <r>
      <rPr>
        <rFont val="Calibri"/>
        <color rgb="FF000000"/>
        <sz val="11.0"/>
      </rPr>
      <t xml:space="preserve"> soil</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</si>
  <si>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</si>
  <si>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</si>
  <si>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</si>
  <si>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</si>
  <si>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</si>
  <si>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</si>
  <si>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</si>
  <si>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rFont val="Calibri"/>
        <color rgb="FF000000"/>
        <sz val="11.0"/>
        <vertAlign val="superscript"/>
      </rPr>
      <t>3</t>
    </r>
    <r>
      <rPr>
        <rFont val="Calibri"/>
        <color rgb="FF000000"/>
        <sz val="11.0"/>
      </rPr>
      <t xml:space="preserve"> cm</t>
    </r>
    <r>
      <rPr>
        <rFont val="Calibri"/>
        <color rgb="FF000000"/>
        <sz val="11.0"/>
        <vertAlign val="superscript"/>
      </rPr>
      <t>–3</t>
    </r>
    <r>
      <rPr>
        <rFont val="Calibri"/>
        <color rgb="FF000000"/>
        <sz val="11.0"/>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</si>
  <si>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</si>
  <si>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</si>
  <si>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</si>
  <si>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</si>
  <si>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</si>
  <si>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</si>
  <si>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</si>
  <si>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</si>
  <si>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</si>
  <si>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</si>
  <si>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</si>
  <si>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</si>
  <si>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</si>
  <si>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</si>
  <si>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</si>
  <si>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</si>
  <si>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</si>
  <si>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</si>
  <si>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</si>
  <si>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</si>
  <si>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</si>
  <si>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phosphorous balance</t>
  </si>
  <si>
    <t>rye cover crops had no impact on phosphorous balance compared to winter fallow.</t>
  </si>
  <si>
    <t>Rye cover crops had no effect on phosphorous inputs, removal, or balance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</si>
  <si>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</si>
  <si>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phosphorous inputs</t>
  </si>
  <si>
    <t>rye cover crops had no impact on phosphorous input compared to winter fallow.</t>
  </si>
  <si>
    <t>phosphorous removal</t>
  </si>
  <si>
    <t>rye cover crops had no impact on phosphorous removal compared to winter fallow.</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</si>
  <si>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</si>
  <si>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</si>
  <si>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</si>
  <si>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</si>
  <si>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</si>
  <si>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</si>
  <si>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</si>
  <si>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</si>
  <si>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</si>
  <si>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</si>
  <si>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</si>
  <si>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</si>
  <si>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</si>
  <si>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</si>
  <si>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</si>
  <si>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</si>
  <si>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</si>
  <si>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</si>
  <si>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</si>
  <si>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t>microbial biomass</t>
  </si>
  <si>
    <r>
      <t>kg CO</t>
    </r>
    <r>
      <rPr>
        <rFont val="Calibri"/>
        <color rgb="FF000000"/>
        <sz val="11.0"/>
        <vertAlign val="subscript"/>
      </rPr>
      <t>2</t>
    </r>
    <r>
      <rPr>
        <rFont val="Calibri"/>
        <color rgb="FF000000"/>
        <sz val="11.0"/>
      </rPr>
      <t>-C / m</t>
    </r>
    <r>
      <rPr>
        <rFont val="Calibri"/>
        <color rgb="FF000000"/>
        <sz val="11.0"/>
        <vertAlign val="superscript"/>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</si>
  <si>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</si>
  <si>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</si>
  <si>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</si>
  <si>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rFont val="Calibri"/>
        <color rgb="FF000000"/>
        <sz val="11.0"/>
        <vertAlign val="subscript"/>
      </rPr>
      <t>2</t>
    </r>
    <r>
      <rPr>
        <rFont val="Calibri"/>
        <color rgb="FF000000"/>
        <sz val="11.0"/>
      </rPr>
      <t>-C / m</t>
    </r>
    <r>
      <rPr>
        <rFont val="Calibri"/>
        <color rgb="FF000000"/>
        <sz val="11.0"/>
        <vertAlign val="superscript"/>
      </rPr>
      <t>3</t>
    </r>
  </si>
  <si>
    <t xml:space="preserve">The treatment differences found in May 2008 were likely due to fresh organic inputs to the soil aft er the winter cover crop period compared with fewer organic inputs in the no cover crop control. </t>
  </si>
  <si>
    <r>
      <t>kg CO</t>
    </r>
    <r>
      <rPr>
        <rFont val="Calibri"/>
        <color rgb="FF000000"/>
        <sz val="11.0"/>
        <vertAlign val="subscript"/>
      </rPr>
      <t>2</t>
    </r>
    <r>
      <rPr>
        <rFont val="Calibri"/>
        <color rgb="FF000000"/>
        <sz val="11.0"/>
      </rPr>
      <t>-C / m</t>
    </r>
    <r>
      <rPr>
        <rFont val="Calibri"/>
        <color rgb="FF000000"/>
        <sz val="11.0"/>
        <vertAlign val="superscript"/>
      </rPr>
      <t>3</t>
    </r>
  </si>
  <si>
    <r>
      <t>kg CO</t>
    </r>
    <r>
      <rPr>
        <rFont val="Calibri"/>
        <color rgb="FF000000"/>
        <sz val="11.0"/>
        <vertAlign val="subscript"/>
      </rPr>
      <t>2</t>
    </r>
    <r>
      <rPr>
        <rFont val="Calibri"/>
        <color rgb="FF000000"/>
        <sz val="11.0"/>
      </rPr>
      <t>-C / m</t>
    </r>
    <r>
      <rPr>
        <rFont val="Calibri"/>
        <color rgb="FF000000"/>
        <sz val="11.0"/>
        <vertAlign val="superscript"/>
      </rPr>
      <t>3</t>
    </r>
  </si>
  <si>
    <t>particulate organic carbon</t>
  </si>
  <si>
    <r>
      <t>kg / m</t>
    </r>
    <r>
      <rPr>
        <rFont val="Calibri"/>
        <color rgb="FF000000"/>
        <sz val="11.0"/>
        <vertAlign val="superscript"/>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</si>
  <si>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</si>
  <si>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</si>
  <si>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</si>
  <si>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rFont val="Calibri"/>
        <color rgb="FF000000"/>
        <sz val="11.0"/>
        <vertAlign val="superscript"/>
      </rPr>
      <t>3</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</si>
  <si>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</si>
  <si>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</si>
  <si>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</si>
  <si>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</si>
  <si>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</si>
  <si>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</si>
  <si>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</si>
  <si>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</si>
  <si>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</si>
  <si>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</si>
  <si>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rFont val="Calibri"/>
        <color rgb="FF000000"/>
        <sz val="11.0"/>
        <vertAlign val="superscript"/>
      </rPr>
      <t>–1</t>
    </r>
    <r>
      <rPr>
        <rFont val="Calibri"/>
        <color rgb="FF000000"/>
        <sz val="11.0"/>
      </rPr>
      <t xml:space="preserve"> in August 2007. Below average rainfall from April to July (–15 cm) and low corn populations in all treatments mean = 39,448 plants ha</t>
    </r>
    <r>
      <rPr>
        <rFont val="Calibri"/>
        <color rgb="FF000000"/>
        <sz val="11.0"/>
        <vertAlign val="superscript"/>
      </rPr>
      <t>–1</t>
    </r>
    <r>
      <rPr>
        <rFont val="Calibri"/>
        <color rgb="FF000000"/>
        <sz val="11.0"/>
      </rPr>
      <t>) at the beginning of the growing season (early June) resulted in the low silage yield in 2007. In 2008, there also were no cover crop treatment effects (P &gt; 0.10) on corn plant population in early June (mean = 61,424 plants ha</t>
    </r>
    <r>
      <rPr>
        <rFont val="Calibri"/>
        <color rgb="FF000000"/>
        <sz val="11.0"/>
        <vertAlign val="superscript"/>
      </rPr>
      <t>–1</t>
    </r>
    <r>
      <rPr>
        <rFont val="Calibri"/>
        <color rgb="FF000000"/>
        <sz val="11.0"/>
      </rPr>
      <t xml:space="preserve"> across treatments) and silage yield in August (mean of 14,870 kg ha</t>
    </r>
    <r>
      <rPr>
        <rFont val="Calibri"/>
        <color rgb="FF000000"/>
        <sz val="11.0"/>
        <vertAlign val="superscript"/>
      </rPr>
      <t>–1</t>
    </r>
    <r>
      <rPr>
        <rFont val="Calibri"/>
        <color rgb="FF000000"/>
        <sz val="11.0"/>
      </rPr>
      <t xml:space="preserve"> across treatments).</t>
    </r>
  </si>
  <si>
    <r>
      <t>kg CO</t>
    </r>
    <r>
      <rPr>
        <rFont val="Calibri"/>
        <color rgb="FF000000"/>
        <sz val="11.0"/>
        <vertAlign val="subscript"/>
      </rPr>
      <t>2</t>
    </r>
    <r>
      <rPr>
        <rFont val="Calibri"/>
        <color rgb="FF000000"/>
        <sz val="11.0"/>
      </rPr>
      <t>-C / m</t>
    </r>
    <r>
      <rPr>
        <rFont val="Calibri"/>
        <color rgb="FF000000"/>
        <sz val="11.0"/>
        <vertAlign val="superscript"/>
      </rPr>
      <t>3</t>
    </r>
  </si>
  <si>
    <r>
      <t>kg CO</t>
    </r>
    <r>
      <rPr>
        <rFont val="Calibri"/>
        <color rgb="FF000000"/>
        <sz val="11.0"/>
        <vertAlign val="subscript"/>
      </rPr>
      <t>2</t>
    </r>
    <r>
      <rPr>
        <rFont val="Calibri"/>
        <color rgb="FF000000"/>
        <sz val="11.0"/>
      </rPr>
      <t>-C / m</t>
    </r>
    <r>
      <rPr>
        <rFont val="Calibri"/>
        <color rgb="FF000000"/>
        <sz val="11.0"/>
        <vertAlign val="superscript"/>
      </rPr>
      <t>3</t>
    </r>
  </si>
  <si>
    <r>
      <t>kg / m</t>
    </r>
    <r>
      <rPr>
        <rFont val="Calibri"/>
        <color rgb="FF000000"/>
        <sz val="11.0"/>
        <vertAlign val="superscript"/>
      </rPr>
      <t>3</t>
    </r>
  </si>
  <si>
    <r>
      <t>Both cover crop treatments had greater particulate organic carbon than the no cover crop control. Th e 0-to 5-cm soil layer had more (P = 0.01) particulate organic carbon (3.64 kg m</t>
    </r>
    <r>
      <rPr>
        <rFont val="Calibri"/>
        <color rgb="FF000000"/>
        <sz val="11.0"/>
        <vertAlign val="superscript"/>
      </rPr>
      <t>–3</t>
    </r>
    <r>
      <rPr>
        <rFont val="Calibri"/>
        <color rgb="FF000000"/>
        <sz val="11.0"/>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</si>
  <si>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</si>
  <si>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</si>
  <si>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</si>
  <si>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</si>
  <si>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</si>
  <si>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</si>
  <si>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</si>
  <si>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</si>
  <si>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</si>
  <si>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</si>
  <si>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</si>
  <si>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</si>
  <si>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</si>
  <si>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</si>
  <si>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</si>
  <si>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</si>
  <si>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</si>
  <si>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</si>
  <si>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</si>
  <si>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</si>
  <si>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</si>
  <si>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</si>
  <si>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</si>
  <si>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</si>
  <si>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</si>
  <si>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</si>
  <si>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</si>
  <si>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</si>
  <si>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</si>
  <si>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</si>
  <si>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</si>
  <si>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</si>
  <si>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</si>
  <si>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</si>
  <si>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</si>
  <si>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</si>
  <si>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</si>
  <si>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</si>
  <si>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</si>
  <si>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</si>
  <si>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</si>
  <si>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cover crop, 45 kg N / ha</t>
  </si>
  <si>
    <t>no winter cover crop, 45 kg N / ha</t>
  </si>
  <si>
    <t>rye cover crop, 45 kg N / ha</t>
  </si>
  <si>
    <t>rye winter cover crop, 45 kg N / ha</t>
  </si>
  <si>
    <t>no cover crop, 90 kg N / ha</t>
  </si>
  <si>
    <t>no winter cover crop, 90 kg N / ha</t>
  </si>
  <si>
    <t>rye cover crop, 90 kg N / ha</t>
  </si>
  <si>
    <t>rye winter cover crop, 90 kg N / ha</t>
  </si>
  <si>
    <t>no cover crop, 135 kg N / ha</t>
  </si>
  <si>
    <t>no winter cover crop, 135 kg N / ha</t>
  </si>
  <si>
    <t>rye cover crop, 135 kg N / ha</t>
  </si>
  <si>
    <t>rye winter cover crop, 135 kg N / ha</t>
  </si>
  <si>
    <t>no cover crop, 180 kg N / ha</t>
  </si>
  <si>
    <t>no winter cover crop, 180 kg N / ha</t>
  </si>
  <si>
    <t>rye cover crop, 180 kg N / ha</t>
  </si>
  <si>
    <t>rye winter cover crop, 180 kg N / ha</t>
  </si>
  <si>
    <t>no cover crop, 225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</si>
  <si>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</si>
  <si>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</si>
  <si>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</si>
  <si>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</si>
  <si>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</si>
  <si>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</si>
  <si>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</si>
  <si>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rFont val="Calibri"/>
        <color rgb="FF000000"/>
        <sz val="11.0"/>
        <vertAlign val="subscript"/>
      </rPr>
      <t>3</t>
    </r>
    <r>
      <rPr>
        <rFont val="Calibri"/>
        <color rgb="FF000000"/>
        <sz val="11.0"/>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</si>
  <si>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</si>
  <si>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</si>
  <si>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</si>
  <si>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rFont val="Calibri"/>
        <color rgb="FF000000"/>
        <sz val="11.0"/>
        <vertAlign val="subscript"/>
      </rPr>
      <t>3</t>
    </r>
    <r>
      <rPr>
        <rFont val="Calibri"/>
        <color rgb="FF000000"/>
        <sz val="11.0"/>
      </rPr>
      <t>-N) post cover crop termination, pre cash crop planting (maize)</t>
    </r>
  </si>
  <si>
    <r>
      <t>soil nitrate (NO</t>
    </r>
    <r>
      <rPr>
        <rFont val="Calibri"/>
        <color rgb="FF000000"/>
        <sz val="11.0"/>
        <vertAlign val="subscript"/>
      </rPr>
      <t>3</t>
    </r>
    <r>
      <rPr>
        <rFont val="Calibri"/>
        <color rgb="FF000000"/>
        <sz val="11.0"/>
      </rPr>
      <t>-N) post harvest (maize)</t>
    </r>
  </si>
  <si>
    <r>
      <t>soil nitrate (NO</t>
    </r>
    <r>
      <rPr>
        <rFont val="Calibri"/>
        <color rgb="FF000000"/>
        <sz val="11.0"/>
        <vertAlign val="subscript"/>
      </rPr>
      <t>3</t>
    </r>
    <r>
      <rPr>
        <rFont val="Calibri"/>
        <color rgb="FF000000"/>
        <sz val="11.0"/>
      </rPr>
      <t>-N) post harvest (soybean)</t>
    </r>
  </si>
  <si>
    <r>
      <t>As found following corn, post-soybean harvest profile soil NO3–N was low (</t>
    </r>
    <r>
      <rPr>
        <rFont val="Calibri"/>
        <color rgb="FF000000"/>
        <sz val="11.0"/>
      </rPr>
      <t>≤</t>
    </r>
    <r>
      <rPr>
        <rFont val="Calibri"/>
        <color rgb="FF000000"/>
        <sz val="11.0"/>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</si>
  <si>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rFont val="Calibri"/>
        <color rgb="FF000000"/>
        <sz val="11.0"/>
        <vertAlign val="subscript"/>
      </rPr>
      <t>3</t>
    </r>
    <r>
      <rPr>
        <rFont val="Calibri"/>
        <color rgb="FF000000"/>
        <sz val="11.0"/>
      </rPr>
      <t>-N) post harvest (soybean)</t>
    </r>
  </si>
  <si>
    <r>
      <t>As found following corn, post-soybean harvest profile soil NO3–N was low (</t>
    </r>
    <r>
      <rPr>
        <rFont val="Calibri"/>
        <color rgb="FF000000"/>
        <sz val="11.0"/>
      </rPr>
      <t>≤</t>
    </r>
    <r>
      <rPr>
        <rFont val="Calibri"/>
        <color rgb="FF000000"/>
        <sz val="11.0"/>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</si>
  <si>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</si>
  <si>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</si>
  <si>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</si>
  <si>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</si>
  <si>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</si>
  <si>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</si>
  <si>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</si>
  <si>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</si>
  <si>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</si>
  <si>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</si>
  <si>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</si>
  <si>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</si>
  <si>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</si>
  <si>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</si>
  <si>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</si>
  <si>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</si>
  <si>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rFont val="Calibri"/>
        <color rgb="FF000000"/>
        <sz val="11.0"/>
        <vertAlign val="subscript"/>
      </rPr>
      <t>3</t>
    </r>
    <r>
      <rPr>
        <rFont val="Calibri"/>
        <color rgb="FF000000"/>
        <sz val="11.0"/>
      </rPr>
      <t>-N</t>
    </r>
    <r>
      <rPr>
        <rFont val="Calibri"/>
        <color rgb="FF000000"/>
        <sz val="11.0"/>
        <vertAlign val="subscript"/>
      </rPr>
      <t>conc</t>
    </r>
  </si>
  <si>
    <t>winter rye cover crops reduced subsurface drainage concentrations and annual yields of nitrate.</t>
  </si>
  <si>
    <t>Winter rye cover crop reduced subsurface nitrate yields and concentrations, but has no significant effect on phosphorous leachates.</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</si>
  <si>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</si>
  <si>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rFont val="Calibri"/>
        <color rgb="FF000000"/>
        <sz val="11.0"/>
        <vertAlign val="subscript"/>
      </rPr>
      <t>3</t>
    </r>
    <r>
      <rPr>
        <rFont val="Calibri"/>
        <color rgb="FF000000"/>
        <sz val="11.0"/>
      </rPr>
      <t>-N) annual yields</t>
    </r>
  </si>
  <si>
    <r>
      <t>NO</t>
    </r>
    <r>
      <rPr>
        <rFont val="Calibri"/>
        <color rgb="FF000000"/>
        <sz val="11.0"/>
        <vertAlign val="subscript"/>
      </rPr>
      <t>3</t>
    </r>
    <r>
      <rPr>
        <rFont val="Calibri"/>
        <color rgb="FF000000"/>
        <sz val="11.0"/>
      </rPr>
      <t>-N</t>
    </r>
    <r>
      <rPr>
        <rFont val="Calibri"/>
        <color rgb="FF000000"/>
        <sz val="11.0"/>
        <vertAlign val="subscript"/>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</si>
  <si>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</si>
  <si>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</si>
  <si>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rFont val="Calibri"/>
        <color rgb="FF000000"/>
        <sz val="11.0"/>
        <vertAlign val="subscript"/>
      </rPr>
      <t>3</t>
    </r>
    <r>
      <rPr>
        <rFont val="Calibri"/>
        <color rgb="FF000000"/>
        <sz val="11.0"/>
      </rPr>
      <t>-N</t>
    </r>
    <r>
      <rPr>
        <rFont val="Calibri"/>
        <color rgb="FF000000"/>
        <sz val="11.0"/>
        <vertAlign val="subscript"/>
      </rPr>
      <t>yield</t>
    </r>
    <r>
      <rPr>
        <rFont val="Calibri"/>
        <color rgb="FF000000"/>
        <sz val="11.0"/>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</si>
  <si>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rFont val="Calibri"/>
        <color rgb="FF000000"/>
        <sz val="11.0"/>
        <vertAlign val="subscript"/>
      </rPr>
      <t>3</t>
    </r>
    <r>
      <rPr>
        <rFont val="Calibri"/>
        <color rgb="FF000000"/>
        <sz val="11.0"/>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rFont val="Calibri"/>
        <color rgb="FF000000"/>
        <sz val="11.0"/>
        <vertAlign val="subscript"/>
      </rPr>
      <t>3</t>
    </r>
    <r>
      <rPr>
        <rFont val="Calibri"/>
        <color rgb="FF000000"/>
        <sz val="11.0"/>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</si>
  <si>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total reactive phosphorous (TRP) annual concentrations</t>
  </si>
  <si>
    <r>
      <t>TRP</t>
    </r>
    <r>
      <rPr>
        <rFont val="Calibri"/>
        <color rgb="FF000000"/>
        <sz val="11.0"/>
        <vertAlign val="subscript"/>
      </rPr>
      <t>conc</t>
    </r>
  </si>
  <si>
    <t>winter rye cover crops had no significant impact on subsurface drainage total reactive phosphorous annual conncentrations or yields</t>
  </si>
  <si>
    <t>Flow-weighted total reactive phosphorous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phosphorous yields did not significantly differ among cropping systems.</t>
  </si>
  <si>
    <t>subsurface drainage total reactive phosphorous (TRP) annual yields</t>
  </si>
  <si>
    <r>
      <t>TRP</t>
    </r>
    <r>
      <rPr>
        <rFont val="Calibri"/>
        <color rgb="FF000000"/>
        <sz val="11.0"/>
        <vertAlign val="subscript"/>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</si>
  <si>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</si>
  <si>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</si>
  <si>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</si>
  <si>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</si>
  <si>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</si>
  <si>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</si>
  <si>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cover crop</t>
  </si>
  <si>
    <t>rye/vetch winter cover crop</t>
  </si>
  <si>
    <t>winter rye/hairy vetch cover crop mixture either reduced or had no affect on maize aboveground biomass compared to winter fallow.</t>
  </si>
  <si>
    <t>vetch cover crop</t>
  </si>
  <si>
    <t>vetch winter cover crop</t>
  </si>
  <si>
    <t>hairy vetch cover crop either increased or had no affect on maize aboveground biomass compared to winter fallow.</t>
  </si>
  <si>
    <t>maize grain yield, weight of kernels</t>
  </si>
  <si>
    <t>no cover crop, 0 kg N /ha</t>
  </si>
  <si>
    <t>no winter cover crop, 0 kg N /ha</t>
  </si>
  <si>
    <t>rye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</si>
  <si>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</si>
  <si>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</si>
  <si>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cover crop, 0 kg N /ha</t>
  </si>
  <si>
    <t>rye/vetch winter cover crop, 0 kg N /ha</t>
  </si>
  <si>
    <t>no cover crop, 90 kg N /ha</t>
  </si>
  <si>
    <t>no winter cover crop, 90 kg N /ha</t>
  </si>
  <si>
    <t>rye cover crop, 90 kg N /ha</t>
  </si>
  <si>
    <t>rye winter cover crop, 90 kg N /ha</t>
  </si>
  <si>
    <t>vetch cover crop, 90 kg N /ha</t>
  </si>
  <si>
    <t>vetch winter cover crop, 90 kg N /ha</t>
  </si>
  <si>
    <t>rye/vetch cover crop, 90 kg N /ha</t>
  </si>
  <si>
    <t>rye/vetch winter cover crop, 90 kg N /ha</t>
  </si>
  <si>
    <t>no cover crop, 180 kg N /ha</t>
  </si>
  <si>
    <t>no winter cover crop, 180 kg N /ha</t>
  </si>
  <si>
    <t>rye cover crop, 180 kg N /ha</t>
  </si>
  <si>
    <t>rye winter cover crop, 180 kg N /ha</t>
  </si>
  <si>
    <t>vetch cover crop, 180 kg N /ha</t>
  </si>
  <si>
    <t>vetch winter cover crop, 180 kg N /ha</t>
  </si>
  <si>
    <t>rye/vetch cover crop, 180 kg N /ha</t>
  </si>
  <si>
    <t>rye/vetch winter cover crop, 180 kg N /ha</t>
  </si>
  <si>
    <t>no cover crop, 270 kg N /ha</t>
  </si>
  <si>
    <t>no winter cover crop, 270 kg N /ha</t>
  </si>
  <si>
    <t>rye cover crop, 270 kg N /ha</t>
  </si>
  <si>
    <t>rye winter cover crop, 270 kg N /ha</t>
  </si>
  <si>
    <t>vetch cover crop, 270 kg N /ha</t>
  </si>
  <si>
    <t>vetch winter cover crop, 270 kg N /ha</t>
  </si>
  <si>
    <t>rye/vetch cover crop, 270 kg N /ha</t>
  </si>
  <si>
    <t>rye/vetch winter cover crop,  270 kg N /ha</t>
  </si>
  <si>
    <t>vetch cover crop, 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</si>
  <si>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</si>
  <si>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</si>
  <si>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</si>
  <si>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</si>
  <si>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</si>
  <si>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</si>
  <si>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</si>
  <si>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</si>
  <si>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</si>
  <si>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</si>
  <si>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</si>
  <si>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</si>
  <si>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</si>
  <si>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</si>
  <si>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rFont val="Calibri"/>
        <color rgb="FF000000"/>
        <sz val="11.0"/>
        <vertAlign val="subscript"/>
      </rPr>
      <t>4</t>
    </r>
    <r>
      <rPr>
        <rFont val="Calibri"/>
        <color rgb="FF000000"/>
        <sz val="11.0"/>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</si>
  <si>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</si>
  <si>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</si>
  <si>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</si>
  <si>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</si>
  <si>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</si>
  <si>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</si>
  <si>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</si>
  <si>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rFont val="Calibri"/>
        <color rgb="FF000000"/>
        <sz val="11.0"/>
        <vertAlign val="subscript"/>
      </rPr>
      <t>3</t>
    </r>
    <r>
      <rPr>
        <rFont val="Calibri"/>
        <color rgb="FF000000"/>
        <sz val="11.0"/>
      </rPr>
      <t>-N) in soil following cover crop</t>
    </r>
  </si>
  <si>
    <t>winter rye reduced nitrate in soil following cover crop termination.</t>
  </si>
  <si>
    <r>
      <t>nitrate and ammonium (NO3-N + NH</t>
    </r>
    <r>
      <rPr>
        <rFont val="Calibri"/>
        <color rgb="FF000000"/>
        <sz val="11.0"/>
        <vertAlign val="subscript"/>
      </rPr>
      <t>4</t>
    </r>
    <r>
      <rPr>
        <rFont val="Calibri"/>
        <color rgb="FF000000"/>
        <sz val="11.0"/>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</si>
  <si>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</si>
  <si>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</si>
  <si>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</si>
  <si>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</si>
  <si>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</si>
  <si>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</si>
  <si>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</si>
  <si>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</si>
  <si>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cover crop</t>
  </si>
  <si>
    <t>radish winter cover crop</t>
  </si>
  <si>
    <t>similar amounts of plant available phosphorous when tillage radish was grown as a cover crop compared to winter fallow.</t>
  </si>
  <si>
    <t>After one year of cover crops, there were no significant changes in the amont of available phosphorous in the soil.</t>
  </si>
  <si>
    <t xml:space="preserve">No effect of compaction level or cover crop treatment or their interactions were evident for total nitrogen, total carbon, or phosphorous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</si>
  <si>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radish/buckwheat cover crop</t>
  </si>
  <si>
    <t>radish/buckwheat winter cover crop</t>
  </si>
  <si>
    <t>similar amounts of plant available phosphorous whena  tillage radish and buckwheat mixture was grown as a cover crop compared to winter fallow.</t>
  </si>
  <si>
    <t>radish/hairy vetch cover crop</t>
  </si>
  <si>
    <t>radish/hairy vetch winter cover crop</t>
  </si>
  <si>
    <t>similar amounts of plant available phosphorous when a tillage radish and hairy vetch mixture was grown as a cover crop compared to winter fallow.</t>
  </si>
  <si>
    <t>radish/rye cover crop</t>
  </si>
  <si>
    <t>radish/rye winter cover crop</t>
  </si>
  <si>
    <t>similar amounts of plant available phosphorous when a tillage radish and winter rye mixture was grown as a cover crop compared to winter fallow.</t>
  </si>
  <si>
    <t>radish/tritical cover crop</t>
  </si>
  <si>
    <t>radish/triticale cover crop</t>
  </si>
  <si>
    <t>similar amounts of plant available phosphorous when a tillage radish and winter triticale mixture was grown as a cover crop compared to winter fallow.</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</si>
  <si>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</si>
  <si>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</si>
  <si>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</si>
  <si>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</si>
  <si>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</si>
  <si>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</si>
  <si>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</si>
  <si>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</si>
  <si>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</si>
  <si>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</si>
  <si>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</si>
  <si>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</si>
  <si>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</si>
  <si>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</si>
  <si>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</si>
  <si>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</si>
  <si>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</si>
  <si>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</si>
  <si>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</si>
  <si>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</si>
  <si>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</si>
  <si>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</si>
  <si>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</si>
  <si>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</si>
  <si>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</si>
  <si>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</si>
  <si>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</si>
  <si>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</si>
  <si>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</si>
  <si>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</si>
  <si>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</si>
  <si>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</si>
  <si>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</si>
  <si>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</si>
  <si>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</si>
  <si>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</si>
  <si>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</si>
  <si>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</si>
  <si>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</si>
  <si>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</si>
  <si>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</si>
  <si>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</si>
  <si>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</si>
  <si>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</si>
  <si>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</si>
  <si>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</si>
  <si>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</si>
  <si>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</si>
  <si>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</si>
  <si>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</si>
  <si>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</si>
  <si>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</si>
  <si>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</si>
  <si>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</si>
  <si>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triticale cover crop</t>
  </si>
  <si>
    <t>tritical winter cover crop</t>
  </si>
  <si>
    <t>rye cover crop (clipped)</t>
  </si>
  <si>
    <t>rye winter cover crop (top removed)</t>
  </si>
  <si>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</si>
  <si>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</si>
  <si>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</si>
  <si>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</si>
  <si>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</si>
  <si>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winter-filled oat compared to winter fallow. </t>
  </si>
  <si>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</si>
  <si>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</si>
  <si>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t xml:space="preserve">similar levels of soil nitrate with winter rye compared to winter fallow. </t>
  </si>
  <si>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</si>
  <si>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</si>
  <si>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</si>
  <si>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</si>
  <si>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</si>
  <si>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</si>
  <si>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</si>
  <si>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</si>
  <si>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</si>
  <si>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</si>
  <si>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</si>
  <si>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</si>
  <si>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</si>
  <si>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r>
      <t>soil nitrate (NO</t>
    </r>
    <r>
      <rPr>
        <rFont val="Calibri"/>
        <color rgb="FF000000"/>
        <sz val="11.0"/>
        <vertAlign val="subscript"/>
      </rPr>
      <t>3</t>
    </r>
    <r>
      <rPr>
        <rFont val="Calibri"/>
        <color rgb="FF000000"/>
        <sz val="11.0"/>
      </rPr>
      <t>-N) post winter cover crop, before planting cash crop</t>
    </r>
  </si>
  <si>
    <t>mgmt</t>
  </si>
  <si>
    <r>
      <t>Mg/ m</t>
    </r>
    <r>
      <rPr>
        <rFont val="Calibri"/>
        <color rgb="FF000000"/>
        <sz val="11.0"/>
        <vertAlign val="superscript"/>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</si>
  <si>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</si>
  <si>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</si>
  <si>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</si>
  <si>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rFont val="Calibri"/>
        <color rgb="FF000000"/>
        <sz val="11.0"/>
        <vertAlign val="superscript"/>
      </rPr>
      <t>3</t>
    </r>
  </si>
  <si>
    <t>similar bulk density values in plots with winter rye cover crops and winter fallow.</t>
  </si>
  <si>
    <r>
      <t>Mg/ m</t>
    </r>
    <r>
      <rPr>
        <rFont val="Calibri"/>
        <color rgb="FF000000"/>
        <sz val="11.0"/>
        <vertAlign val="superscript"/>
      </rPr>
      <t>3</t>
    </r>
  </si>
  <si>
    <t>oat/rye cover crop</t>
  </si>
  <si>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</si>
  <si>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</si>
  <si>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</si>
  <si>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</si>
  <si>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</si>
  <si>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</si>
  <si>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</si>
  <si>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</si>
  <si>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</si>
  <si>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</si>
  <si>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</si>
  <si>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</si>
  <si>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</si>
  <si>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</si>
  <si>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</si>
  <si>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</si>
  <si>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</si>
  <si>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</si>
  <si>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Of the cover crops tested, maize yields were greatest when oat was grown along compared to rye alone or oat/rye mixutre.</t>
  </si>
  <si>
    <r>
      <t>Mg/ m</t>
    </r>
    <r>
      <rPr>
        <rFont val="Calibri"/>
        <color rgb="FF000000"/>
        <sz val="11.0"/>
        <vertAlign val="superscript"/>
      </rPr>
      <t>3</t>
    </r>
  </si>
  <si>
    <t>No treatment effects of cover crops were detected.</t>
  </si>
  <si>
    <r>
      <t>Mg/ m</t>
    </r>
    <r>
      <rPr>
        <rFont val="Calibri"/>
        <color rgb="FF000000"/>
        <sz val="11.0"/>
        <vertAlign val="superscript"/>
      </rPr>
      <t>3</t>
    </r>
  </si>
  <si>
    <t>Soybean yields were unaffected by all of the cover crops tested.</t>
  </si>
  <si>
    <r>
      <t>Mg/ m</t>
    </r>
    <r>
      <rPr>
        <rFont val="Calibri"/>
        <color rgb="FF000000"/>
        <sz val="11.0"/>
        <vertAlign val="superscript"/>
      </rPr>
      <t>3</t>
    </r>
  </si>
  <si>
    <t>bulk density 0-30 cm depth (spring)</t>
  </si>
  <si>
    <r>
      <t>Mg / m</t>
    </r>
    <r>
      <rPr>
        <rFont val="Calibri"/>
        <color rgb="FF000000"/>
        <sz val="11.0"/>
        <vertAlign val="superscript"/>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</si>
  <si>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</si>
  <si>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</si>
  <si>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</si>
  <si>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</si>
  <si>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rFont val="Calibri"/>
        <color rgb="FF000000"/>
        <sz val="11.0"/>
        <vertAlign val="subscript"/>
      </rPr>
      <t>2</t>
    </r>
    <r>
      <rPr>
        <rFont val="Calibri"/>
        <color rgb="FF000000"/>
        <sz val="11.0"/>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</si>
  <si>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</si>
  <si>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</si>
  <si>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</si>
  <si>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</si>
  <si>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</si>
  <si>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t>cumulative nitrous oxide flux from soil April 2004 - Feb 2004</t>
  </si>
  <si>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</si>
  <si>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</si>
  <si>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</si>
  <si>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r>
      <t>kg N</t>
    </r>
    <r>
      <rPr>
        <rFont val="Calibri"/>
        <color rgb="FF000000"/>
        <sz val="11.0"/>
        <vertAlign val="subscript"/>
      </rPr>
      <t>2</t>
    </r>
    <r>
      <rPr>
        <rFont val="Calibri"/>
        <color rgb="FF000000"/>
        <sz val="11.0"/>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</si>
  <si>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</si>
  <si>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</si>
  <si>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</si>
  <si>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</si>
  <si>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</si>
  <si>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</si>
  <si>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</si>
  <si>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</si>
  <si>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</si>
  <si>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</si>
  <si>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</si>
  <si>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</si>
  <si>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rFont val="Calibri"/>
        <color rgb="FF000000"/>
        <sz val="11.0"/>
        <vertAlign val="subscript"/>
      </rPr>
      <t>4</t>
    </r>
    <r>
      <rPr>
        <rFont val="Calibri"/>
        <color rgb="FF000000"/>
        <sz val="11.0"/>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</si>
  <si>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</si>
  <si>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</si>
  <si>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</si>
  <si>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</si>
  <si>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</si>
  <si>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rFont val="Calibri"/>
        <color rgb="FF000000"/>
        <sz val="11.0"/>
        <vertAlign val="subscript"/>
      </rPr>
      <t>4</t>
    </r>
    <r>
      <rPr>
        <rFont val="Calibri"/>
        <color rgb="FF000000"/>
        <sz val="11.0"/>
      </rPr>
      <t>-N)</t>
    </r>
  </si>
  <si>
    <t>maize: cereal rye / soybean: hairy vetch</t>
  </si>
  <si>
    <r>
      <t>ammonium (NH</t>
    </r>
    <r>
      <rPr>
        <rFont val="Calibri"/>
        <color rgb="FF000000"/>
        <sz val="11.0"/>
        <vertAlign val="subscript"/>
      </rPr>
      <t>4</t>
    </r>
    <r>
      <rPr>
        <rFont val="Calibri"/>
        <color rgb="FF000000"/>
        <sz val="11.0"/>
      </rPr>
      <t>-N)</t>
    </r>
  </si>
  <si>
    <t>maize: annual ryegrass / soybean: annual ryegrass</t>
  </si>
  <si>
    <r>
      <t>ammonium (NH</t>
    </r>
    <r>
      <rPr>
        <rFont val="Calibri"/>
        <color rgb="FF000000"/>
        <sz val="11.0"/>
        <vertAlign val="subscript"/>
      </rPr>
      <t>4</t>
    </r>
    <r>
      <rPr>
        <rFont val="Calibri"/>
        <color rgb="FF000000"/>
        <sz val="11.0"/>
      </rPr>
      <t>-N)</t>
    </r>
  </si>
  <si>
    <t>maize: radish / soybean: radish</t>
  </si>
  <si>
    <r>
      <t>ammonium (NH</t>
    </r>
    <r>
      <rPr>
        <rFont val="Calibri"/>
        <color rgb="FF000000"/>
        <sz val="11.0"/>
        <vertAlign val="subscript"/>
      </rPr>
      <t>4</t>
    </r>
    <r>
      <rPr>
        <rFont val="Calibri"/>
        <color rgb="FF000000"/>
        <sz val="11.0"/>
      </rPr>
      <t>-N)</t>
    </r>
  </si>
  <si>
    <t>maize: rape / soybean: rape</t>
  </si>
  <si>
    <r>
      <t>Mg / m</t>
    </r>
    <r>
      <rPr>
        <rFont val="Calibri"/>
        <color rgb="FF000000"/>
        <sz val="11.0"/>
        <vertAlign val="superscript"/>
      </rPr>
      <t>3</t>
    </r>
  </si>
  <si>
    <t>cover crops had no impact on soil bulk density compared to winter fallow.</t>
  </si>
  <si>
    <t>In this two year study, corn-soybean rotations that included cover crops compared to winter fallow did not show any significant change in soil bulk density.</t>
  </si>
  <si>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</si>
  <si>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</si>
  <si>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</si>
  <si>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</si>
  <si>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</si>
  <si>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</si>
  <si>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</si>
  <si>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</si>
  <si>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</si>
  <si>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rFont val="Calibri"/>
        <color rgb="FF000000"/>
        <sz val="11.0"/>
        <vertAlign val="subscript"/>
      </rPr>
      <t>3</t>
    </r>
    <r>
      <rPr>
        <rFont val="Calibri"/>
        <color rgb="FF000000"/>
        <sz val="11.0"/>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</si>
  <si>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</si>
  <si>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</si>
  <si>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</si>
  <si>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</si>
  <si>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</si>
  <si>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</si>
  <si>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</si>
  <si>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</si>
  <si>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cover crops had no impact on plant available phosphorous compared to winter fallow.</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</si>
  <si>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</si>
  <si>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</si>
  <si>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</si>
  <si>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</si>
  <si>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</si>
  <si>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</si>
  <si>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</si>
  <si>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</si>
  <si>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rFont val="Calibri"/>
        <color rgb="FF000000"/>
        <sz val="11.0"/>
        <vertAlign val="subscript"/>
      </rPr>
      <t>4</t>
    </r>
    <r>
      <rPr>
        <rFont val="Calibri"/>
        <color rgb="FF000000"/>
        <sz val="11.0"/>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</si>
  <si>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</si>
  <si>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</si>
  <si>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</si>
  <si>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</si>
  <si>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</si>
  <si>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</si>
  <si>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</si>
  <si>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</si>
  <si>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</si>
  <si>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</si>
  <si>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</si>
  <si>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</si>
  <si>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</si>
  <si>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</si>
  <si>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</si>
  <si>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</si>
  <si>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</si>
  <si>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</si>
  <si>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</si>
  <si>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</si>
  <si>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</si>
  <si>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</si>
  <si>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</si>
  <si>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</si>
  <si>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</si>
  <si>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</si>
  <si>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</si>
  <si>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r>
      <t>nitrate (NO</t>
    </r>
    <r>
      <rPr>
        <rFont val="Calibri"/>
        <color rgb="FF000000"/>
        <sz val="11.0"/>
        <vertAlign val="subscript"/>
      </rPr>
      <t>3</t>
    </r>
    <r>
      <rPr>
        <rFont val="Calibri"/>
        <color rgb="FF000000"/>
        <sz val="11.0"/>
      </rPr>
      <t>-N)</t>
    </r>
  </si>
  <si>
    <r>
      <t>ammonium (NH</t>
    </r>
    <r>
      <rPr>
        <rFont val="Calibri"/>
        <color rgb="FF000000"/>
        <sz val="11.0"/>
        <vertAlign val="subscript"/>
      </rPr>
      <t>4</t>
    </r>
    <r>
      <rPr>
        <rFont val="Calibri"/>
        <color rgb="FF000000"/>
        <sz val="11.0"/>
      </rPr>
      <t>-N)</t>
    </r>
  </si>
  <si>
    <r>
      <t>Mg / m</t>
    </r>
    <r>
      <rPr>
        <rFont val="Calibri"/>
        <color rgb="FF000000"/>
        <sz val="11.0"/>
        <vertAlign val="superscript"/>
      </rPr>
      <t>3</t>
    </r>
  </si>
  <si>
    <r>
      <t>nitrate (NO</t>
    </r>
    <r>
      <rPr>
        <rFont val="Calibri"/>
        <color rgb="FF000000"/>
        <sz val="11.0"/>
        <vertAlign val="subscript"/>
      </rPr>
      <t>3</t>
    </r>
    <r>
      <rPr>
        <rFont val="Calibri"/>
        <color rgb="FF000000"/>
        <sz val="11.0"/>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</si>
  <si>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</si>
  <si>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</si>
  <si>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</si>
  <si>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rFont val="Calibri"/>
        <color rgb="FF000000"/>
        <sz val="11.0"/>
        <vertAlign val="subscript"/>
      </rPr>
      <t>3</t>
    </r>
    <r>
      <rPr>
        <rFont val="Calibri"/>
        <color rgb="FF000000"/>
        <sz val="11.0"/>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</si>
  <si>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</si>
  <si>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</si>
  <si>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</si>
  <si>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</si>
  <si>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</si>
  <si>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</si>
  <si>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</si>
  <si>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</si>
  <si>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</si>
  <si>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</si>
  <si>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</si>
  <si>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</si>
  <si>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</si>
  <si>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nitrate (NO</t>
    </r>
    <r>
      <rPr>
        <rFont val="Calibri"/>
        <color rgb="FF000000"/>
        <sz val="11.0"/>
        <vertAlign val="subscript"/>
      </rPr>
      <t>3</t>
    </r>
    <r>
      <rPr>
        <rFont val="Calibri"/>
        <color rgb="FF000000"/>
        <sz val="11.0"/>
      </rPr>
      <t>-N) at maize V6</t>
    </r>
  </si>
  <si>
    <r>
      <t>normalized NO</t>
    </r>
    <r>
      <rPr>
        <rFont val="Calibri"/>
        <color rgb="FF000000"/>
        <sz val="11.0"/>
        <vertAlign val="subscript"/>
      </rPr>
      <t>3</t>
    </r>
    <r>
      <rPr>
        <rFont val="Calibri"/>
        <color rgb="FF000000"/>
        <sz val="11.0"/>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</si>
  <si>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</si>
  <si>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</si>
  <si>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</si>
  <si>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</si>
  <si>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</si>
  <si>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</si>
  <si>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</si>
  <si>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</si>
  <si>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</si>
  <si>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</si>
  <si>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</si>
  <si>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</si>
  <si>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</si>
  <si>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</si>
  <si>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r>
      <t>normalized NO</t>
    </r>
    <r>
      <rPr>
        <rFont val="Calibri"/>
        <color rgb="FF000000"/>
        <sz val="11.0"/>
        <vertAlign val="subscript"/>
      </rPr>
      <t>3</t>
    </r>
    <r>
      <rPr>
        <rFont val="Calibri"/>
        <color rgb="FF000000"/>
        <sz val="11.0"/>
      </rPr>
      <t>-N losses</t>
    </r>
  </si>
  <si>
    <t>mean percent sentinel egg removal per 48 hours (3 sampling events)</t>
  </si>
  <si>
    <t>Index</t>
  </si>
  <si>
    <t>t-tests, Holm-adjusted</t>
  </si>
  <si>
    <t>rye/Austrian pea cover crop</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</si>
  <si>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</si>
  <si>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</si>
  <si>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</si>
  <si>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</si>
  <si>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</si>
  <si>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</si>
  <si>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</si>
  <si>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</si>
  <si>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</si>
  <si>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cover crop, early termination</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</si>
  <si>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</si>
  <si>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</si>
  <si>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</si>
  <si>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</si>
  <si>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</si>
  <si>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cover crop, late termination</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</si>
  <si>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</si>
  <si>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</si>
  <si>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</si>
  <si>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</si>
  <si>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</si>
  <si>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</si>
  <si>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</si>
  <si>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</si>
  <si>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</si>
  <si>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</si>
  <si>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</si>
  <si>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</si>
  <si>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</si>
  <si>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</si>
  <si>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</si>
  <si>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</si>
  <si>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</si>
  <si>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rFont val="Calibri"/>
        <color rgb="FF000000"/>
        <sz val="11.0"/>
        <vertAlign val="superscript"/>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</si>
  <si>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</si>
  <si>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</si>
  <si>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</si>
  <si>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</si>
  <si>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rFont val="Calibri"/>
        <color rgb="FF000000"/>
        <sz val="11.0"/>
        <vertAlign val="superscript"/>
      </rPr>
      <t>2</t>
    </r>
  </si>
  <si>
    <r>
      <t># / m</t>
    </r>
    <r>
      <rPr>
        <rFont val="Calibri"/>
        <color rgb="FF000000"/>
        <sz val="11.0"/>
        <vertAlign val="superscript"/>
      </rPr>
      <t>2</t>
    </r>
  </si>
  <si>
    <t>annual ryegrass cover crop</t>
  </si>
  <si>
    <r>
      <t># / m</t>
    </r>
    <r>
      <rPr>
        <rFont val="Calibri"/>
        <color rgb="FF000000"/>
        <sz val="11.0"/>
        <vertAlign val="superscript"/>
      </rPr>
      <t>2</t>
    </r>
  </si>
  <si>
    <t>cereal rye/hairy vetch</t>
  </si>
  <si>
    <t>cereal rye/hairy vetch cover crop</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</si>
  <si>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</si>
  <si>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</si>
  <si>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</si>
  <si>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crimson clover cover crop</t>
  </si>
  <si>
    <r>
      <t># / m</t>
    </r>
    <r>
      <rPr>
        <rFont val="Calibri"/>
        <color rgb="FF000000"/>
        <sz val="11.0"/>
        <vertAlign val="superscript"/>
      </rPr>
      <t>2</t>
    </r>
  </si>
  <si>
    <t>oilseed radish cover crop</t>
  </si>
  <si>
    <r>
      <t># / m</t>
    </r>
    <r>
      <rPr>
        <rFont val="Calibri"/>
        <color rgb="FF000000"/>
        <sz val="11.0"/>
        <vertAlign val="superscript"/>
      </rPr>
      <t>2</t>
    </r>
  </si>
  <si>
    <t>winter oats cover crop</t>
  </si>
  <si>
    <t>density of late season summer annual weeds</t>
  </si>
  <si>
    <r>
      <t># / m</t>
    </r>
    <r>
      <rPr>
        <rFont val="Calibri"/>
        <color rgb="FF000000"/>
        <sz val="11.0"/>
        <vertAlign val="superscript"/>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</si>
  <si>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</si>
  <si>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</si>
  <si>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</si>
  <si>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</si>
  <si>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</si>
  <si>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</si>
  <si>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</si>
  <si>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</si>
  <si>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</si>
  <si>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</si>
  <si>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density of late season waterhemp</t>
  </si>
  <si>
    <r>
      <t># / m</t>
    </r>
    <r>
      <rPr>
        <rFont val="Calibri"/>
        <color rgb="FF000000"/>
        <sz val="11.0"/>
        <vertAlign val="superscript"/>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</si>
  <si>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</si>
  <si>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</si>
  <si>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</si>
  <si>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</si>
  <si>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</si>
  <si>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</si>
  <si>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</si>
  <si>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</si>
  <si>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</si>
  <si>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</si>
  <si>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density of winter annual weeds (before cash crop planting)</t>
  </si>
  <si>
    <r>
      <t># / m</t>
    </r>
    <r>
      <rPr>
        <rFont val="Calibri"/>
        <color rgb="FF000000"/>
        <sz val="11.0"/>
        <vertAlign val="superscript"/>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</si>
  <si>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</si>
  <si>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</si>
  <si>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</si>
  <si>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</si>
  <si>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</si>
  <si>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</si>
  <si>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</si>
  <si>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</si>
  <si>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</si>
  <si>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</si>
  <si>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</si>
  <si>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 xml:space="preserve">Austrian winter pea, hairy vetch, crimson clover, oilseed radish, and winter oats were the least effective at reducing early season waterhemp densities. Cereal rye was the most effective, followed by cereal rye _ hairy vetch. </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</si>
  <si>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</si>
  <si>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</si>
  <si>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</si>
  <si>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</si>
  <si>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Annual ryegrass, cereal rye + hairy vetch, cereal rye, and winter wheat were most effective at reducing the density of winter annual weeds.</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</si>
  <si>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</si>
  <si>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</si>
  <si>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</si>
  <si>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</si>
  <si>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</si>
  <si>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</si>
  <si>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</si>
  <si>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</si>
  <si>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Cereal rye performed better than winter wheat. All other cover crops resulted in similar densities of annual weeds.</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</si>
  <si>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</si>
  <si>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</si>
  <si>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</si>
  <si>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</si>
  <si>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</si>
  <si>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</si>
  <si>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</si>
  <si>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</si>
  <si>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Cereal rye suppressed late season waterhemp more than Italian ryegrass. All other cover crops performed similarly.</t>
  </si>
  <si>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</si>
  <si>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</si>
  <si>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</si>
  <si>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</si>
  <si>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</si>
  <si>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</si>
  <si>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</si>
  <si>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</si>
  <si>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</si>
  <si>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</si>
  <si>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</si>
  <si>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</si>
  <si>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</si>
  <si>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</si>
  <si>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</si>
  <si>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</si>
  <si>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</si>
  <si>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</si>
  <si>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</si>
  <si>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</si>
  <si>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</si>
  <si>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</si>
  <si>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</si>
  <si>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</si>
  <si>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</si>
  <si>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</si>
  <si>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</si>
  <si>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</si>
  <si>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</si>
  <si>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</si>
  <si>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</si>
  <si>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</si>
  <si>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</si>
  <si>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</si>
  <si>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</si>
  <si>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</si>
  <si>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</si>
  <si>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</si>
  <si>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</si>
  <si>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</si>
  <si>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</si>
  <si>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</si>
  <si>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</si>
  <si>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</si>
  <si>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</si>
  <si>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</si>
  <si>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</si>
  <si>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</si>
  <si>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</si>
  <si>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</si>
  <si>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</si>
  <si>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</si>
  <si>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</si>
  <si>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</si>
  <si>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</si>
  <si>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</si>
  <si>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</si>
  <si>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</si>
  <si>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</si>
  <si>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</si>
  <si>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</si>
  <si>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</si>
  <si>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</si>
  <si>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</si>
  <si>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</si>
  <si>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</si>
  <si>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</si>
  <si>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</si>
  <si>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</si>
  <si>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</si>
  <si>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</si>
  <si>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</si>
  <si>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</si>
  <si>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</si>
  <si>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</si>
  <si>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</si>
  <si>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</si>
  <si>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</si>
  <si>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</si>
  <si>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</si>
  <si>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</si>
  <si>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</si>
  <si>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</si>
  <si>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</si>
  <si>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</si>
  <si>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</si>
  <si>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</si>
  <si>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</si>
  <si>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</si>
  <si>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</si>
  <si>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</si>
  <si>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</si>
  <si>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</si>
  <si>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</si>
  <si>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</si>
  <si>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</si>
  <si>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</si>
  <si>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</si>
  <si>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</si>
  <si>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</si>
  <si>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</si>
  <si>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</si>
  <si>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</si>
  <si>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</si>
  <si>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</si>
  <si>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</si>
  <si>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</si>
  <si>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</si>
  <si>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</si>
  <si>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</si>
  <si>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</si>
  <si>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</si>
  <si>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</si>
  <si>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</si>
  <si>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</si>
  <si>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</si>
  <si>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</si>
  <si>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</si>
  <si>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</si>
  <si>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</si>
  <si>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</si>
  <si>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</si>
  <si>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r>
      <t># / m</t>
    </r>
    <r>
      <rPr>
        <rFont val="Calibri"/>
        <color rgb="FF000000"/>
        <sz val="11.0"/>
        <vertAlign val="superscript"/>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</si>
  <si>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</si>
  <si>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</si>
  <si>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</si>
  <si>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</si>
  <si>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</si>
  <si>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</si>
  <si>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</si>
  <si>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</si>
  <si>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</si>
  <si>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</si>
  <si>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</si>
  <si>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</si>
  <si>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</si>
  <si>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</si>
  <si>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</si>
  <si>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</si>
  <si>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</si>
  <si>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</si>
  <si>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</si>
  <si>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</si>
  <si>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</si>
  <si>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</si>
  <si>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</si>
  <si>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</si>
  <si>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</si>
  <si>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</si>
  <si>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</si>
  <si>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</si>
  <si>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</si>
  <si>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</si>
  <si>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</si>
  <si>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</si>
  <si>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</si>
  <si>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</si>
  <si>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</si>
  <si>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</si>
  <si>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</si>
  <si>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</si>
  <si>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</si>
  <si>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</si>
  <si>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</si>
  <si>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</si>
  <si>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</si>
  <si>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</si>
  <si>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</si>
  <si>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</si>
  <si>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</si>
  <si>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</si>
  <si>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</si>
  <si>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</si>
  <si>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</si>
  <si>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</si>
  <si>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rFont val="Calibri"/>
        <color rgb="FF000000"/>
        <sz val="11.0"/>
        <vertAlign val="subscript"/>
      </rPr>
      <t>4</t>
    </r>
    <r>
      <rPr>
        <rFont val="Calibri"/>
        <color rgb="FF000000"/>
        <sz val="11.0"/>
      </rPr>
      <t xml:space="preserve"> (0-15 cm)</t>
    </r>
  </si>
  <si>
    <r>
      <t>soil ammonium NH</t>
    </r>
    <r>
      <rPr>
        <rFont val="Calibri"/>
        <color rgb="FF000000"/>
        <sz val="11.0"/>
        <vertAlign val="subscript"/>
      </rPr>
      <t>4</t>
    </r>
    <r>
      <rPr>
        <rFont val="Calibri"/>
        <color rgb="FF000000"/>
        <sz val="11.0"/>
      </rPr>
      <t xml:space="preserve"> (0-15 cm)</t>
    </r>
  </si>
  <si>
    <r>
      <t>soil nitrate NO</t>
    </r>
    <r>
      <rPr>
        <rFont val="Calibri"/>
        <color rgb="FF000000"/>
        <sz val="11.0"/>
        <vertAlign val="subscript"/>
      </rPr>
      <t>3</t>
    </r>
    <r>
      <rPr>
        <rFont val="Calibri"/>
        <color rgb="FF000000"/>
        <sz val="11.0"/>
      </rPr>
      <t xml:space="preserve"> (0-15 cm)</t>
    </r>
  </si>
  <si>
    <r>
      <t>soil nitrate NO</t>
    </r>
    <r>
      <rPr>
        <rFont val="Calibri"/>
        <color rgb="FF000000"/>
        <sz val="11.0"/>
        <vertAlign val="subscript"/>
      </rPr>
      <t>3</t>
    </r>
    <r>
      <rPr>
        <rFont val="Calibri"/>
        <color rgb="FF000000"/>
        <sz val="11.0"/>
      </rPr>
      <t xml:space="preserve"> (0-15 cm)</t>
    </r>
  </si>
  <si>
    <t>total nitrogen (0-15 cm)</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</si>
  <si>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</si>
  <si>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</si>
  <si>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</si>
  <si>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</si>
  <si>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</si>
  <si>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</si>
  <si>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</si>
  <si>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</si>
  <si>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</si>
  <si>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</si>
  <si>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</si>
  <si>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depression location</t>
  </si>
  <si>
    <t>rye winter cover crop, depression location</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</si>
  <si>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</si>
  <si>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</si>
  <si>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t>no winter cover crop, slope location</t>
  </si>
  <si>
    <t>rye winter cover crop, slope location</t>
  </si>
  <si>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</si>
  <si>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</si>
  <si>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carbon dioxide emissions (CO</t>
    </r>
    <r>
      <rPr>
        <rFont val="Calibri"/>
        <color rgb="FF000000"/>
        <sz val="11.0"/>
        <vertAlign val="subscript"/>
      </rPr>
      <t>2</t>
    </r>
    <r>
      <rPr>
        <rFont val="Calibri"/>
        <color rgb="FF000000"/>
        <sz val="11.0"/>
      </rPr>
      <t>-C)</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</si>
  <si>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</si>
  <si>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</si>
  <si>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</si>
  <si>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</si>
  <si>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</si>
  <si>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</si>
  <si>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</si>
  <si>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</si>
  <si>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</si>
  <si>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</si>
  <si>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</si>
  <si>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</si>
  <si>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</si>
  <si>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</si>
  <si>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r>
      <t>nitrous oxide emissions (N</t>
    </r>
    <r>
      <rPr>
        <rFont val="Calibri"/>
        <color rgb="FF000000"/>
        <sz val="11.0"/>
        <vertAlign val="subscript"/>
      </rPr>
      <t>2</t>
    </r>
    <r>
      <rPr>
        <rFont val="Calibri"/>
        <color rgb="FF000000"/>
        <sz val="11.0"/>
      </rPr>
      <t>O-N)</t>
    </r>
  </si>
  <si>
    <r>
      <t>mg / m</t>
    </r>
    <r>
      <rPr>
        <rFont val="Calibri"/>
        <color rgb="FF000000"/>
        <sz val="11.0"/>
        <vertAlign val="superscript"/>
      </rPr>
      <t>2</t>
    </r>
    <r>
      <rPr>
        <rFont val="Calibri"/>
        <color rgb="FF000000"/>
        <sz val="11.0"/>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</si>
  <si>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</si>
  <si>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</si>
  <si>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</si>
  <si>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</si>
  <si>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</si>
  <si>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</si>
  <si>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</si>
  <si>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</si>
  <si>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</si>
  <si>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</si>
  <si>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</si>
  <si>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</si>
  <si>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</si>
  <si>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</si>
  <si>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</si>
  <si>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</si>
  <si>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</si>
  <si>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</si>
  <si>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</si>
  <si>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</si>
  <si>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</si>
  <si>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</si>
  <si>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r>
      <rPr>
        <rFont val="Calibri"/>
        <color rgb="FF000000"/>
        <sz val="11.0"/>
        <vertAlign val="superscript"/>
      </rPr>
      <t>o</t>
    </r>
    <r>
      <rPr>
        <rFont val="Calibri"/>
        <color rgb="FF000000"/>
        <sz val="11.0"/>
      </rPr>
      <t>C</t>
    </r>
  </si>
  <si>
    <t>density of Heterodera glycines eggs at harvest (soybean)</t>
  </si>
  <si>
    <r>
      <t>eggs / 100 cm</t>
    </r>
    <r>
      <rPr>
        <rFont val="Calibri"/>
        <color rgb="FF000000"/>
        <sz val="11.0"/>
        <vertAlign val="superscript"/>
      </rPr>
      <t>3</t>
    </r>
    <r>
      <rPr>
        <rFont val="Calibri"/>
        <color rgb="FF000000"/>
        <sz val="11.0"/>
      </rPr>
      <t xml:space="preserve"> soil</t>
    </r>
  </si>
  <si>
    <t>no winter cover crop, imazethapyr herbicide</t>
  </si>
  <si>
    <t>alfalfa winter cover crop</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</si>
  <si>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</si>
  <si>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</si>
  <si>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</si>
  <si>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rFont val="Calibri"/>
        <color rgb="FF000000"/>
        <sz val="11.0"/>
        <vertAlign val="superscript"/>
      </rPr>
      <t>3</t>
    </r>
    <r>
      <rPr>
        <rFont val="Calibri"/>
        <color rgb="FF000000"/>
        <sz val="11.0"/>
      </rPr>
      <t xml:space="preserve"> soil</t>
    </r>
  </si>
  <si>
    <t>alfalfa winter cover crop, imazethapyr herbicide, planted 2 weeks after cash crop planting</t>
  </si>
  <si>
    <r>
      <t>eggs / 100 cm</t>
    </r>
    <r>
      <rPr>
        <rFont val="Calibri"/>
        <color rgb="FF000000"/>
        <sz val="11.0"/>
        <vertAlign val="superscript"/>
      </rPr>
      <t>3</t>
    </r>
    <r>
      <rPr>
        <rFont val="Calibri"/>
        <color rgb="FF000000"/>
        <sz val="11.0"/>
      </rPr>
      <t xml:space="preserve"> soil</t>
    </r>
  </si>
  <si>
    <t>perennial ryegrass winter cover crop</t>
  </si>
  <si>
    <t>perennial ryegrass cover crop, quixalofop-p-ethyl + bentazon herbicide, planted 0 weeks after cash crop planting</t>
  </si>
  <si>
    <r>
      <t>eggs / 100 cm</t>
    </r>
    <r>
      <rPr>
        <rFont val="Calibri"/>
        <color rgb="FF000000"/>
        <sz val="11.0"/>
        <vertAlign val="superscript"/>
      </rPr>
      <t>3</t>
    </r>
    <r>
      <rPr>
        <rFont val="Calibri"/>
        <color rgb="FF000000"/>
        <sz val="11.0"/>
      </rPr>
      <t xml:space="preserve"> soil</t>
    </r>
  </si>
  <si>
    <t>perennial ryegrass winter cover crop, quixalofop-p-ethyl + bentazon herbicide, planted 2 weeks after cash crop planting</t>
  </si>
  <si>
    <r>
      <t>eggs / 100 cm</t>
    </r>
    <r>
      <rPr>
        <rFont val="Calibri"/>
        <color rgb="FF000000"/>
        <sz val="11.0"/>
        <vertAlign val="superscript"/>
      </rPr>
      <t>3</t>
    </r>
    <r>
      <rPr>
        <rFont val="Calibri"/>
        <color rgb="FF000000"/>
        <sz val="11.0"/>
      </rPr>
      <t xml:space="preserve"> soil</t>
    </r>
  </si>
  <si>
    <t>red clover winter cover crop</t>
  </si>
  <si>
    <t>red clover winter cover crop, imazethapyr herbicide, planted 0 weeks after cash crop planting</t>
  </si>
  <si>
    <r>
      <t>eggs / 100 cm</t>
    </r>
    <r>
      <rPr>
        <rFont val="Calibri"/>
        <color rgb="FF000000"/>
        <sz val="11.0"/>
        <vertAlign val="superscript"/>
      </rPr>
      <t>3</t>
    </r>
    <r>
      <rPr>
        <rFont val="Calibri"/>
        <color rgb="FF000000"/>
        <sz val="11.0"/>
      </rPr>
      <t xml:space="preserve"> soil</t>
    </r>
  </si>
  <si>
    <t>red clover winter cover crop, imazethapyr herbicide, planted 2 weeks after cash crop planting</t>
  </si>
  <si>
    <t>density of Heterodera glycines eggs at harvest (maize)</t>
  </si>
  <si>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</si>
  <si>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</si>
  <si>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</si>
  <si>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</si>
  <si>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</si>
  <si>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</si>
  <si>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</si>
  <si>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</si>
  <si>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</si>
  <si>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</si>
  <si>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</si>
  <si>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</si>
  <si>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</si>
  <si>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</si>
  <si>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</si>
  <si>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</si>
  <si>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</si>
  <si>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</si>
  <si>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</si>
  <si>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</si>
  <si>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</si>
  <si>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</si>
  <si>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</si>
  <si>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</si>
  <si>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</si>
  <si>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</si>
  <si>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</si>
  <si>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</si>
  <si>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</si>
  <si>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r>
      <t>eggs / 100 cm</t>
    </r>
    <r>
      <rPr>
        <rFont val="Calibri"/>
        <color rgb="FF000000"/>
        <sz val="11.0"/>
        <vertAlign val="superscript"/>
      </rPr>
      <t>3</t>
    </r>
    <r>
      <rPr>
        <rFont val="Calibri"/>
        <color rgb="FF000000"/>
        <sz val="11.0"/>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</si>
  <si>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</si>
  <si>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</si>
  <si>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</si>
  <si>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</si>
  <si>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</si>
  <si>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rFont val="Calibri"/>
        <color rgb="FF000000"/>
        <sz val="11.0"/>
        <vertAlign val="superscript"/>
      </rPr>
      <t>3</t>
    </r>
  </si>
  <si>
    <t>no impact of winter rye cover crops compared to winter fallow on soil bulk density over a seven year period.</t>
  </si>
  <si>
    <t>Soil bulk density was unaffected by winter rye cover crops at both the 0-15 cm and 15-30 cm depths.</t>
  </si>
  <si>
    <r>
      <t>g / cm</t>
    </r>
    <r>
      <rPr>
        <rFont val="Calibri"/>
        <color rgb="FF000000"/>
        <sz val="11.0"/>
        <vertAlign val="superscript"/>
      </rPr>
      <t>3</t>
    </r>
  </si>
  <si>
    <t>sem</t>
  </si>
  <si>
    <t>bulk density (15-30 cm depth)</t>
  </si>
  <si>
    <r>
      <t>g / cm</t>
    </r>
    <r>
      <rPr>
        <rFont val="Calibri"/>
        <color rgb="FF000000"/>
        <sz val="11.0"/>
        <vertAlign val="superscript"/>
      </rPr>
      <t>3</t>
    </r>
  </si>
  <si>
    <r>
      <t>g / cm</t>
    </r>
    <r>
      <rPr>
        <rFont val="Calibri"/>
        <color rgb="FF000000"/>
        <sz val="11.0"/>
        <vertAlign val="superscript"/>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</si>
  <si>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</si>
  <si>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</si>
  <si>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</si>
  <si>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</si>
  <si>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</si>
  <si>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</si>
  <si>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</si>
  <si>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</si>
  <si>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</si>
  <si>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rFont val="Calibri"/>
        <color rgb="FF000000"/>
        <sz val="11.0"/>
        <vertAlign val="superscript"/>
      </rPr>
      <t>3</t>
    </r>
    <r>
      <rPr>
        <rFont val="Calibri"/>
        <color rgb="FF000000"/>
        <sz val="11.0"/>
      </rPr>
      <t xml:space="preserve"> / mm</t>
    </r>
    <r>
      <rPr>
        <rFont val="Calibri"/>
        <color rgb="FF000000"/>
        <sz val="11.0"/>
        <vertAlign val="superscript"/>
      </rPr>
      <t>3</t>
    </r>
  </si>
  <si>
    <t>volumetric water saturation was unaffected by winter rye cover crops compared to winter fallow.</t>
  </si>
  <si>
    <t>In this 7 year experiment, there was no effect of winter rye cover crops on volumetric water saturation at 0-15 cm or 15-30 cm depths.</t>
  </si>
  <si>
    <r>
      <t>mm</t>
    </r>
    <r>
      <rPr>
        <rFont val="Calibri"/>
        <color rgb="FF000000"/>
        <sz val="11.0"/>
        <vertAlign val="superscript"/>
      </rPr>
      <t>3</t>
    </r>
    <r>
      <rPr>
        <rFont val="Calibri"/>
        <color rgb="FF000000"/>
        <sz val="11.0"/>
      </rPr>
      <t xml:space="preserve"> / mm</t>
    </r>
    <r>
      <rPr>
        <rFont val="Calibri"/>
        <color rgb="FF000000"/>
        <sz val="11.0"/>
        <vertAlign val="superscript"/>
      </rPr>
      <t>3</t>
    </r>
  </si>
  <si>
    <t>volumetric water saturation content (15-30 cm depth)</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</si>
  <si>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</si>
  <si>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</si>
  <si>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field capacity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</si>
  <si>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</si>
  <si>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</si>
  <si>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</si>
  <si>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</si>
  <si>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rFont val="Calibri"/>
        <color rgb="FF000000"/>
        <sz val="11.0"/>
        <vertAlign val="superscript"/>
      </rPr>
      <t>3</t>
    </r>
    <r>
      <rPr>
        <rFont val="Calibri"/>
        <color rgb="FF000000"/>
        <sz val="11.0"/>
      </rPr>
      <t xml:space="preserve"> / mm</t>
    </r>
    <r>
      <rPr>
        <rFont val="Calibri"/>
        <color rgb="FF000000"/>
        <sz val="11.0"/>
        <vertAlign val="superscript"/>
      </rPr>
      <t>3</t>
    </r>
  </si>
  <si>
    <t>field capacity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</si>
  <si>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</si>
  <si>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</si>
  <si>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permanent wilting point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</si>
  <si>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</si>
  <si>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</si>
  <si>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</si>
  <si>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</si>
  <si>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rFont val="Calibri"/>
        <color rgb="FF000000"/>
        <sz val="11.0"/>
        <vertAlign val="superscript"/>
      </rPr>
      <t>3</t>
    </r>
    <r>
      <rPr>
        <rFont val="Calibri"/>
        <color rgb="FF000000"/>
        <sz val="11.0"/>
      </rPr>
      <t xml:space="preserve"> / mm</t>
    </r>
    <r>
      <rPr>
        <rFont val="Calibri"/>
        <color rgb="FF000000"/>
        <sz val="11.0"/>
        <vertAlign val="superscript"/>
      </rPr>
      <t>3</t>
    </r>
  </si>
  <si>
    <t>permanent wilting point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</si>
  <si>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</si>
  <si>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</si>
  <si>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plant available water (0-15 cm)</t>
  </si>
  <si>
    <r>
      <t>mm</t>
    </r>
    <r>
      <rPr>
        <rFont val="Calibri"/>
        <color rgb="FF000000"/>
        <sz val="11.0"/>
        <vertAlign val="superscript"/>
      </rPr>
      <t>3</t>
    </r>
    <r>
      <rPr>
        <rFont val="Calibri"/>
        <color rgb="FF000000"/>
        <sz val="11.0"/>
      </rPr>
      <t xml:space="preserve"> / mm</t>
    </r>
    <r>
      <rPr>
        <rFont val="Calibri"/>
        <color rgb="FF000000"/>
        <sz val="11.0"/>
        <vertAlign val="superscript"/>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</si>
  <si>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</si>
  <si>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</si>
  <si>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</si>
  <si>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rFont val="Calibri"/>
        <color rgb="FF000000"/>
        <sz val="11.0"/>
        <vertAlign val="superscript"/>
      </rPr>
      <t>3</t>
    </r>
    <r>
      <rPr>
        <rFont val="Calibri"/>
        <color rgb="FF000000"/>
        <sz val="11.0"/>
      </rPr>
      <t xml:space="preserve"> / mm</t>
    </r>
    <r>
      <rPr>
        <rFont val="Calibri"/>
        <color rgb="FF000000"/>
        <sz val="11.0"/>
        <vertAlign val="superscript"/>
      </rPr>
      <t>3</t>
    </r>
  </si>
  <si>
    <t>plant available water (15-30 cm)</t>
  </si>
  <si>
    <r>
      <t>mm</t>
    </r>
    <r>
      <rPr>
        <rFont val="Calibri"/>
        <color rgb="FF000000"/>
        <sz val="11.0"/>
        <vertAlign val="superscript"/>
      </rPr>
      <t>3</t>
    </r>
    <r>
      <rPr>
        <rFont val="Calibri"/>
        <color rgb="FF000000"/>
        <sz val="11.0"/>
      </rPr>
      <t xml:space="preserve"> / mm</t>
    </r>
    <r>
      <rPr>
        <rFont val="Calibri"/>
        <color rgb="FF000000"/>
        <sz val="11.0"/>
        <vertAlign val="superscript"/>
      </rPr>
      <t>3</t>
    </r>
  </si>
  <si>
    <r>
      <t>mm</t>
    </r>
    <r>
      <rPr>
        <rFont val="Calibri"/>
        <color rgb="FF000000"/>
        <sz val="11.0"/>
        <vertAlign val="superscript"/>
      </rPr>
      <t>3</t>
    </r>
    <r>
      <rPr>
        <rFont val="Calibri"/>
        <color rgb="FF000000"/>
        <sz val="11.0"/>
      </rPr>
      <t xml:space="preserve"> / mm</t>
    </r>
    <r>
      <rPr>
        <rFont val="Calibri"/>
        <color rgb="FF000000"/>
        <sz val="11.0"/>
        <vertAlign val="superscript"/>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</si>
  <si>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</si>
  <si>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</si>
  <si>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</si>
  <si>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</si>
  <si>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</si>
  <si>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</si>
  <si>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</si>
  <si>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</si>
  <si>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</si>
  <si>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</si>
  <si>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</si>
  <si>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</si>
  <si>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</si>
  <si>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</si>
  <si>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</si>
  <si>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</si>
  <si>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</si>
  <si>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</si>
  <si>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</si>
  <si>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</si>
  <si>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</si>
  <si>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</si>
  <si>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</si>
  <si>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</si>
  <si>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</si>
  <si>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</si>
  <si>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RS-innoculated</t>
  </si>
  <si>
    <t>no cover crop innoculated with Rhizoctonia solani (the causal agent of Rhizoctonia root rot)</t>
  </si>
  <si>
    <t>canola, innoculated with Rhizoctonia solani (the causal agent of Rhizoctonia root rot)</t>
  </si>
  <si>
    <t>winter canola cover crop innoculated with Rhizoctonia solani (the causal agent of Rhizoctonia root rot)</t>
  </si>
  <si>
    <t>mustard, innoculated with Rhizoctonia solani (the causal agent of Rhizoctonia root rot)</t>
  </si>
  <si>
    <t>mustard cover crop innoculated with Rhizoctonia solani (the causal agent of Rhizoctonia root rot)</t>
  </si>
  <si>
    <t>rapeseed, innoculated with Rhizoctonia solani (the causal agent of Rhizoctonia root rot)</t>
  </si>
  <si>
    <t>rapeseed cover crop innoculated with Rhizoctonia solani (the causal agent of Rhizoctonia root rot)</t>
  </si>
  <si>
    <t>winter rye, innoculated with Rhizoctonia solani (the causal agent of Rhizoctonia root rot)</t>
  </si>
  <si>
    <t>winter rye cover crop innoculated with Rhizoctonia solani (the causal agent of Rhizoctonia root rot)</t>
  </si>
  <si>
    <t>no cover crop, FV-innoculated</t>
  </si>
  <si>
    <t>no cover crop innoculated with Fusarium virguliforme (the causal agent of sudden death syndrome)</t>
  </si>
  <si>
    <t>canola, innoculated with Fusarium virguliforme (the causal agent of sudden death syndrome)</t>
  </si>
  <si>
    <t>winter canola cover crop innoculated with Fusarium virguliforme (the causal agent of sudden death syndrome)</t>
  </si>
  <si>
    <t>mustard, innoculated with Fusarium virguliforme (the causal agent of sudden death syndrome)</t>
  </si>
  <si>
    <t>mustard cover crop innoculated with Fusarium virguliforme (the causal agent of sudden death syndrome)</t>
  </si>
  <si>
    <t>rapeseed, innoculated with Fusarium virguliforme (the causal agent of sudden death syndrome)</t>
  </si>
  <si>
    <t>rapeseed cover crop innoculated with Fusarium virguliforme (the causal agent of sudden death syndrome)</t>
  </si>
  <si>
    <t>winter rye,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</si>
  <si>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</si>
  <si>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</si>
  <si>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</si>
  <si>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</si>
  <si>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</si>
  <si>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</si>
  <si>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</si>
  <si>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</si>
  <si>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</si>
  <si>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</si>
  <si>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</si>
  <si>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</si>
  <si>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</si>
  <si>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</si>
  <si>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total phosphorous load runoff following fall manure</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</si>
  <si>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</si>
  <si>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</si>
  <si>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</si>
  <si>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</si>
  <si>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total phosphorous load runoff following spring manure</t>
  </si>
  <si>
    <t>reactive phosphorous load runoff following fall manure</t>
  </si>
  <si>
    <t>reactive phosphorous load runoff following spring manure</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</si>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</sst>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font>
    <font>
      <b/>
      <sz val="11.0"/>
      <color rgb="FF000000"/>
      <name val="Calibri"/>
    </font>
    <font/>
    <font>
      <i/>
      <sz val="11.0"/>
      <color rgb="FF000000"/>
      <name val="Calibri"/>
    </font>
    <font>
      <sz val="11.0"/>
      <color rgb="FF833C0B"/>
      <name val="Calibri"/>
    </font>
    <font>
      <b/>
      <sz val="11.0"/>
      <color rgb="FF833C0B"/>
      <name val="Calibri"/>
    </font>
    <font>
      <sz val="10.0"/>
      <color rgb="FF000000"/>
      <name val="Droid Sans Mono"/>
    </font>
    <font>
      <b/>
      <u/>
      <sz val="11.0"/>
      <color rgb="FF000000"/>
      <name val="Calibri"/>
    </font>
    <font>
      <b/>
      <i/>
      <sz val="11.0"/>
      <color rgb="FF000000"/>
      <name val="Calibri"/>
    </font>
    <font>
      <b/>
      <sz val="10.0"/>
      <color rgb="FF000000"/>
      <name val="Droid Sans Mono"/>
    </font>
    <font>
      <b/>
      <i/>
      <sz val="10.0"/>
      <color rgb="FF000000"/>
      <name val="Droid Sans Mono"/>
    </font>
    <font>
      <b/>
      <sz val="20.0"/>
      <color rgb="FF000000"/>
      <name val="Calibri"/>
    </font>
  </fonts>
  <fills count="16">
    <fill>
      <patternFill patternType="none"/>
    </fill>
    <fill>
      <patternFill patternType="lightGray"/>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border>
      <left/>
      <right/>
      <top/>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1" fillId="2" fontId="0" numFmtId="0" xfId="0" applyBorder="1" applyFill="1" applyFont="1"/>
    <xf borderId="1" fillId="3" fontId="0" numFmtId="0" xfId="0" applyBorder="1" applyFill="1" applyFont="1"/>
    <xf borderId="1" fillId="4" fontId="0" numFmtId="0" xfId="0" applyBorder="1" applyFill="1" applyFont="1"/>
    <xf borderId="0" fillId="0" fontId="0" numFmtId="0" xfId="0" applyAlignment="1" applyFont="1">
      <alignment shrinkToFit="0" wrapText="1"/>
    </xf>
    <xf borderId="0" fillId="0" fontId="0" numFmtId="0" xfId="0" applyFont="1"/>
    <xf borderId="0" fillId="0" fontId="0" numFmtId="0" xfId="0" applyAlignment="1" applyFont="1">
      <alignment horizontal="right"/>
    </xf>
    <xf borderId="0" fillId="0" fontId="2" numFmtId="0" xfId="0" applyAlignment="1" applyFont="1">
      <alignment readingOrder="0"/>
    </xf>
    <xf borderId="1" fillId="4" fontId="0" numFmtId="0" xfId="0" applyAlignment="1" applyBorder="1" applyFont="1">
      <alignment shrinkToFit="0" wrapText="1"/>
    </xf>
    <xf borderId="0" fillId="0" fontId="3" numFmtId="0" xfId="0" applyFont="1"/>
    <xf borderId="0" fillId="0" fontId="0" numFmtId="14" xfId="0" applyFont="1" applyNumberFormat="1"/>
    <xf borderId="1" fillId="3" fontId="0" numFmtId="0" xfId="0" applyAlignment="1" applyBorder="1" applyFont="1">
      <alignment readingOrder="0"/>
    </xf>
    <xf borderId="1" fillId="5" fontId="0" numFmtId="0" xfId="0" applyBorder="1" applyFill="1" applyFont="1"/>
    <xf borderId="1" fillId="6" fontId="0" numFmtId="0" xfId="0" applyBorder="1" applyFill="1" applyFont="1"/>
    <xf borderId="1" fillId="3" fontId="0" numFmtId="0" xfId="0" applyAlignment="1" applyBorder="1" applyFont="1">
      <alignment readingOrder="0"/>
    </xf>
    <xf borderId="1" fillId="7" fontId="0" numFmtId="0" xfId="0" applyBorder="1" applyFill="1" applyFont="1"/>
    <xf quotePrefix="1" borderId="1" fillId="7" fontId="0" numFmtId="0" xfId="0" applyBorder="1" applyFont="1"/>
    <xf borderId="1" fillId="8" fontId="0" numFmtId="0" xfId="0" applyBorder="1" applyFill="1" applyFont="1"/>
    <xf borderId="1" fillId="3" fontId="0" numFmtId="0" xfId="0" applyBorder="1" applyFont="1"/>
    <xf borderId="1" fillId="9" fontId="4" numFmtId="0" xfId="0" applyBorder="1" applyFill="1" applyFont="1"/>
    <xf borderId="1" fillId="9" fontId="5" numFmtId="0" xfId="0" applyBorder="1" applyFont="1"/>
    <xf borderId="1" fillId="9" fontId="0" numFmtId="0" xfId="0" applyBorder="1" applyFont="1"/>
    <xf borderId="1" fillId="10" fontId="0" numFmtId="0" xfId="0" applyBorder="1" applyFill="1" applyFont="1"/>
    <xf quotePrefix="1" borderId="1" fillId="10" fontId="0" numFmtId="0" xfId="0" applyBorder="1" applyFont="1"/>
    <xf borderId="1" fillId="11" fontId="0" numFmtId="0" xfId="0" applyBorder="1" applyFill="1" applyFont="1"/>
    <xf borderId="0" fillId="0" fontId="0" numFmtId="2" xfId="0" applyFont="1" applyNumberFormat="1"/>
    <xf borderId="1" fillId="12" fontId="2" numFmtId="0" xfId="0" applyBorder="1" applyFill="1" applyFont="1"/>
    <xf borderId="0" fillId="2" fontId="0" numFmtId="0" xfId="0" applyFont="1"/>
    <xf borderId="0" fillId="0" fontId="0" numFmtId="3" xfId="0" applyFont="1" applyNumberFormat="1"/>
    <xf borderId="0" fillId="0" fontId="5" numFmtId="0" xfId="0" applyFont="1"/>
    <xf borderId="0" fillId="0" fontId="6" numFmtId="0" xfId="0" applyAlignment="1" applyFont="1">
      <alignment vertical="center"/>
    </xf>
    <xf borderId="0" fillId="0" fontId="7" numFmtId="0" xfId="0" applyAlignment="1" applyFont="1">
      <alignment horizontal="center"/>
    </xf>
    <xf borderId="0" fillId="0" fontId="8" numFmtId="0" xfId="0" applyFont="1"/>
    <xf borderId="0" fillId="0" fontId="9" numFmtId="0" xfId="0" applyAlignment="1" applyFont="1">
      <alignment vertical="center"/>
    </xf>
    <xf borderId="1" fillId="13" fontId="0" numFmtId="0" xfId="0" applyBorder="1" applyFill="1" applyFont="1"/>
    <xf quotePrefix="1" borderId="0" fillId="0" fontId="0" numFmtId="0" xfId="0" applyFont="1"/>
    <xf borderId="0" fillId="0" fontId="10" numFmtId="0" xfId="0" applyAlignment="1" applyFont="1">
      <alignment vertical="center"/>
    </xf>
    <xf borderId="0" fillId="0" fontId="0" numFmtId="16" xfId="0" applyFont="1" applyNumberFormat="1"/>
    <xf borderId="0" fillId="0" fontId="4" numFmtId="0" xfId="0" applyFont="1"/>
    <xf borderId="0" fillId="0" fontId="0" numFmtId="49" xfId="0" applyFont="1" applyNumberFormat="1"/>
    <xf borderId="0" fillId="0" fontId="11" numFmtId="0" xfId="0" applyFont="1"/>
    <xf borderId="0" fillId="0" fontId="8" numFmtId="0" xfId="0" applyAlignment="1" applyFont="1">
      <alignment vertical="center"/>
    </xf>
    <xf borderId="0" fillId="0" fontId="0" numFmtId="0" xfId="0" applyAlignment="1" applyFont="1">
      <alignment vertical="center"/>
    </xf>
    <xf borderId="0" fillId="0" fontId="0" numFmtId="1" xfId="0" applyFont="1" applyNumberFormat="1"/>
    <xf borderId="1" fillId="14" fontId="0" numFmtId="0" xfId="0" applyBorder="1" applyFill="1" applyFont="1"/>
    <xf borderId="1" fillId="15" fontId="0" numFmtId="0" xfId="0" applyBorder="1" applyFill="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603/EN10041"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603/EN10041"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6.86"/>
    <col customWidth="1" min="3" max="3" width="71.71"/>
    <col customWidth="1" min="4" max="26" width="8.71"/>
  </cols>
  <sheetData>
    <row r="1">
      <c r="A1" s="1" t="s">
        <v>0</v>
      </c>
      <c r="B1" s="1" t="s">
        <v>3</v>
      </c>
      <c r="C1" s="1" t="s">
        <v>4</v>
      </c>
      <c r="D1" s="1"/>
      <c r="E1" s="1"/>
      <c r="F1" s="1"/>
      <c r="G1" s="1"/>
      <c r="H1" s="1"/>
      <c r="I1" s="1"/>
      <c r="J1" s="1"/>
      <c r="K1" s="1"/>
      <c r="L1" s="1"/>
      <c r="M1" s="1"/>
      <c r="N1" s="1"/>
      <c r="O1" s="1"/>
      <c r="P1" s="1"/>
      <c r="Q1" s="1"/>
      <c r="R1" s="1"/>
      <c r="S1" s="1"/>
      <c r="T1" s="1"/>
      <c r="U1" s="1"/>
      <c r="V1" s="1"/>
      <c r="W1" s="1"/>
      <c r="X1" s="1"/>
      <c r="Y1" s="1"/>
      <c r="Z1" s="1"/>
    </row>
    <row r="2">
      <c r="A2" s="4" t="s">
        <v>5</v>
      </c>
      <c r="B2" s="4" t="s">
        <v>1</v>
      </c>
      <c r="C2" s="4" t="s">
        <v>19</v>
      </c>
      <c r="G2">
        <f>293/20</f>
        <v>14.65</v>
      </c>
    </row>
    <row r="3">
      <c r="A3" s="4" t="s">
        <v>5</v>
      </c>
      <c r="B3" s="9" t="s">
        <v>6</v>
      </c>
      <c r="C3" s="4" t="s">
        <v>55</v>
      </c>
    </row>
    <row r="4">
      <c r="A4" s="4" t="s">
        <v>5</v>
      </c>
      <c r="B4" s="9" t="s">
        <v>27</v>
      </c>
      <c r="C4" s="4" t="s">
        <v>60</v>
      </c>
    </row>
    <row r="5">
      <c r="A5" s="4" t="s">
        <v>5</v>
      </c>
      <c r="B5" s="4" t="s">
        <v>29</v>
      </c>
      <c r="C5" s="4" t="s">
        <v>63</v>
      </c>
    </row>
    <row r="6">
      <c r="A6" s="4" t="s">
        <v>5</v>
      </c>
      <c r="B6" s="4" t="s">
        <v>31</v>
      </c>
      <c r="C6" s="4" t="s">
        <v>65</v>
      </c>
    </row>
    <row r="7">
      <c r="A7" s="4" t="s">
        <v>5</v>
      </c>
      <c r="B7" s="4" t="s">
        <v>36</v>
      </c>
      <c r="C7" s="4" t="s">
        <v>71</v>
      </c>
    </row>
    <row r="8">
      <c r="A8" s="4" t="s">
        <v>5</v>
      </c>
      <c r="B8" s="4" t="s">
        <v>39</v>
      </c>
      <c r="C8" s="4" t="s">
        <v>75</v>
      </c>
    </row>
    <row r="9">
      <c r="A9" s="4" t="s">
        <v>5</v>
      </c>
      <c r="B9" s="4" t="s">
        <v>40</v>
      </c>
      <c r="C9" s="4" t="s">
        <v>78</v>
      </c>
    </row>
    <row r="10">
      <c r="A10" s="4" t="s">
        <v>5</v>
      </c>
      <c r="B10" s="4" t="s">
        <v>43</v>
      </c>
      <c r="C10" s="4" t="s">
        <v>79</v>
      </c>
    </row>
    <row r="11">
      <c r="A11" s="4" t="s">
        <v>5</v>
      </c>
      <c r="B11" s="4" t="s">
        <v>46</v>
      </c>
      <c r="C11" s="4" t="s">
        <v>81</v>
      </c>
    </row>
    <row r="12">
      <c r="A12" s="4" t="s">
        <v>5</v>
      </c>
      <c r="B12" s="4" t="s">
        <v>48</v>
      </c>
      <c r="C12" s="4" t="s">
        <v>85</v>
      </c>
    </row>
    <row r="13">
      <c r="A13" s="13" t="s">
        <v>87</v>
      </c>
      <c r="B13" s="13" t="s">
        <v>1</v>
      </c>
      <c r="C13" s="13" t="s">
        <v>117</v>
      </c>
    </row>
    <row r="14">
      <c r="A14" s="13" t="s">
        <v>87</v>
      </c>
      <c r="B14" s="13" t="s">
        <v>2</v>
      </c>
      <c r="C14" s="13" t="s">
        <v>120</v>
      </c>
    </row>
    <row r="15">
      <c r="A15" s="13" t="s">
        <v>87</v>
      </c>
      <c r="B15" s="13" t="s">
        <v>7</v>
      </c>
      <c r="C15" s="13" t="s">
        <v>126</v>
      </c>
    </row>
    <row r="16">
      <c r="A16" s="13" t="s">
        <v>87</v>
      </c>
      <c r="B16" s="13" t="s">
        <v>8</v>
      </c>
      <c r="C16" s="13" t="s">
        <v>128</v>
      </c>
    </row>
    <row r="17">
      <c r="A17" s="13" t="s">
        <v>87</v>
      </c>
      <c r="B17" s="13" t="s">
        <v>9</v>
      </c>
      <c r="C17" s="13" t="s">
        <v>131</v>
      </c>
    </row>
    <row r="18">
      <c r="A18" s="13" t="s">
        <v>87</v>
      </c>
      <c r="B18" s="13" t="s">
        <v>10</v>
      </c>
      <c r="C18" s="13" t="s">
        <v>134</v>
      </c>
    </row>
    <row r="19">
      <c r="A19" s="13" t="s">
        <v>87</v>
      </c>
      <c r="B19" s="13" t="s">
        <v>11</v>
      </c>
      <c r="C19" s="13" t="s">
        <v>136</v>
      </c>
    </row>
    <row r="20">
      <c r="A20" s="13" t="s">
        <v>87</v>
      </c>
      <c r="B20" s="13" t="s">
        <v>12</v>
      </c>
      <c r="C20" s="13" t="s">
        <v>137</v>
      </c>
    </row>
    <row r="21" ht="15.75" customHeight="1">
      <c r="A21" s="13" t="s">
        <v>87</v>
      </c>
      <c r="B21" s="13" t="s">
        <v>13</v>
      </c>
      <c r="C21" s="13" t="s">
        <v>139</v>
      </c>
    </row>
    <row r="22" ht="15.75" customHeight="1">
      <c r="A22" s="13" t="s">
        <v>87</v>
      </c>
      <c r="B22" s="13" t="s">
        <v>14</v>
      </c>
      <c r="C22" s="13" t="s">
        <v>140</v>
      </c>
    </row>
    <row r="23" ht="15.75" customHeight="1">
      <c r="A23" s="13" t="s">
        <v>87</v>
      </c>
      <c r="B23" s="13" t="s">
        <v>15</v>
      </c>
      <c r="C23" s="13" t="s">
        <v>141</v>
      </c>
    </row>
    <row r="24" ht="15.75" customHeight="1">
      <c r="A24" s="13" t="s">
        <v>87</v>
      </c>
      <c r="B24" s="13" t="s">
        <v>16</v>
      </c>
      <c r="C24" s="13" t="s">
        <v>142</v>
      </c>
    </row>
    <row r="25" ht="15.75" customHeight="1">
      <c r="A25" s="13" t="s">
        <v>87</v>
      </c>
      <c r="B25" s="13" t="s">
        <v>17</v>
      </c>
      <c r="C25" s="13" t="s">
        <v>143</v>
      </c>
    </row>
    <row r="26" ht="15.75" customHeight="1">
      <c r="A26" s="13" t="s">
        <v>87</v>
      </c>
      <c r="B26" s="13" t="s">
        <v>18</v>
      </c>
      <c r="C26" s="13" t="s">
        <v>146</v>
      </c>
    </row>
    <row r="27" ht="15.75" customHeight="1">
      <c r="A27" s="13" t="s">
        <v>87</v>
      </c>
      <c r="B27" s="13" t="s">
        <v>20</v>
      </c>
      <c r="C27" s="13" t="s">
        <v>150</v>
      </c>
    </row>
    <row r="28" ht="15.75" customHeight="1">
      <c r="A28" s="13" t="s">
        <v>87</v>
      </c>
      <c r="B28" s="13" t="s">
        <v>21</v>
      </c>
      <c r="C28" s="13" t="s">
        <v>153</v>
      </c>
    </row>
    <row r="29" ht="15.75" customHeight="1">
      <c r="A29" s="13" t="s">
        <v>87</v>
      </c>
      <c r="B29" s="13" t="s">
        <v>22</v>
      </c>
      <c r="C29" s="13" t="s">
        <v>158</v>
      </c>
    </row>
    <row r="30" ht="15.75" customHeight="1">
      <c r="A30" s="13" t="s">
        <v>87</v>
      </c>
      <c r="B30" s="13" t="s">
        <v>23</v>
      </c>
      <c r="C30" s="13" t="s">
        <v>161</v>
      </c>
    </row>
    <row r="31" ht="15.75" customHeight="1">
      <c r="A31" s="13" t="s">
        <v>87</v>
      </c>
      <c r="B31" s="13" t="s">
        <v>24</v>
      </c>
      <c r="C31" s="13" t="s">
        <v>166</v>
      </c>
    </row>
    <row r="32" ht="15.75" customHeight="1">
      <c r="A32" s="13" t="s">
        <v>87</v>
      </c>
      <c r="B32" s="13" t="s">
        <v>25</v>
      </c>
      <c r="C32" s="13" t="s">
        <v>167</v>
      </c>
    </row>
    <row r="33" ht="15.75" customHeight="1">
      <c r="A33" s="13" t="s">
        <v>87</v>
      </c>
      <c r="B33" s="13" t="s">
        <v>26</v>
      </c>
      <c r="C33" s="13" t="s">
        <v>170</v>
      </c>
    </row>
    <row r="34" ht="15.75" customHeight="1">
      <c r="A34" s="13" t="s">
        <v>87</v>
      </c>
      <c r="B34" s="13" t="s">
        <v>28</v>
      </c>
      <c r="C34" s="13" t="s">
        <v>175</v>
      </c>
    </row>
    <row r="35" ht="15.75" customHeight="1">
      <c r="A35" s="13" t="s">
        <v>87</v>
      </c>
      <c r="B35" s="13" t="s">
        <v>30</v>
      </c>
      <c r="C35" s="13" t="s">
        <v>180</v>
      </c>
    </row>
    <row r="36" ht="15.75" customHeight="1">
      <c r="A36" s="13" t="s">
        <v>87</v>
      </c>
      <c r="B36" s="13" t="s">
        <v>32</v>
      </c>
      <c r="C36" s="13" t="s">
        <v>183</v>
      </c>
    </row>
    <row r="37" ht="15.75" customHeight="1">
      <c r="A37" s="13" t="s">
        <v>87</v>
      </c>
      <c r="B37" s="13" t="s">
        <v>33</v>
      </c>
      <c r="C37" s="13" t="s">
        <v>189</v>
      </c>
    </row>
    <row r="38" ht="15.75" customHeight="1">
      <c r="A38" s="13" t="s">
        <v>87</v>
      </c>
      <c r="B38" s="13" t="s">
        <v>34</v>
      </c>
      <c r="C38" s="13" t="s">
        <v>194</v>
      </c>
    </row>
    <row r="39" ht="15.75" customHeight="1">
      <c r="A39" s="16" t="s">
        <v>198</v>
      </c>
      <c r="B39" s="16" t="s">
        <v>2</v>
      </c>
      <c r="C39" s="16" t="s">
        <v>117</v>
      </c>
    </row>
    <row r="40" ht="15.75" customHeight="1">
      <c r="A40" s="16" t="s">
        <v>198</v>
      </c>
      <c r="B40" s="16" t="s">
        <v>228</v>
      </c>
      <c r="C40" s="17" t="s">
        <v>231</v>
      </c>
    </row>
    <row r="41" ht="15.75" customHeight="1">
      <c r="A41" s="16" t="s">
        <v>198</v>
      </c>
      <c r="B41" s="16" t="s">
        <v>241</v>
      </c>
      <c r="C41" s="16" t="s">
        <v>242</v>
      </c>
    </row>
    <row r="42" ht="15.75" customHeight="1">
      <c r="A42" s="16" t="s">
        <v>198</v>
      </c>
      <c r="B42" s="16" t="s">
        <v>244</v>
      </c>
      <c r="C42" s="16" t="s">
        <v>245</v>
      </c>
    </row>
    <row r="43" ht="15.75" customHeight="1">
      <c r="A43" s="16" t="s">
        <v>198</v>
      </c>
      <c r="B43" s="16" t="s">
        <v>249</v>
      </c>
      <c r="C43" s="16" t="s">
        <v>251</v>
      </c>
    </row>
    <row r="44" ht="15.75" customHeight="1">
      <c r="A44" s="16" t="s">
        <v>198</v>
      </c>
      <c r="B44" s="16" t="s">
        <v>252</v>
      </c>
      <c r="C44" s="16" t="s">
        <v>253</v>
      </c>
    </row>
    <row r="45" ht="15.75" customHeight="1">
      <c r="A45" s="16" t="s">
        <v>198</v>
      </c>
      <c r="B45" s="16" t="s">
        <v>254</v>
      </c>
      <c r="C45" s="16" t="s">
        <v>255</v>
      </c>
    </row>
    <row r="46" ht="15.75" customHeight="1">
      <c r="A46" s="18" t="s">
        <v>256</v>
      </c>
      <c r="B46" s="18" t="s">
        <v>2</v>
      </c>
      <c r="C46" s="18" t="s">
        <v>117</v>
      </c>
    </row>
    <row r="47" ht="15.75" customHeight="1">
      <c r="A47" s="18" t="s">
        <v>256</v>
      </c>
      <c r="B47" s="18" t="s">
        <v>228</v>
      </c>
      <c r="C47" s="18" t="s">
        <v>262</v>
      </c>
    </row>
    <row r="48" ht="15.75" customHeight="1">
      <c r="A48" s="18" t="s">
        <v>256</v>
      </c>
      <c r="B48" s="18" t="s">
        <v>263</v>
      </c>
      <c r="C48" s="18" t="s">
        <v>264</v>
      </c>
    </row>
    <row r="49" ht="15.75" customHeight="1">
      <c r="A49" s="18" t="s">
        <v>256</v>
      </c>
      <c r="B49" s="18" t="s">
        <v>265</v>
      </c>
      <c r="C49" s="18" t="s">
        <v>266</v>
      </c>
    </row>
    <row r="50" ht="15.75" customHeight="1">
      <c r="A50" s="18" t="s">
        <v>256</v>
      </c>
      <c r="B50" s="18" t="s">
        <v>267</v>
      </c>
      <c r="C50" s="18" t="s">
        <v>268</v>
      </c>
    </row>
    <row r="51" ht="15.75" customHeight="1">
      <c r="A51" s="18" t="s">
        <v>256</v>
      </c>
      <c r="B51" s="18" t="s">
        <v>269</v>
      </c>
      <c r="C51" s="18" t="s">
        <v>272</v>
      </c>
    </row>
    <row r="52" ht="15.75" customHeight="1">
      <c r="A52" s="18" t="s">
        <v>256</v>
      </c>
      <c r="B52" s="18" t="s">
        <v>275</v>
      </c>
      <c r="C52" s="18" t="s">
        <v>278</v>
      </c>
    </row>
    <row r="53" ht="15.75" customHeight="1">
      <c r="A53" s="18" t="s">
        <v>256</v>
      </c>
      <c r="B53" s="18" t="s">
        <v>284</v>
      </c>
      <c r="C53" s="18" t="s">
        <v>286</v>
      </c>
    </row>
    <row r="54" ht="15.75" customHeight="1">
      <c r="A54" s="18" t="s">
        <v>256</v>
      </c>
      <c r="B54" s="18" t="s">
        <v>290</v>
      </c>
      <c r="C54" s="18" t="s">
        <v>292</v>
      </c>
    </row>
    <row r="55" ht="15.75" customHeight="1">
      <c r="A55" s="18" t="s">
        <v>256</v>
      </c>
      <c r="B55" s="18" t="s">
        <v>297</v>
      </c>
      <c r="C55" s="18" t="s">
        <v>299</v>
      </c>
    </row>
    <row r="56" ht="15.75" customHeight="1">
      <c r="A56" s="18" t="s">
        <v>256</v>
      </c>
      <c r="B56" s="18" t="s">
        <v>300</v>
      </c>
      <c r="C56" s="18" t="s">
        <v>303</v>
      </c>
    </row>
    <row r="57" ht="15.75" customHeight="1">
      <c r="A57" s="18" t="s">
        <v>256</v>
      </c>
      <c r="B57" s="18" t="s">
        <v>308</v>
      </c>
      <c r="C57" s="18" t="s">
        <v>309</v>
      </c>
    </row>
    <row r="58" ht="15.75" customHeight="1">
      <c r="A58" s="18" t="s">
        <v>256</v>
      </c>
      <c r="B58" s="18" t="s">
        <v>314</v>
      </c>
      <c r="C58" s="18" t="s">
        <v>316</v>
      </c>
    </row>
    <row r="59" ht="15.75" customHeight="1">
      <c r="A59" s="18" t="s">
        <v>256</v>
      </c>
      <c r="B59" s="18" t="s">
        <v>318</v>
      </c>
      <c r="C59" s="18" t="s">
        <v>319</v>
      </c>
    </row>
    <row r="60" ht="15.75" customHeight="1">
      <c r="A60" s="18" t="s">
        <v>256</v>
      </c>
      <c r="B60" s="18" t="s">
        <v>323</v>
      </c>
      <c r="C60" s="18" t="s">
        <v>326</v>
      </c>
    </row>
    <row r="61" ht="15.75" customHeight="1">
      <c r="A61" s="18" t="s">
        <v>256</v>
      </c>
      <c r="B61" s="18" t="s">
        <v>327</v>
      </c>
      <c r="C61" s="18" t="s">
        <v>329</v>
      </c>
    </row>
    <row r="62" ht="15.75" customHeight="1">
      <c r="A62" s="18" t="s">
        <v>256</v>
      </c>
      <c r="B62" s="18" t="s">
        <v>333</v>
      </c>
      <c r="C62" s="18" t="s">
        <v>335</v>
      </c>
    </row>
    <row r="63" ht="15.75" customHeight="1">
      <c r="A63" s="18" t="s">
        <v>256</v>
      </c>
      <c r="B63" s="18" t="s">
        <v>339</v>
      </c>
      <c r="C63" s="18" t="s">
        <v>342</v>
      </c>
    </row>
    <row r="64" ht="15.75" customHeight="1">
      <c r="A64" s="20" t="s">
        <v>256</v>
      </c>
      <c r="B64" s="21" t="s">
        <v>374</v>
      </c>
      <c r="C64" s="22" t="s">
        <v>386</v>
      </c>
    </row>
    <row r="65" ht="15.75" customHeight="1">
      <c r="A65" s="20" t="s">
        <v>256</v>
      </c>
      <c r="B65" s="21" t="s">
        <v>402</v>
      </c>
      <c r="C65" s="22" t="s">
        <v>405</v>
      </c>
    </row>
    <row r="66" ht="15.75" customHeight="1">
      <c r="A66" s="20" t="s">
        <v>256</v>
      </c>
      <c r="B66" s="21" t="s">
        <v>409</v>
      </c>
      <c r="C66" s="22" t="s">
        <v>411</v>
      </c>
    </row>
    <row r="67" ht="15.75" customHeight="1">
      <c r="A67" s="20" t="s">
        <v>256</v>
      </c>
      <c r="B67" s="21" t="s">
        <v>415</v>
      </c>
      <c r="C67" s="22" t="s">
        <v>416</v>
      </c>
    </row>
    <row r="68" ht="15.75" customHeight="1">
      <c r="A68" s="20" t="s">
        <v>256</v>
      </c>
      <c r="B68" s="21" t="s">
        <v>420</v>
      </c>
      <c r="C68" s="22" t="s">
        <v>421</v>
      </c>
    </row>
    <row r="69" ht="15.75" customHeight="1">
      <c r="A69" s="20" t="s">
        <v>256</v>
      </c>
      <c r="B69" s="21" t="s">
        <v>424</v>
      </c>
      <c r="C69" s="22"/>
    </row>
    <row r="70" ht="15.75" customHeight="1">
      <c r="A70" s="20" t="s">
        <v>256</v>
      </c>
      <c r="B70" s="21" t="s">
        <v>430</v>
      </c>
      <c r="C70" s="22"/>
    </row>
    <row r="71" ht="15.75" customHeight="1">
      <c r="A71" s="20" t="s">
        <v>256</v>
      </c>
      <c r="B71" s="21" t="s">
        <v>433</v>
      </c>
      <c r="C71" s="22"/>
    </row>
    <row r="72" ht="15.75" customHeight="1">
      <c r="A72" s="23" t="s">
        <v>437</v>
      </c>
      <c r="B72" s="23" t="s">
        <v>2</v>
      </c>
      <c r="C72" s="23" t="s">
        <v>117</v>
      </c>
    </row>
    <row r="73" ht="15.75" customHeight="1">
      <c r="A73" s="23" t="s">
        <v>437</v>
      </c>
      <c r="B73" s="23" t="s">
        <v>228</v>
      </c>
      <c r="C73" s="23" t="s">
        <v>262</v>
      </c>
    </row>
    <row r="74" ht="15.75" customHeight="1">
      <c r="A74" s="23" t="s">
        <v>437</v>
      </c>
      <c r="B74" s="23" t="s">
        <v>464</v>
      </c>
      <c r="C74" s="23" t="s">
        <v>467</v>
      </c>
    </row>
    <row r="75" ht="15.75" customHeight="1">
      <c r="A75" s="23" t="s">
        <v>437</v>
      </c>
      <c r="B75" s="23" t="s">
        <v>471</v>
      </c>
      <c r="C75" s="23" t="s">
        <v>472</v>
      </c>
    </row>
    <row r="76" ht="15.75" customHeight="1">
      <c r="A76" s="23" t="s">
        <v>437</v>
      </c>
      <c r="B76" s="23" t="s">
        <v>7</v>
      </c>
      <c r="C76" s="23" t="s">
        <v>475</v>
      </c>
    </row>
    <row r="77" ht="15.75" customHeight="1">
      <c r="A77" s="23" t="s">
        <v>437</v>
      </c>
      <c r="B77" s="23" t="s">
        <v>492</v>
      </c>
      <c r="C77" s="23" t="s">
        <v>495</v>
      </c>
    </row>
    <row r="78" ht="15.75" customHeight="1">
      <c r="A78" s="23" t="s">
        <v>437</v>
      </c>
      <c r="B78" s="23" t="s">
        <v>497</v>
      </c>
      <c r="C78" s="23" t="s">
        <v>499</v>
      </c>
    </row>
    <row r="79" ht="15.75" customHeight="1">
      <c r="A79" s="23" t="s">
        <v>437</v>
      </c>
      <c r="B79" s="23" t="s">
        <v>505</v>
      </c>
      <c r="C79" s="23" t="s">
        <v>507</v>
      </c>
    </row>
    <row r="80" ht="15.75" customHeight="1">
      <c r="A80" s="23" t="s">
        <v>437</v>
      </c>
      <c r="B80" s="23" t="s">
        <v>508</v>
      </c>
      <c r="C80" s="23" t="s">
        <v>511</v>
      </c>
    </row>
    <row r="81" ht="15.75" customHeight="1">
      <c r="A81" s="23" t="s">
        <v>437</v>
      </c>
      <c r="B81" s="23" t="s">
        <v>515</v>
      </c>
      <c r="C81" s="23" t="s">
        <v>518</v>
      </c>
    </row>
    <row r="82" ht="15.75" customHeight="1">
      <c r="A82" s="23" t="s">
        <v>437</v>
      </c>
      <c r="B82" s="23" t="s">
        <v>527</v>
      </c>
      <c r="C82" s="24" t="s">
        <v>530</v>
      </c>
    </row>
    <row r="83" ht="15.75" customHeight="1">
      <c r="A83" s="23" t="s">
        <v>437</v>
      </c>
      <c r="B83" s="23" t="s">
        <v>547</v>
      </c>
      <c r="C83" s="23" t="s">
        <v>548</v>
      </c>
    </row>
    <row r="84" ht="15.75" customHeight="1">
      <c r="A84" s="23" t="s">
        <v>437</v>
      </c>
      <c r="B84" s="23" t="s">
        <v>553</v>
      </c>
      <c r="C84" s="23" t="s">
        <v>554</v>
      </c>
    </row>
    <row r="85" ht="15.75" customHeight="1">
      <c r="A85" s="23" t="s">
        <v>437</v>
      </c>
      <c r="B85" s="23" t="s">
        <v>556</v>
      </c>
      <c r="C85" s="23" t="s">
        <v>558</v>
      </c>
    </row>
    <row r="86" ht="15.75" customHeight="1">
      <c r="A86" s="23" t="s">
        <v>437</v>
      </c>
      <c r="B86" s="23" t="s">
        <v>563</v>
      </c>
      <c r="C86" s="24" t="s">
        <v>564</v>
      </c>
    </row>
    <row r="87" ht="15.75" customHeight="1">
      <c r="A87" s="23" t="s">
        <v>437</v>
      </c>
      <c r="B87" s="23" t="s">
        <v>570</v>
      </c>
      <c r="C87" s="23" t="s">
        <v>548</v>
      </c>
    </row>
    <row r="88" ht="15.75" customHeight="1">
      <c r="A88" s="23" t="s">
        <v>437</v>
      </c>
      <c r="B88" s="23" t="s">
        <v>573</v>
      </c>
      <c r="C88" s="23" t="s">
        <v>554</v>
      </c>
    </row>
    <row r="89" ht="15.75" customHeight="1">
      <c r="A89" s="23" t="s">
        <v>437</v>
      </c>
      <c r="B89" s="23" t="s">
        <v>579</v>
      </c>
      <c r="C89" s="23" t="s">
        <v>579</v>
      </c>
    </row>
    <row r="90" ht="15.75" customHeight="1">
      <c r="A90" s="23" t="s">
        <v>437</v>
      </c>
      <c r="B90" s="23" t="s">
        <v>584</v>
      </c>
      <c r="C90" s="23" t="s">
        <v>584</v>
      </c>
    </row>
    <row r="91" ht="15.75" customHeight="1">
      <c r="A91" s="23" t="s">
        <v>437</v>
      </c>
      <c r="B91" s="23" t="s">
        <v>589</v>
      </c>
      <c r="C91" s="23" t="s">
        <v>589</v>
      </c>
    </row>
    <row r="92" ht="15.75" customHeight="1">
      <c r="A92" s="23" t="s">
        <v>437</v>
      </c>
      <c r="B92" s="23" t="s">
        <v>595</v>
      </c>
      <c r="C92" s="23" t="s">
        <v>597</v>
      </c>
    </row>
    <row r="93" ht="15.75" customHeight="1">
      <c r="A93" s="23" t="s">
        <v>437</v>
      </c>
      <c r="B93" s="23" t="s">
        <v>601</v>
      </c>
      <c r="C93" s="23" t="s">
        <v>605</v>
      </c>
    </row>
    <row r="94" ht="15.75" customHeight="1">
      <c r="A94" s="23" t="s">
        <v>437</v>
      </c>
      <c r="B94" s="23" t="s">
        <v>608</v>
      </c>
      <c r="C94" s="23" t="s">
        <v>610</v>
      </c>
    </row>
    <row r="95" ht="15.75" customHeight="1">
      <c r="A95" s="23" t="s">
        <v>437</v>
      </c>
      <c r="B95" s="23" t="s">
        <v>614</v>
      </c>
      <c r="C95" s="23" t="s">
        <v>615</v>
      </c>
    </row>
    <row r="96" ht="15.75" customHeight="1">
      <c r="A96" s="23" t="s">
        <v>437</v>
      </c>
      <c r="B96" s="23" t="s">
        <v>619</v>
      </c>
      <c r="C96" s="23" t="s">
        <v>620</v>
      </c>
    </row>
    <row r="97" ht="15.75" customHeight="1">
      <c r="A97" s="23" t="s">
        <v>437</v>
      </c>
      <c r="B97" s="23" t="s">
        <v>623</v>
      </c>
      <c r="C97" s="23" t="s">
        <v>625</v>
      </c>
    </row>
    <row r="98" ht="15.75" customHeight="1">
      <c r="A98" s="25" t="s">
        <v>437</v>
      </c>
      <c r="B98" s="25" t="s">
        <v>646</v>
      </c>
      <c r="C98" s="25" t="s">
        <v>650</v>
      </c>
    </row>
    <row r="99" ht="15.75" customHeight="1">
      <c r="A99" s="25" t="s">
        <v>437</v>
      </c>
      <c r="B99" s="25" t="s">
        <v>653</v>
      </c>
      <c r="C99" s="25" t="s">
        <v>654</v>
      </c>
    </row>
    <row r="100" ht="15.75" customHeight="1">
      <c r="A100" s="25" t="s">
        <v>437</v>
      </c>
      <c r="B100" s="25" t="s">
        <v>658</v>
      </c>
      <c r="C100" s="25" t="s">
        <v>659</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0"/>
    <col customWidth="1" min="2" max="26" width="8.71"/>
  </cols>
  <sheetData>
    <row r="1">
      <c r="A1" s="41" t="s">
        <v>966</v>
      </c>
    </row>
    <row r="3">
      <c r="A3" s="1" t="s">
        <v>1673</v>
      </c>
      <c r="B3" s="1" t="s">
        <v>1674</v>
      </c>
    </row>
    <row r="4">
      <c r="A4" s="33" t="s">
        <v>1675</v>
      </c>
      <c r="B4" t="s">
        <v>1676</v>
      </c>
    </row>
    <row r="5">
      <c r="A5" t="s">
        <v>1677</v>
      </c>
      <c r="B5" t="s">
        <v>1678</v>
      </c>
    </row>
    <row r="6">
      <c r="A6" t="s">
        <v>1679</v>
      </c>
      <c r="B6" t="s">
        <v>1680</v>
      </c>
    </row>
    <row r="7">
      <c r="A7" t="s">
        <v>1681</v>
      </c>
      <c r="B7" t="s">
        <v>1682</v>
      </c>
    </row>
    <row r="8">
      <c r="A8" t="s">
        <v>1683</v>
      </c>
      <c r="B8" t="s">
        <v>1684</v>
      </c>
    </row>
    <row r="9">
      <c r="A9" t="s">
        <v>1685</v>
      </c>
      <c r="B9" t="s">
        <v>1686</v>
      </c>
    </row>
    <row r="10">
      <c r="A10" t="s">
        <v>1687</v>
      </c>
      <c r="B10" t="s">
        <v>1688</v>
      </c>
    </row>
    <row r="11">
      <c r="B11" t="s">
        <v>1689</v>
      </c>
    </row>
    <row r="12">
      <c r="A12" s="33" t="s">
        <v>1690</v>
      </c>
    </row>
    <row r="13">
      <c r="A13" t="s">
        <v>1691</v>
      </c>
    </row>
    <row r="14">
      <c r="A14" t="s">
        <v>1692</v>
      </c>
    </row>
    <row r="15">
      <c r="A15" t="s">
        <v>1693</v>
      </c>
    </row>
    <row r="16">
      <c r="A16" t="s">
        <v>1694</v>
      </c>
      <c r="B16" s="33"/>
    </row>
    <row r="17">
      <c r="A17" t="s">
        <v>1695</v>
      </c>
    </row>
    <row r="18">
      <c r="A18" t="s">
        <v>1696</v>
      </c>
    </row>
    <row r="19">
      <c r="A19" t="s">
        <v>1697</v>
      </c>
    </row>
    <row r="20">
      <c r="A20" t="s">
        <v>1698</v>
      </c>
    </row>
    <row r="21" ht="15.75" customHeight="1"/>
    <row r="22" ht="15.75" customHeight="1">
      <c r="A22" s="33" t="s">
        <v>1699</v>
      </c>
    </row>
    <row r="23" ht="15.75" customHeight="1">
      <c r="A23" t="s">
        <v>1700</v>
      </c>
    </row>
    <row r="24" ht="15.75" customHeight="1">
      <c r="A24" t="s">
        <v>1701</v>
      </c>
    </row>
    <row r="25" ht="15.75" customHeight="1">
      <c r="A25" t="s">
        <v>1702</v>
      </c>
    </row>
    <row r="26" ht="15.75" customHeight="1">
      <c r="A26" t="s">
        <v>1703</v>
      </c>
    </row>
    <row r="27" ht="15.75" customHeight="1">
      <c r="A27" t="s">
        <v>1704</v>
      </c>
    </row>
    <row r="28" ht="15.75" customHeight="1">
      <c r="A28" t="s">
        <v>1705</v>
      </c>
    </row>
    <row r="29" ht="15.75" customHeight="1">
      <c r="A29" t="s">
        <v>1706</v>
      </c>
    </row>
    <row r="30" ht="15.75" customHeight="1">
      <c r="A30" t="s">
        <v>1707</v>
      </c>
    </row>
    <row r="31" ht="15.75" customHeight="1">
      <c r="A31" t="s">
        <v>1708</v>
      </c>
    </row>
    <row r="32" ht="15.75" customHeight="1">
      <c r="A32" t="s">
        <v>1709</v>
      </c>
    </row>
    <row r="33" ht="15.75" customHeight="1"/>
    <row r="34" ht="15.75" customHeight="1">
      <c r="A34" s="33" t="s">
        <v>1710</v>
      </c>
    </row>
    <row r="35" ht="15.75" customHeight="1">
      <c r="A35" t="s">
        <v>1711</v>
      </c>
    </row>
    <row r="36" ht="15.75" customHeight="1"/>
    <row r="37" ht="15.75" customHeight="1">
      <c r="A37" s="33" t="s">
        <v>1712</v>
      </c>
    </row>
    <row r="38" ht="15.75" customHeight="1">
      <c r="A38" t="s">
        <v>1713</v>
      </c>
    </row>
    <row r="39" ht="15.75" customHeight="1">
      <c r="A39" t="s">
        <v>1714</v>
      </c>
    </row>
    <row r="40" ht="15.75" customHeight="1">
      <c r="A40" t="s">
        <v>1715</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5.71"/>
    <col customWidth="1" min="3" max="4" width="57.29"/>
    <col customWidth="1" min="5" max="5" width="8.29"/>
    <col customWidth="1" min="6" max="6" width="38.57"/>
    <col customWidth="1" min="7" max="7" width="13.71"/>
    <col customWidth="1" min="8" max="8" width="101.0"/>
    <col customWidth="1" min="9" max="9" width="7.71"/>
    <col customWidth="1" min="10" max="10" width="12.57"/>
    <col customWidth="1" min="11" max="11" width="10.71"/>
    <col customWidth="1" min="12" max="26" width="8.71"/>
  </cols>
  <sheetData>
    <row r="1">
      <c r="A1" s="2" t="s">
        <v>2</v>
      </c>
      <c r="B1" s="3" t="s">
        <v>1</v>
      </c>
      <c r="C1" s="5" t="s">
        <v>6</v>
      </c>
      <c r="D1" s="5" t="s">
        <v>27</v>
      </c>
      <c r="E1" t="s">
        <v>29</v>
      </c>
      <c r="F1" s="6" t="s">
        <v>31</v>
      </c>
      <c r="G1" s="7" t="s">
        <v>36</v>
      </c>
      <c r="H1" t="s">
        <v>39</v>
      </c>
      <c r="I1" t="s">
        <v>40</v>
      </c>
      <c r="J1" t="s">
        <v>43</v>
      </c>
      <c r="K1" t="s">
        <v>46</v>
      </c>
      <c r="L1" t="s">
        <v>48</v>
      </c>
    </row>
    <row r="2">
      <c r="A2">
        <v>1.0</v>
      </c>
      <c r="B2" s="3" t="s">
        <v>49</v>
      </c>
      <c r="C2" t="s">
        <v>50</v>
      </c>
      <c r="D2" t="s">
        <v>51</v>
      </c>
      <c r="E2">
        <v>2010.0</v>
      </c>
      <c r="F2" s="10" t="s">
        <v>52</v>
      </c>
      <c r="G2" s="7" t="s">
        <v>66</v>
      </c>
      <c r="H2" t="s">
        <v>67</v>
      </c>
      <c r="I2" t="s">
        <v>69</v>
      </c>
      <c r="J2" t="s">
        <v>70</v>
      </c>
      <c r="K2" s="11">
        <v>43147.0</v>
      </c>
    </row>
    <row r="3">
      <c r="A3">
        <v>2.0</v>
      </c>
      <c r="B3" s="3" t="s">
        <v>53</v>
      </c>
      <c r="C3" t="s">
        <v>80</v>
      </c>
      <c r="D3" t="s">
        <v>82</v>
      </c>
      <c r="E3">
        <v>2012.0</v>
      </c>
      <c r="F3" s="10" t="s">
        <v>83</v>
      </c>
      <c r="G3" s="7">
        <v>110.0</v>
      </c>
      <c r="H3" t="s">
        <v>84</v>
      </c>
      <c r="I3" t="s">
        <v>86</v>
      </c>
      <c r="J3" t="s">
        <v>70</v>
      </c>
      <c r="K3" s="11">
        <v>43147.0</v>
      </c>
    </row>
    <row r="4">
      <c r="A4">
        <v>3.0</v>
      </c>
      <c r="B4" s="3" t="s">
        <v>88</v>
      </c>
      <c r="C4" s="5" t="s">
        <v>89</v>
      </c>
      <c r="D4" t="s">
        <v>90</v>
      </c>
      <c r="E4">
        <v>2016.0</v>
      </c>
      <c r="F4" s="10" t="s">
        <v>91</v>
      </c>
      <c r="G4" s="7">
        <v>9.0</v>
      </c>
      <c r="H4" t="s">
        <v>92</v>
      </c>
      <c r="I4" t="s">
        <v>93</v>
      </c>
      <c r="J4" t="s">
        <v>70</v>
      </c>
      <c r="K4" s="11">
        <v>43151.0</v>
      </c>
    </row>
    <row r="5">
      <c r="A5">
        <v>4.0</v>
      </c>
      <c r="B5" s="3" t="s">
        <v>94</v>
      </c>
      <c r="C5" s="5" t="s">
        <v>95</v>
      </c>
      <c r="D5" t="s">
        <v>96</v>
      </c>
      <c r="E5">
        <v>2016.0</v>
      </c>
      <c r="F5" s="10" t="s">
        <v>98</v>
      </c>
      <c r="G5" s="7">
        <v>216.0</v>
      </c>
      <c r="H5" t="s">
        <v>99</v>
      </c>
      <c r="I5" t="s">
        <v>101</v>
      </c>
      <c r="J5" t="s">
        <v>70</v>
      </c>
      <c r="K5" s="11">
        <v>43152.0</v>
      </c>
    </row>
    <row r="6" ht="15.75" customHeight="1">
      <c r="A6">
        <v>5.0</v>
      </c>
      <c r="B6" s="3" t="s">
        <v>35</v>
      </c>
      <c r="C6" s="5" t="s">
        <v>106</v>
      </c>
      <c r="D6" t="s">
        <v>107</v>
      </c>
      <c r="E6">
        <v>2017.0</v>
      </c>
      <c r="F6" s="10" t="s">
        <v>108</v>
      </c>
      <c r="G6" s="7">
        <v>31.0</v>
      </c>
      <c r="H6" t="s">
        <v>118</v>
      </c>
      <c r="I6" t="s">
        <v>119</v>
      </c>
      <c r="J6" t="s">
        <v>70</v>
      </c>
      <c r="K6" s="11">
        <v>43158.0</v>
      </c>
      <c r="L6" s="14" t="s">
        <v>123</v>
      </c>
    </row>
    <row r="7">
      <c r="A7">
        <v>6.0</v>
      </c>
      <c r="B7" s="15" t="s">
        <v>138</v>
      </c>
      <c r="C7" s="5" t="s">
        <v>144</v>
      </c>
      <c r="D7" t="s">
        <v>145</v>
      </c>
      <c r="E7">
        <v>1993.0</v>
      </c>
      <c r="F7" s="10" t="s">
        <v>108</v>
      </c>
      <c r="G7" s="7" t="s">
        <v>147</v>
      </c>
      <c r="H7" t="s">
        <v>148</v>
      </c>
      <c r="I7" t="s">
        <v>149</v>
      </c>
      <c r="J7" t="s">
        <v>70</v>
      </c>
      <c r="K7" s="11">
        <v>43158.0</v>
      </c>
    </row>
    <row r="8" ht="15.75" customHeight="1">
      <c r="A8">
        <v>7.0</v>
      </c>
      <c r="B8" s="3" t="s">
        <v>62</v>
      </c>
      <c r="C8" s="5" t="s">
        <v>154</v>
      </c>
      <c r="D8" t="s">
        <v>155</v>
      </c>
      <c r="E8">
        <v>2009.0</v>
      </c>
      <c r="F8" s="10" t="s">
        <v>98</v>
      </c>
      <c r="G8" s="7">
        <v>134.0</v>
      </c>
      <c r="H8" t="s">
        <v>156</v>
      </c>
      <c r="I8" t="s">
        <v>157</v>
      </c>
      <c r="J8" t="s">
        <v>70</v>
      </c>
      <c r="K8" s="11">
        <v>43159.0</v>
      </c>
    </row>
    <row r="9" ht="16.5" customHeight="1">
      <c r="A9">
        <v>8.0</v>
      </c>
      <c r="B9" s="3" t="s">
        <v>159</v>
      </c>
      <c r="C9" s="5" t="s">
        <v>160</v>
      </c>
      <c r="D9" t="s">
        <v>162</v>
      </c>
      <c r="E9">
        <v>2012.0</v>
      </c>
      <c r="F9" s="10" t="s">
        <v>163</v>
      </c>
      <c r="G9" s="7">
        <v>60.0</v>
      </c>
      <c r="H9" t="s">
        <v>168</v>
      </c>
      <c r="I9" t="s">
        <v>169</v>
      </c>
      <c r="J9" t="s">
        <v>70</v>
      </c>
      <c r="K9" s="11">
        <v>43160.0</v>
      </c>
    </row>
    <row r="10">
      <c r="A10">
        <v>9.0</v>
      </c>
      <c r="B10" s="3" t="s">
        <v>173</v>
      </c>
      <c r="C10" s="5" t="s">
        <v>174</v>
      </c>
      <c r="D10" t="s">
        <v>176</v>
      </c>
      <c r="E10">
        <v>1991.0</v>
      </c>
      <c r="F10" s="10" t="s">
        <v>177</v>
      </c>
      <c r="G10" s="7" t="s">
        <v>178</v>
      </c>
      <c r="H10" t="s">
        <v>179</v>
      </c>
      <c r="I10" t="s">
        <v>181</v>
      </c>
      <c r="J10" t="s">
        <v>70</v>
      </c>
      <c r="K10" s="11">
        <v>43207.0</v>
      </c>
    </row>
    <row r="11">
      <c r="A11">
        <v>10.0</v>
      </c>
      <c r="B11" s="3" t="s">
        <v>73</v>
      </c>
      <c r="C11" s="5" t="s">
        <v>184</v>
      </c>
      <c r="D11" t="s">
        <v>145</v>
      </c>
      <c r="E11">
        <v>1998.0</v>
      </c>
      <c r="F11" s="10" t="s">
        <v>185</v>
      </c>
      <c r="G11" s="7" t="s">
        <v>186</v>
      </c>
      <c r="H11" t="s">
        <v>187</v>
      </c>
      <c r="I11" t="s">
        <v>188</v>
      </c>
      <c r="J11" t="s">
        <v>70</v>
      </c>
      <c r="K11" s="11">
        <v>43291.0</v>
      </c>
    </row>
    <row r="12">
      <c r="A12">
        <v>11.0</v>
      </c>
      <c r="B12" s="3" t="s">
        <v>190</v>
      </c>
      <c r="C12" s="5" t="s">
        <v>191</v>
      </c>
      <c r="D12" t="s">
        <v>193</v>
      </c>
      <c r="E12">
        <v>2000.0</v>
      </c>
      <c r="F12" s="10" t="s">
        <v>185</v>
      </c>
      <c r="G12" s="7" t="s">
        <v>195</v>
      </c>
      <c r="H12" t="s">
        <v>197</v>
      </c>
      <c r="I12" t="s">
        <v>199</v>
      </c>
      <c r="J12" t="s">
        <v>70</v>
      </c>
      <c r="K12" s="11">
        <v>43291.0</v>
      </c>
    </row>
    <row r="13">
      <c r="A13">
        <v>12.0</v>
      </c>
      <c r="B13" s="12" t="s">
        <v>200</v>
      </c>
      <c r="C13" s="5" t="s">
        <v>201</v>
      </c>
      <c r="D13" t="s">
        <v>203</v>
      </c>
      <c r="E13">
        <v>2000.0</v>
      </c>
      <c r="F13" s="10" t="s">
        <v>204</v>
      </c>
      <c r="G13" s="7" t="s">
        <v>205</v>
      </c>
      <c r="H13" t="s">
        <v>207</v>
      </c>
      <c r="I13" t="s">
        <v>208</v>
      </c>
      <c r="J13" t="s">
        <v>70</v>
      </c>
      <c r="K13" s="11">
        <v>43292.0</v>
      </c>
    </row>
    <row r="14">
      <c r="A14">
        <v>13.0</v>
      </c>
      <c r="B14" s="12" t="s">
        <v>77</v>
      </c>
      <c r="C14" s="5" t="s">
        <v>210</v>
      </c>
      <c r="D14" t="s">
        <v>82</v>
      </c>
      <c r="E14">
        <v>2001.0</v>
      </c>
      <c r="F14" s="10" t="s">
        <v>185</v>
      </c>
      <c r="G14" s="7" t="s">
        <v>212</v>
      </c>
      <c r="H14" t="s">
        <v>213</v>
      </c>
      <c r="I14" t="s">
        <v>214</v>
      </c>
      <c r="J14" t="s">
        <v>70</v>
      </c>
      <c r="K14" s="11">
        <v>43297.0</v>
      </c>
    </row>
    <row r="15">
      <c r="A15">
        <v>14.0</v>
      </c>
      <c r="B15" s="12" t="s">
        <v>216</v>
      </c>
      <c r="C15" s="5" t="s">
        <v>218</v>
      </c>
      <c r="D15" t="s">
        <v>219</v>
      </c>
      <c r="E15">
        <v>2004.0</v>
      </c>
      <c r="F15" s="10" t="s">
        <v>204</v>
      </c>
      <c r="G15" s="7" t="s">
        <v>220</v>
      </c>
      <c r="H15" t="s">
        <v>221</v>
      </c>
      <c r="I15" t="s">
        <v>223</v>
      </c>
      <c r="J15" t="s">
        <v>70</v>
      </c>
      <c r="K15" s="11">
        <v>43297.0</v>
      </c>
    </row>
    <row r="16">
      <c r="A16">
        <v>15.0</v>
      </c>
      <c r="B16" s="3" t="s">
        <v>104</v>
      </c>
      <c r="C16" s="5" t="s">
        <v>225</v>
      </c>
      <c r="D16" t="s">
        <v>227</v>
      </c>
      <c r="E16">
        <v>2010.0</v>
      </c>
      <c r="F16" s="10" t="s">
        <v>230</v>
      </c>
      <c r="G16" s="7">
        <v>87.0</v>
      </c>
      <c r="H16" t="s">
        <v>232</v>
      </c>
      <c r="I16" t="s">
        <v>233</v>
      </c>
      <c r="J16" t="s">
        <v>70</v>
      </c>
      <c r="K16" s="11">
        <v>43299.0</v>
      </c>
    </row>
    <row r="17">
      <c r="A17">
        <v>16.0</v>
      </c>
      <c r="B17" s="19" t="s">
        <v>238</v>
      </c>
      <c r="C17" s="5" t="s">
        <v>273</v>
      </c>
      <c r="D17" t="s">
        <v>276</v>
      </c>
      <c r="E17">
        <v>2010.0</v>
      </c>
      <c r="F17" s="10" t="s">
        <v>277</v>
      </c>
      <c r="G17" s="7" t="s">
        <v>280</v>
      </c>
      <c r="H17" t="s">
        <v>282</v>
      </c>
      <c r="I17" t="s">
        <v>283</v>
      </c>
      <c r="J17" t="s">
        <v>70</v>
      </c>
      <c r="K17" s="11">
        <v>43300.0</v>
      </c>
    </row>
    <row r="18">
      <c r="A18">
        <v>17.0</v>
      </c>
      <c r="B18" s="3" t="s">
        <v>110</v>
      </c>
      <c r="C18" s="5" t="s">
        <v>289</v>
      </c>
      <c r="D18" t="s">
        <v>291</v>
      </c>
      <c r="E18">
        <v>2010.0</v>
      </c>
      <c r="F18" s="10" t="s">
        <v>83</v>
      </c>
      <c r="G18" s="7">
        <v>98.0</v>
      </c>
      <c r="H18" t="s">
        <v>295</v>
      </c>
      <c r="I18" t="s">
        <v>296</v>
      </c>
      <c r="J18" t="s">
        <v>70</v>
      </c>
      <c r="K18" s="11">
        <v>43300.0</v>
      </c>
    </row>
    <row r="19">
      <c r="A19">
        <v>18.0</v>
      </c>
      <c r="B19" s="3" t="s">
        <v>114</v>
      </c>
      <c r="C19" s="5" t="s">
        <v>301</v>
      </c>
      <c r="D19" t="s">
        <v>291</v>
      </c>
      <c r="E19">
        <v>2011.0</v>
      </c>
      <c r="F19" s="10" t="s">
        <v>204</v>
      </c>
      <c r="G19" s="7">
        <v>40.0</v>
      </c>
      <c r="H19" t="s">
        <v>305</v>
      </c>
      <c r="I19" t="s">
        <v>306</v>
      </c>
      <c r="J19" t="s">
        <v>70</v>
      </c>
      <c r="K19" s="11">
        <v>43301.0</v>
      </c>
    </row>
    <row r="20">
      <c r="A20">
        <v>19.0</v>
      </c>
      <c r="B20" s="3" t="s">
        <v>310</v>
      </c>
      <c r="C20" s="5" t="s">
        <v>311</v>
      </c>
      <c r="D20" t="s">
        <v>312</v>
      </c>
      <c r="E20">
        <v>2012.0</v>
      </c>
      <c r="F20" s="10" t="s">
        <v>277</v>
      </c>
      <c r="G20" s="7" t="s">
        <v>313</v>
      </c>
      <c r="H20" t="s">
        <v>315</v>
      </c>
      <c r="I20" t="s">
        <v>317</v>
      </c>
      <c r="J20" t="s">
        <v>70</v>
      </c>
      <c r="K20" s="11">
        <v>43301.0</v>
      </c>
    </row>
    <row r="21" ht="15.75" customHeight="1">
      <c r="A21">
        <v>20.0</v>
      </c>
      <c r="B21" s="3" t="s">
        <v>115</v>
      </c>
      <c r="C21" s="5" t="s">
        <v>320</v>
      </c>
      <c r="D21" t="s">
        <v>321</v>
      </c>
      <c r="E21">
        <v>2013.0</v>
      </c>
      <c r="F21" s="10" t="s">
        <v>322</v>
      </c>
      <c r="G21" s="7">
        <v>77.0</v>
      </c>
      <c r="H21" t="s">
        <v>324</v>
      </c>
      <c r="I21" t="s">
        <v>325</v>
      </c>
      <c r="J21" t="s">
        <v>70</v>
      </c>
      <c r="K21" s="11">
        <v>43304.0</v>
      </c>
    </row>
    <row r="22" ht="15.75" customHeight="1">
      <c r="A22">
        <v>21.0</v>
      </c>
      <c r="B22" s="3" t="s">
        <v>328</v>
      </c>
      <c r="C22" s="5" t="s">
        <v>330</v>
      </c>
      <c r="D22" t="s">
        <v>331</v>
      </c>
      <c r="E22">
        <v>2013.0</v>
      </c>
      <c r="F22" s="10" t="s">
        <v>185</v>
      </c>
      <c r="G22" s="7" t="s">
        <v>332</v>
      </c>
      <c r="H22" t="s">
        <v>334</v>
      </c>
      <c r="I22" t="s">
        <v>336</v>
      </c>
      <c r="J22" t="s">
        <v>70</v>
      </c>
      <c r="K22" s="11">
        <v>43304.0</v>
      </c>
    </row>
    <row r="23" ht="15.75" customHeight="1">
      <c r="A23">
        <v>22.0</v>
      </c>
      <c r="B23" s="3" t="s">
        <v>341</v>
      </c>
      <c r="C23" s="5" t="s">
        <v>343</v>
      </c>
      <c r="D23" t="s">
        <v>344</v>
      </c>
      <c r="E23">
        <v>2014.0</v>
      </c>
      <c r="F23" s="10" t="s">
        <v>346</v>
      </c>
      <c r="G23" s="7">
        <v>38.0</v>
      </c>
      <c r="H23" t="s">
        <v>347</v>
      </c>
      <c r="I23" t="s">
        <v>348</v>
      </c>
      <c r="J23" t="s">
        <v>70</v>
      </c>
      <c r="K23" s="11">
        <v>43306.0</v>
      </c>
    </row>
    <row r="24" ht="15.75" customHeight="1">
      <c r="A24">
        <v>23.0</v>
      </c>
      <c r="B24" s="3" t="s">
        <v>122</v>
      </c>
      <c r="C24" s="5" t="s">
        <v>351</v>
      </c>
      <c r="D24" t="s">
        <v>352</v>
      </c>
      <c r="E24">
        <v>2014.0</v>
      </c>
      <c r="F24" s="10" t="s">
        <v>185</v>
      </c>
      <c r="G24" s="7" t="s">
        <v>354</v>
      </c>
      <c r="H24" t="s">
        <v>355</v>
      </c>
      <c r="I24" t="s">
        <v>356</v>
      </c>
      <c r="J24" t="s">
        <v>70</v>
      </c>
      <c r="K24" s="11">
        <v>43306.0</v>
      </c>
    </row>
    <row r="25" ht="15.75" customHeight="1">
      <c r="A25">
        <v>24.0</v>
      </c>
      <c r="B25" s="3" t="s">
        <v>361</v>
      </c>
      <c r="C25" s="5" t="s">
        <v>363</v>
      </c>
      <c r="D25" t="s">
        <v>364</v>
      </c>
      <c r="E25">
        <v>2014.0</v>
      </c>
      <c r="F25" s="10" t="s">
        <v>367</v>
      </c>
      <c r="G25" s="7">
        <v>72.0</v>
      </c>
      <c r="H25" t="s">
        <v>369</v>
      </c>
      <c r="I25" t="s">
        <v>370</v>
      </c>
      <c r="J25" t="s">
        <v>70</v>
      </c>
      <c r="K25" s="11">
        <v>43307.0</v>
      </c>
    </row>
    <row r="26" ht="15.75" customHeight="1">
      <c r="A26">
        <v>25.0</v>
      </c>
      <c r="B26" s="3" t="s">
        <v>132</v>
      </c>
      <c r="C26" s="5" t="s">
        <v>371</v>
      </c>
      <c r="D26" t="s">
        <v>372</v>
      </c>
      <c r="E26">
        <v>2015.0</v>
      </c>
      <c r="F26" s="10" t="s">
        <v>373</v>
      </c>
      <c r="G26" s="7">
        <v>7.0</v>
      </c>
      <c r="H26" t="s">
        <v>375</v>
      </c>
      <c r="I26" t="s">
        <v>376</v>
      </c>
      <c r="J26" t="s">
        <v>70</v>
      </c>
      <c r="K26" s="11">
        <v>43307.0</v>
      </c>
    </row>
    <row r="27" ht="15.75" customHeight="1">
      <c r="A27">
        <v>26.0</v>
      </c>
      <c r="B27" s="3" t="s">
        <v>377</v>
      </c>
      <c r="C27" s="5" t="s">
        <v>382</v>
      </c>
      <c r="D27" t="s">
        <v>384</v>
      </c>
      <c r="E27">
        <v>2009.0</v>
      </c>
      <c r="F27" s="10" t="s">
        <v>388</v>
      </c>
      <c r="G27" s="7">
        <v>101.0</v>
      </c>
      <c r="H27" t="s">
        <v>389</v>
      </c>
      <c r="I27" t="s">
        <v>391</v>
      </c>
      <c r="J27" t="s">
        <v>70</v>
      </c>
      <c r="K27" s="11">
        <v>43308.0</v>
      </c>
    </row>
    <row r="28" ht="15.75" customHeight="1">
      <c r="A28">
        <v>27.0</v>
      </c>
      <c r="B28" s="3" t="s">
        <v>392</v>
      </c>
      <c r="C28" s="5" t="s">
        <v>393</v>
      </c>
      <c r="D28" t="s">
        <v>394</v>
      </c>
      <c r="E28">
        <v>2015.0</v>
      </c>
      <c r="F28" s="10" t="s">
        <v>395</v>
      </c>
      <c r="G28" s="7">
        <v>29.0</v>
      </c>
      <c r="H28" t="s">
        <v>396</v>
      </c>
      <c r="I28" t="s">
        <v>397</v>
      </c>
      <c r="J28" t="s">
        <v>70</v>
      </c>
      <c r="K28" s="11">
        <v>43311.0</v>
      </c>
    </row>
    <row r="29" ht="15.75" customHeight="1">
      <c r="A29">
        <v>28.0</v>
      </c>
      <c r="B29" s="3" t="s">
        <v>135</v>
      </c>
      <c r="C29" s="5" t="s">
        <v>398</v>
      </c>
      <c r="D29" t="s">
        <v>399</v>
      </c>
      <c r="E29">
        <v>2015.0</v>
      </c>
      <c r="F29" s="10" t="s">
        <v>322</v>
      </c>
      <c r="G29" s="7">
        <v>79.0</v>
      </c>
      <c r="H29" t="s">
        <v>400</v>
      </c>
      <c r="I29" t="s">
        <v>401</v>
      </c>
      <c r="J29" t="s">
        <v>70</v>
      </c>
      <c r="K29" s="11">
        <v>43311.0</v>
      </c>
    </row>
    <row r="30" ht="15.75" customHeight="1">
      <c r="A30">
        <v>29.0</v>
      </c>
      <c r="B30" s="3" t="s">
        <v>403</v>
      </c>
      <c r="C30" s="5" t="s">
        <v>404</v>
      </c>
      <c r="D30" t="s">
        <v>312</v>
      </c>
      <c r="E30">
        <v>2015.0</v>
      </c>
      <c r="F30" s="10" t="s">
        <v>406</v>
      </c>
      <c r="G30" s="7">
        <v>17.0</v>
      </c>
      <c r="H30" t="s">
        <v>407</v>
      </c>
      <c r="I30" t="s">
        <v>408</v>
      </c>
      <c r="J30" t="s">
        <v>70</v>
      </c>
      <c r="K30" s="11">
        <v>43312.0</v>
      </c>
    </row>
    <row r="31" ht="15.75" customHeight="1">
      <c r="A31">
        <v>30.0</v>
      </c>
      <c r="B31" s="3" t="s">
        <v>182</v>
      </c>
      <c r="C31" s="5" t="s">
        <v>413</v>
      </c>
      <c r="D31" t="s">
        <v>352</v>
      </c>
      <c r="E31">
        <v>2015.0</v>
      </c>
      <c r="F31" s="10" t="s">
        <v>204</v>
      </c>
      <c r="G31" s="7">
        <v>44.0</v>
      </c>
      <c r="H31" t="s">
        <v>417</v>
      </c>
      <c r="I31" t="s">
        <v>419</v>
      </c>
      <c r="J31" t="s">
        <v>70</v>
      </c>
      <c r="K31" s="11">
        <v>43312.0</v>
      </c>
    </row>
    <row r="32" ht="15.75" customHeight="1">
      <c r="A32">
        <v>31.0</v>
      </c>
      <c r="B32" s="3" t="s">
        <v>337</v>
      </c>
      <c r="C32" s="5" t="s">
        <v>423</v>
      </c>
      <c r="D32" t="s">
        <v>425</v>
      </c>
      <c r="E32">
        <v>2006.0</v>
      </c>
      <c r="F32" s="10" t="s">
        <v>427</v>
      </c>
      <c r="G32" s="7" t="s">
        <v>429</v>
      </c>
      <c r="H32" t="s">
        <v>431</v>
      </c>
      <c r="I32" t="s">
        <v>432</v>
      </c>
      <c r="J32" t="s">
        <v>70</v>
      </c>
      <c r="K32" s="11">
        <v>43314.0</v>
      </c>
    </row>
    <row r="33" ht="15.75" customHeight="1">
      <c r="A33">
        <v>32.0</v>
      </c>
      <c r="B33" s="3" t="s">
        <v>349</v>
      </c>
      <c r="C33" s="5" t="s">
        <v>434</v>
      </c>
      <c r="D33" t="s">
        <v>435</v>
      </c>
      <c r="E33">
        <v>2014.0</v>
      </c>
      <c r="F33" s="10" t="s">
        <v>436</v>
      </c>
      <c r="G33" s="7">
        <v>78.0</v>
      </c>
      <c r="H33" t="s">
        <v>438</v>
      </c>
      <c r="I33" t="s">
        <v>439</v>
      </c>
      <c r="J33" t="s">
        <v>70</v>
      </c>
      <c r="K33" s="11">
        <v>43314.0</v>
      </c>
    </row>
    <row r="34" ht="15.75" customHeight="1">
      <c r="A34">
        <v>33.0</v>
      </c>
      <c r="B34" s="3" t="s">
        <v>353</v>
      </c>
      <c r="C34" s="5" t="s">
        <v>440</v>
      </c>
      <c r="D34" t="s">
        <v>441</v>
      </c>
      <c r="E34">
        <v>2014.0</v>
      </c>
      <c r="F34" s="10" t="s">
        <v>388</v>
      </c>
      <c r="G34" s="7">
        <v>106.0</v>
      </c>
      <c r="H34" t="s">
        <v>442</v>
      </c>
      <c r="I34" t="s">
        <v>443</v>
      </c>
      <c r="J34" t="s">
        <v>70</v>
      </c>
      <c r="K34" s="11">
        <v>43315.0</v>
      </c>
    </row>
    <row r="35" ht="15.75" customHeight="1">
      <c r="A35">
        <v>34.0</v>
      </c>
      <c r="B35" s="12" t="s">
        <v>362</v>
      </c>
      <c r="C35" s="5" t="s">
        <v>445</v>
      </c>
      <c r="D35" t="s">
        <v>446</v>
      </c>
      <c r="E35">
        <v>2004.0</v>
      </c>
      <c r="F35" s="10" t="s">
        <v>388</v>
      </c>
      <c r="G35" s="7" t="s">
        <v>448</v>
      </c>
      <c r="H35" t="s">
        <v>449</v>
      </c>
      <c r="I35" t="s">
        <v>450</v>
      </c>
      <c r="J35" t="s">
        <v>70</v>
      </c>
      <c r="K35" s="11">
        <v>43318.0</v>
      </c>
    </row>
    <row r="36" ht="15.75" customHeight="1">
      <c r="A36">
        <v>35.0</v>
      </c>
      <c r="B36" s="3" t="s">
        <v>451</v>
      </c>
      <c r="C36" s="5" t="s">
        <v>452</v>
      </c>
      <c r="D36" s="5" t="s">
        <v>453</v>
      </c>
      <c r="E36">
        <v>2005.0</v>
      </c>
      <c r="F36" s="10" t="s">
        <v>388</v>
      </c>
      <c r="G36" s="7" t="s">
        <v>455</v>
      </c>
      <c r="H36" t="s">
        <v>456</v>
      </c>
      <c r="I36" t="s">
        <v>457</v>
      </c>
      <c r="J36" t="s">
        <v>70</v>
      </c>
      <c r="K36" s="11">
        <v>43318.0</v>
      </c>
    </row>
    <row r="37" ht="15.75" customHeight="1">
      <c r="A37">
        <v>36.0</v>
      </c>
      <c r="B37" s="3" t="s">
        <v>192</v>
      </c>
      <c r="C37" s="5" t="s">
        <v>458</v>
      </c>
      <c r="D37" t="s">
        <v>82</v>
      </c>
      <c r="E37">
        <v>2006.0</v>
      </c>
      <c r="F37" s="10" t="s">
        <v>460</v>
      </c>
      <c r="G37" s="7" t="s">
        <v>461</v>
      </c>
      <c r="H37" t="s">
        <v>462</v>
      </c>
      <c r="I37" t="s">
        <v>463</v>
      </c>
      <c r="J37" t="s">
        <v>70</v>
      </c>
      <c r="K37" s="11">
        <v>43318.0</v>
      </c>
    </row>
    <row r="38" ht="15.75" customHeight="1">
      <c r="A38">
        <v>37.0</v>
      </c>
      <c r="B38" s="3" t="s">
        <v>206</v>
      </c>
      <c r="C38" s="5" t="s">
        <v>465</v>
      </c>
      <c r="D38" t="s">
        <v>466</v>
      </c>
      <c r="E38">
        <v>2006.0</v>
      </c>
      <c r="F38" s="10" t="s">
        <v>204</v>
      </c>
      <c r="G38" s="7" t="s">
        <v>468</v>
      </c>
      <c r="H38" t="s">
        <v>469</v>
      </c>
      <c r="I38" t="s">
        <v>470</v>
      </c>
      <c r="J38" t="s">
        <v>70</v>
      </c>
      <c r="K38" s="11">
        <v>43319.0</v>
      </c>
    </row>
    <row r="39" ht="15.75" customHeight="1">
      <c r="A39">
        <v>38.0</v>
      </c>
      <c r="B39" s="3" t="s">
        <v>378</v>
      </c>
      <c r="C39" s="5" t="s">
        <v>473</v>
      </c>
      <c r="D39" t="s">
        <v>474</v>
      </c>
      <c r="E39">
        <v>2017.0</v>
      </c>
      <c r="F39" s="10" t="s">
        <v>388</v>
      </c>
      <c r="G39" s="7">
        <v>109.0</v>
      </c>
      <c r="H39" t="s">
        <v>476</v>
      </c>
      <c r="I39" t="s">
        <v>477</v>
      </c>
      <c r="J39" t="s">
        <v>70</v>
      </c>
      <c r="K39" s="11">
        <v>43319.0</v>
      </c>
    </row>
    <row r="40" ht="15.75" customHeight="1">
      <c r="A40">
        <v>39.0</v>
      </c>
      <c r="B40" s="3" t="s">
        <v>215</v>
      </c>
      <c r="C40" s="5" t="s">
        <v>480</v>
      </c>
      <c r="D40" t="s">
        <v>481</v>
      </c>
      <c r="E40">
        <v>2016.0</v>
      </c>
      <c r="F40" s="10" t="s">
        <v>483</v>
      </c>
      <c r="G40" s="7">
        <v>196.0</v>
      </c>
      <c r="H40" t="s">
        <v>484</v>
      </c>
      <c r="I40" t="s">
        <v>485</v>
      </c>
      <c r="J40" t="s">
        <v>70</v>
      </c>
      <c r="K40" s="11">
        <v>43320.0</v>
      </c>
    </row>
    <row r="41" ht="15.75" customHeight="1">
      <c r="A41">
        <v>40.0</v>
      </c>
      <c r="B41" s="3" t="s">
        <v>487</v>
      </c>
      <c r="C41" s="5" t="s">
        <v>489</v>
      </c>
      <c r="D41" t="s">
        <v>491</v>
      </c>
      <c r="E41">
        <v>2016.0</v>
      </c>
      <c r="F41" s="10" t="s">
        <v>98</v>
      </c>
      <c r="G41" s="7">
        <v>232.0</v>
      </c>
      <c r="H41" t="s">
        <v>493</v>
      </c>
      <c r="I41" t="s">
        <v>494</v>
      </c>
      <c r="J41" t="s">
        <v>70</v>
      </c>
      <c r="K41" s="11">
        <v>43320.0</v>
      </c>
    </row>
    <row r="42" ht="15.75" customHeight="1">
      <c r="A42">
        <v>41.0</v>
      </c>
      <c r="B42" s="3" t="s">
        <v>496</v>
      </c>
      <c r="C42" s="5" t="s">
        <v>498</v>
      </c>
      <c r="D42" t="s">
        <v>500</v>
      </c>
      <c r="E42">
        <v>2017.0</v>
      </c>
      <c r="F42" s="10" t="s">
        <v>501</v>
      </c>
      <c r="G42" s="7">
        <v>10.0</v>
      </c>
      <c r="H42" t="s">
        <v>504</v>
      </c>
      <c r="I42" t="s">
        <v>506</v>
      </c>
      <c r="J42" t="s">
        <v>70</v>
      </c>
      <c r="K42" s="11">
        <v>43321.0</v>
      </c>
    </row>
    <row r="43" ht="15.75" customHeight="1">
      <c r="A43">
        <v>42.0</v>
      </c>
      <c r="B43" s="3" t="s">
        <v>509</v>
      </c>
      <c r="C43" s="5" t="s">
        <v>510</v>
      </c>
      <c r="D43" t="s">
        <v>512</v>
      </c>
      <c r="E43">
        <v>2017.0</v>
      </c>
      <c r="F43" s="10" t="s">
        <v>108</v>
      </c>
      <c r="G43" s="7">
        <v>31.0</v>
      </c>
      <c r="H43" t="s">
        <v>514</v>
      </c>
      <c r="I43" t="s">
        <v>516</v>
      </c>
      <c r="J43" t="s">
        <v>70</v>
      </c>
      <c r="K43" s="11">
        <v>43322.0</v>
      </c>
    </row>
    <row r="44" ht="15.75" customHeight="1">
      <c r="A44">
        <v>43.0</v>
      </c>
      <c r="B44" s="3" t="s">
        <v>226</v>
      </c>
      <c r="C44" s="5" t="s">
        <v>520</v>
      </c>
      <c r="D44" t="s">
        <v>521</v>
      </c>
      <c r="E44">
        <v>2017.0</v>
      </c>
      <c r="F44" s="10" t="s">
        <v>277</v>
      </c>
      <c r="G44" s="7" t="s">
        <v>523</v>
      </c>
      <c r="H44" t="s">
        <v>524</v>
      </c>
      <c r="I44" t="s">
        <v>525</v>
      </c>
      <c r="J44" t="s">
        <v>70</v>
      </c>
      <c r="K44" s="11">
        <v>43325.0</v>
      </c>
    </row>
    <row r="45" ht="15.75" customHeight="1">
      <c r="A45">
        <v>44.0</v>
      </c>
      <c r="B45" s="3" t="s">
        <v>236</v>
      </c>
      <c r="C45" s="5" t="s">
        <v>531</v>
      </c>
      <c r="D45" t="s">
        <v>532</v>
      </c>
      <c r="E45">
        <v>2016.0</v>
      </c>
      <c r="F45" s="10" t="s">
        <v>52</v>
      </c>
      <c r="G45" s="7" t="s">
        <v>534</v>
      </c>
      <c r="H45" t="s">
        <v>535</v>
      </c>
      <c r="I45" t="s">
        <v>536</v>
      </c>
      <c r="J45" t="s">
        <v>70</v>
      </c>
      <c r="K45" s="11">
        <v>43325.0</v>
      </c>
    </row>
    <row r="46" ht="15.75" customHeight="1">
      <c r="A46">
        <v>45.0</v>
      </c>
      <c r="B46" s="3" t="s">
        <v>537</v>
      </c>
      <c r="C46" s="5" t="s">
        <v>538</v>
      </c>
      <c r="D46" t="s">
        <v>540</v>
      </c>
      <c r="E46">
        <v>2015.0</v>
      </c>
      <c r="F46" s="10" t="s">
        <v>541</v>
      </c>
      <c r="G46" s="7">
        <v>154.0</v>
      </c>
      <c r="H46" t="s">
        <v>549</v>
      </c>
      <c r="I46" t="s">
        <v>551</v>
      </c>
      <c r="J46" t="s">
        <v>70</v>
      </c>
      <c r="K46" s="11">
        <v>43335.0</v>
      </c>
    </row>
    <row r="47" ht="15.75" customHeight="1">
      <c r="A47">
        <v>46.0</v>
      </c>
      <c r="B47" s="3" t="s">
        <v>555</v>
      </c>
      <c r="C47" s="5" t="s">
        <v>557</v>
      </c>
      <c r="D47" t="s">
        <v>559</v>
      </c>
      <c r="E47">
        <v>2006.0</v>
      </c>
      <c r="F47" s="10" t="s">
        <v>427</v>
      </c>
      <c r="G47" s="7" t="s">
        <v>560</v>
      </c>
      <c r="H47" t="s">
        <v>561</v>
      </c>
      <c r="I47" t="s">
        <v>562</v>
      </c>
      <c r="J47" t="s">
        <v>70</v>
      </c>
      <c r="K47" s="11">
        <v>43336.0</v>
      </c>
    </row>
    <row r="48" ht="15.75" customHeight="1">
      <c r="A48">
        <v>47.0</v>
      </c>
      <c r="B48" s="3" t="s">
        <v>240</v>
      </c>
      <c r="C48" s="5" t="s">
        <v>566</v>
      </c>
      <c r="D48" s="5" t="s">
        <v>568</v>
      </c>
      <c r="E48">
        <v>2016.0</v>
      </c>
      <c r="F48" s="10" t="s">
        <v>83</v>
      </c>
      <c r="G48" s="7">
        <v>172.0</v>
      </c>
      <c r="H48" t="s">
        <v>571</v>
      </c>
      <c r="I48" t="s">
        <v>572</v>
      </c>
      <c r="J48" t="s">
        <v>70</v>
      </c>
      <c r="K48" s="11">
        <v>43395.0</v>
      </c>
    </row>
    <row r="49" ht="15.75" customHeight="1">
      <c r="A49">
        <v>48.0</v>
      </c>
      <c r="B49" s="3" t="s">
        <v>383</v>
      </c>
      <c r="C49" s="5" t="s">
        <v>575</v>
      </c>
      <c r="D49" s="5" t="s">
        <v>576</v>
      </c>
      <c r="E49">
        <v>2014.0</v>
      </c>
      <c r="F49" s="10" t="s">
        <v>577</v>
      </c>
      <c r="G49" s="7">
        <v>44.0</v>
      </c>
      <c r="H49" t="s">
        <v>580</v>
      </c>
      <c r="I49" t="s">
        <v>581</v>
      </c>
      <c r="J49" t="s">
        <v>70</v>
      </c>
      <c r="K49" s="11">
        <v>43403.0</v>
      </c>
    </row>
    <row r="50" ht="15.75" customHeight="1">
      <c r="A50">
        <v>49.0</v>
      </c>
      <c r="B50" s="3" t="s">
        <v>410</v>
      </c>
      <c r="C50" s="5" t="s">
        <v>585</v>
      </c>
      <c r="D50" s="5" t="s">
        <v>586</v>
      </c>
      <c r="E50">
        <v>2017.0</v>
      </c>
      <c r="F50" s="10" t="s">
        <v>587</v>
      </c>
      <c r="G50" s="7">
        <v>101.0</v>
      </c>
      <c r="H50" t="s">
        <v>591</v>
      </c>
      <c r="I50" t="s">
        <v>592</v>
      </c>
      <c r="J50" t="s">
        <v>70</v>
      </c>
      <c r="K50" s="11">
        <v>43404.0</v>
      </c>
    </row>
    <row r="51" ht="15.75" customHeight="1">
      <c r="A51">
        <v>50.0</v>
      </c>
      <c r="B51" s="3" t="s">
        <v>596</v>
      </c>
      <c r="C51" s="5" t="s">
        <v>598</v>
      </c>
      <c r="D51" s="5" t="s">
        <v>599</v>
      </c>
      <c r="E51">
        <v>2012.0</v>
      </c>
      <c r="F51" s="10" t="s">
        <v>185</v>
      </c>
      <c r="G51" s="7" t="s">
        <v>600</v>
      </c>
      <c r="H51" t="s">
        <v>602</v>
      </c>
      <c r="I51" t="s">
        <v>604</v>
      </c>
      <c r="J51" t="s">
        <v>70</v>
      </c>
      <c r="K51" s="11">
        <v>43405.0</v>
      </c>
    </row>
    <row r="52" ht="15.75" customHeight="1">
      <c r="A52">
        <v>51.0</v>
      </c>
      <c r="B52" s="3" t="s">
        <v>248</v>
      </c>
      <c r="C52" s="5" t="s">
        <v>607</v>
      </c>
      <c r="D52" s="5" t="s">
        <v>609</v>
      </c>
      <c r="E52">
        <v>2015.0</v>
      </c>
      <c r="F52" s="10" t="s">
        <v>185</v>
      </c>
      <c r="G52" s="7" t="s">
        <v>611</v>
      </c>
      <c r="H52" t="s">
        <v>612</v>
      </c>
      <c r="I52" t="s">
        <v>613</v>
      </c>
      <c r="J52" t="s">
        <v>70</v>
      </c>
      <c r="K52" s="11">
        <v>43405.0</v>
      </c>
    </row>
    <row r="53" ht="15.75" customHeight="1">
      <c r="A53">
        <v>52.0</v>
      </c>
      <c r="B53" s="3" t="s">
        <v>616</v>
      </c>
      <c r="C53" s="5" t="s">
        <v>617</v>
      </c>
      <c r="D53" s="5" t="s">
        <v>618</v>
      </c>
      <c r="E53">
        <v>2015.0</v>
      </c>
      <c r="F53" s="10" t="s">
        <v>322</v>
      </c>
      <c r="G53" s="7">
        <v>79.0</v>
      </c>
      <c r="H53" t="s">
        <v>621</v>
      </c>
      <c r="I53" t="s">
        <v>622</v>
      </c>
      <c r="J53" t="s">
        <v>70</v>
      </c>
      <c r="K53" s="11">
        <v>43406.0</v>
      </c>
    </row>
    <row r="54" ht="15.75" customHeight="1">
      <c r="A54">
        <v>53.0</v>
      </c>
      <c r="B54" s="3" t="s">
        <v>624</v>
      </c>
      <c r="C54" s="5" t="s">
        <v>626</v>
      </c>
      <c r="D54" s="5" t="s">
        <v>627</v>
      </c>
      <c r="E54">
        <v>2014.0</v>
      </c>
      <c r="F54" s="10" t="s">
        <v>501</v>
      </c>
      <c r="G54" s="7" t="s">
        <v>147</v>
      </c>
      <c r="H54" t="s">
        <v>628</v>
      </c>
      <c r="I54" t="s">
        <v>629</v>
      </c>
      <c r="J54" t="s">
        <v>70</v>
      </c>
      <c r="K54" s="11">
        <v>43406.0</v>
      </c>
    </row>
    <row r="55" ht="15.75" customHeight="1">
      <c r="A55">
        <v>54.0</v>
      </c>
      <c r="B55" s="3" t="s">
        <v>513</v>
      </c>
      <c r="C55" s="5" t="s">
        <v>630</v>
      </c>
      <c r="D55" s="5" t="s">
        <v>631</v>
      </c>
      <c r="E55">
        <v>2017.0</v>
      </c>
      <c r="F55" s="10" t="s">
        <v>185</v>
      </c>
      <c r="G55" s="7">
        <v>72.0</v>
      </c>
      <c r="H55" t="s">
        <v>632</v>
      </c>
      <c r="I55" t="s">
        <v>633</v>
      </c>
      <c r="J55" t="s">
        <v>70</v>
      </c>
      <c r="K55" s="11">
        <v>43406.0</v>
      </c>
    </row>
    <row r="56" ht="15.75" customHeight="1">
      <c r="A56">
        <v>55.0</v>
      </c>
      <c r="B56" s="12" t="s">
        <v>634</v>
      </c>
      <c r="C56" s="5" t="s">
        <v>635</v>
      </c>
      <c r="D56" s="5" t="s">
        <v>636</v>
      </c>
      <c r="E56">
        <v>1997.0</v>
      </c>
      <c r="F56" s="10" t="s">
        <v>388</v>
      </c>
      <c r="G56" s="7">
        <v>89.0</v>
      </c>
      <c r="H56" s="8" t="s">
        <v>637</v>
      </c>
      <c r="I56" t="s">
        <v>638</v>
      </c>
      <c r="J56" t="s">
        <v>70</v>
      </c>
      <c r="K56" s="11">
        <v>43409.0</v>
      </c>
    </row>
    <row r="57" ht="15.75" customHeight="1">
      <c r="A57">
        <v>56.0</v>
      </c>
      <c r="B57" s="12" t="s">
        <v>639</v>
      </c>
      <c r="C57" s="5" t="s">
        <v>640</v>
      </c>
      <c r="D57" s="5" t="s">
        <v>641</v>
      </c>
      <c r="E57">
        <v>1991.0</v>
      </c>
      <c r="F57" s="10" t="s">
        <v>642</v>
      </c>
      <c r="G57" s="7" t="s">
        <v>643</v>
      </c>
      <c r="H57" t="s">
        <v>644</v>
      </c>
      <c r="I57" t="s">
        <v>645</v>
      </c>
      <c r="J57" t="s">
        <v>70</v>
      </c>
      <c r="K57" s="11">
        <v>43418.0</v>
      </c>
    </row>
    <row r="58" ht="15.75" customHeight="1">
      <c r="A58">
        <v>57.0</v>
      </c>
      <c r="B58" s="12" t="s">
        <v>647</v>
      </c>
      <c r="C58" s="5" t="s">
        <v>648</v>
      </c>
      <c r="D58" s="5" t="s">
        <v>649</v>
      </c>
      <c r="E58">
        <v>1995.0</v>
      </c>
      <c r="F58" s="10" t="s">
        <v>388</v>
      </c>
      <c r="G58" s="7">
        <v>87.0</v>
      </c>
      <c r="H58" t="s">
        <v>651</v>
      </c>
      <c r="I58" t="s">
        <v>652</v>
      </c>
      <c r="J58" t="s">
        <v>70</v>
      </c>
      <c r="K58" s="11">
        <v>43419.0</v>
      </c>
    </row>
    <row r="59" ht="15.75" customHeight="1">
      <c r="A59">
        <v>58.0</v>
      </c>
      <c r="B59" s="12" t="s">
        <v>655</v>
      </c>
      <c r="C59" s="5" t="s">
        <v>656</v>
      </c>
      <c r="D59" s="5" t="s">
        <v>657</v>
      </c>
      <c r="E59">
        <v>1991.0</v>
      </c>
      <c r="F59" s="10" t="s">
        <v>185</v>
      </c>
      <c r="G59" s="7" t="s">
        <v>660</v>
      </c>
      <c r="H59" t="s">
        <v>661</v>
      </c>
      <c r="I59" t="s">
        <v>662</v>
      </c>
      <c r="J59" t="s">
        <v>70</v>
      </c>
      <c r="K59" s="11">
        <v>43430.0</v>
      </c>
    </row>
    <row r="60" ht="15.75" customHeight="1">
      <c r="B60" s="3"/>
      <c r="C60" s="5"/>
      <c r="D60" s="5"/>
      <c r="F60" s="10"/>
      <c r="G60" s="7"/>
    </row>
    <row r="61" ht="15.75" customHeight="1">
      <c r="B61" s="3"/>
      <c r="C61" s="5"/>
      <c r="D61" s="5"/>
      <c r="F61" s="10"/>
      <c r="G61" s="7"/>
    </row>
    <row r="62" ht="15.75" customHeight="1">
      <c r="B62" s="3"/>
      <c r="C62" s="5"/>
      <c r="D62" s="5"/>
      <c r="F62" s="10"/>
      <c r="G62" s="7"/>
    </row>
    <row r="63" ht="15.75" customHeight="1">
      <c r="B63" s="3"/>
      <c r="C63" s="5"/>
      <c r="D63" s="5"/>
      <c r="F63" s="10"/>
      <c r="G63" s="7"/>
    </row>
    <row r="64" ht="15.75" customHeight="1">
      <c r="B64" s="3"/>
      <c r="C64" s="5"/>
      <c r="D64" s="5"/>
      <c r="F64" s="10"/>
      <c r="G64" s="7"/>
    </row>
    <row r="65" ht="15.75" customHeight="1">
      <c r="B65" s="3"/>
      <c r="C65" s="5"/>
      <c r="D65" s="5"/>
      <c r="F65" s="10"/>
      <c r="G65" s="7"/>
    </row>
    <row r="66" ht="15.75" customHeight="1">
      <c r="B66" s="3"/>
      <c r="C66" s="5"/>
      <c r="D66" s="5"/>
      <c r="F66" s="10"/>
      <c r="G66" s="7"/>
    </row>
    <row r="67" ht="15.75" customHeight="1">
      <c r="B67" s="3"/>
      <c r="C67" s="5"/>
      <c r="D67" s="5"/>
      <c r="F67" s="10"/>
      <c r="G67" s="7"/>
    </row>
    <row r="68" ht="15.75" customHeight="1">
      <c r="B68" s="3"/>
      <c r="C68" s="5"/>
      <c r="D68" s="5"/>
      <c r="F68" s="10"/>
      <c r="G68" s="7"/>
    </row>
    <row r="69" ht="15.75" customHeight="1">
      <c r="B69" s="3"/>
      <c r="C69" s="5"/>
      <c r="D69" s="5"/>
      <c r="F69" s="10"/>
      <c r="G69" s="7"/>
    </row>
    <row r="70" ht="15.75" customHeight="1">
      <c r="B70" s="3"/>
      <c r="C70" s="5"/>
      <c r="D70" s="5"/>
      <c r="F70" s="10"/>
      <c r="G70" s="7"/>
    </row>
    <row r="71" ht="15.75" customHeight="1">
      <c r="B71" s="3"/>
      <c r="C71" s="5"/>
      <c r="D71" s="5"/>
      <c r="F71" s="10"/>
      <c r="G71" s="7"/>
    </row>
    <row r="72" ht="15.75" customHeight="1">
      <c r="B72" s="3"/>
      <c r="C72" s="5"/>
      <c r="D72" s="5"/>
      <c r="F72" s="10"/>
      <c r="G72" s="7"/>
    </row>
    <row r="73" ht="15.75" customHeight="1">
      <c r="B73" s="3"/>
      <c r="C73" s="5"/>
      <c r="D73" s="5"/>
      <c r="F73" s="10"/>
      <c r="G73" s="7"/>
    </row>
    <row r="74" ht="15.75" customHeight="1">
      <c r="B74" s="3"/>
      <c r="C74" s="5"/>
      <c r="D74" s="5"/>
      <c r="F74" s="10"/>
      <c r="G74" s="7"/>
    </row>
    <row r="75" ht="15.75" customHeight="1">
      <c r="B75" s="3"/>
      <c r="C75" s="5"/>
      <c r="D75" s="5"/>
      <c r="F75" s="10"/>
      <c r="G75" s="7"/>
    </row>
    <row r="76" ht="15.75" customHeight="1">
      <c r="B76" s="3"/>
      <c r="C76" s="5"/>
      <c r="D76" s="5"/>
      <c r="F76" s="10"/>
      <c r="G76" s="7"/>
    </row>
    <row r="77" ht="15.75" customHeight="1">
      <c r="B77" s="3"/>
      <c r="C77" s="5"/>
      <c r="D77" s="5"/>
      <c r="F77" s="10"/>
      <c r="G77" s="7"/>
    </row>
    <row r="78" ht="15.75" customHeight="1">
      <c r="B78" s="3"/>
      <c r="C78" s="5"/>
      <c r="D78" s="5"/>
      <c r="F78" s="10"/>
      <c r="G78" s="7"/>
    </row>
    <row r="79" ht="15.75" customHeight="1">
      <c r="B79" s="3"/>
      <c r="C79" s="5"/>
      <c r="D79" s="5"/>
      <c r="F79" s="10"/>
      <c r="G79" s="7"/>
    </row>
    <row r="80" ht="15.75" customHeight="1">
      <c r="B80" s="3"/>
      <c r="C80" s="5"/>
      <c r="D80" s="5"/>
      <c r="F80" s="10"/>
      <c r="G80" s="7"/>
    </row>
    <row r="81" ht="15.75" customHeight="1">
      <c r="B81" s="3"/>
      <c r="C81" s="5"/>
      <c r="D81" s="5"/>
      <c r="F81" s="10"/>
      <c r="G81" s="7"/>
    </row>
    <row r="82" ht="15.75" customHeight="1">
      <c r="B82" s="3"/>
      <c r="C82" s="5"/>
      <c r="D82" s="5"/>
      <c r="F82" s="10"/>
      <c r="G82" s="7"/>
    </row>
    <row r="83" ht="15.75" customHeight="1">
      <c r="B83" s="3"/>
      <c r="C83" s="5"/>
      <c r="D83" s="5"/>
      <c r="F83" s="10"/>
      <c r="G83" s="7"/>
    </row>
    <row r="84" ht="15.75" customHeight="1">
      <c r="B84" s="3"/>
      <c r="C84" s="5"/>
      <c r="D84" s="5"/>
      <c r="F84" s="10"/>
      <c r="G84" s="7"/>
    </row>
    <row r="85" ht="15.75" customHeight="1">
      <c r="B85" s="3"/>
      <c r="C85" s="5"/>
      <c r="D85" s="5"/>
      <c r="F85" s="10"/>
      <c r="G85" s="7"/>
    </row>
    <row r="86" ht="15.75" customHeight="1">
      <c r="B86" s="3"/>
      <c r="C86" s="5"/>
      <c r="D86" s="5"/>
      <c r="F86" s="10"/>
      <c r="G86" s="7"/>
    </row>
    <row r="87" ht="15.75" customHeight="1">
      <c r="B87" s="3"/>
      <c r="C87" s="5"/>
      <c r="D87" s="5"/>
      <c r="F87" s="10"/>
      <c r="G87" s="7"/>
    </row>
    <row r="88" ht="15.75" customHeight="1">
      <c r="B88" s="3"/>
      <c r="C88" s="5"/>
      <c r="D88" s="5"/>
      <c r="F88" s="10"/>
      <c r="G88" s="7"/>
    </row>
    <row r="89" ht="15.75" customHeight="1">
      <c r="B89" s="3"/>
      <c r="C89" s="5"/>
      <c r="D89" s="5"/>
      <c r="F89" s="10"/>
      <c r="G89" s="7"/>
    </row>
    <row r="90" ht="15.75" customHeight="1">
      <c r="B90" s="3"/>
      <c r="C90" s="5"/>
      <c r="D90" s="5"/>
      <c r="F90" s="10"/>
      <c r="G90" s="7"/>
    </row>
    <row r="91" ht="15.75" customHeight="1">
      <c r="B91" s="3"/>
      <c r="C91" s="5"/>
      <c r="D91" s="5"/>
      <c r="F91" s="10"/>
      <c r="G91" s="7"/>
    </row>
    <row r="92" ht="15.75" customHeight="1">
      <c r="B92" s="3"/>
      <c r="C92" s="5"/>
      <c r="D92" s="5"/>
      <c r="F92" s="10"/>
      <c r="G92" s="7"/>
    </row>
    <row r="93" ht="15.75" customHeight="1">
      <c r="B93" s="3"/>
      <c r="C93" s="5"/>
      <c r="D93" s="5"/>
      <c r="F93" s="10"/>
      <c r="G93" s="7"/>
    </row>
    <row r="94" ht="15.75" customHeight="1">
      <c r="B94" s="3"/>
      <c r="C94" s="5"/>
      <c r="D94" s="5"/>
      <c r="F94" s="10"/>
      <c r="G94" s="7"/>
    </row>
    <row r="95" ht="15.75" customHeight="1">
      <c r="B95" s="3"/>
      <c r="C95" s="5"/>
      <c r="D95" s="5"/>
      <c r="F95" s="10"/>
      <c r="G95" s="7"/>
    </row>
    <row r="96" ht="15.75" customHeight="1">
      <c r="B96" s="3"/>
      <c r="C96" s="5"/>
      <c r="D96" s="5"/>
      <c r="F96" s="10"/>
      <c r="G96" s="7"/>
    </row>
    <row r="97" ht="15.75" customHeight="1">
      <c r="B97" s="3"/>
      <c r="C97" s="5"/>
      <c r="D97" s="5"/>
      <c r="F97" s="10"/>
      <c r="G97" s="7"/>
    </row>
    <row r="98" ht="15.75" customHeight="1">
      <c r="B98" s="3"/>
      <c r="C98" s="5"/>
      <c r="D98" s="5"/>
      <c r="F98" s="10"/>
      <c r="G98" s="7"/>
    </row>
    <row r="99" ht="15.75" customHeight="1">
      <c r="B99" s="3"/>
      <c r="C99" s="5"/>
      <c r="D99" s="5"/>
      <c r="F99" s="10"/>
      <c r="G99" s="7"/>
    </row>
    <row r="100" ht="15.75" customHeight="1">
      <c r="B100" s="3"/>
      <c r="C100" s="5"/>
      <c r="D100" s="5"/>
      <c r="F100" s="10"/>
      <c r="G100" s="7"/>
    </row>
    <row r="101" ht="15.75" customHeight="1">
      <c r="B101" s="3"/>
      <c r="C101" s="5"/>
      <c r="D101" s="5"/>
      <c r="F101" s="10"/>
      <c r="G101" s="7"/>
    </row>
    <row r="102" ht="15.75" customHeight="1">
      <c r="B102" s="3"/>
      <c r="C102" s="5"/>
      <c r="D102" s="5"/>
      <c r="F102" s="10"/>
      <c r="G102" s="7"/>
    </row>
    <row r="103" ht="15.75" customHeight="1">
      <c r="B103" s="3"/>
      <c r="C103" s="5"/>
      <c r="D103" s="5"/>
      <c r="F103" s="10"/>
      <c r="G103" s="7"/>
    </row>
    <row r="104" ht="15.75" customHeight="1">
      <c r="B104" s="3"/>
      <c r="C104" s="5"/>
      <c r="D104" s="5"/>
      <c r="F104" s="10"/>
      <c r="G104" s="7"/>
    </row>
    <row r="105" ht="15.75" customHeight="1">
      <c r="B105" s="3"/>
      <c r="C105" s="5"/>
      <c r="D105" s="5"/>
      <c r="F105" s="10"/>
      <c r="G105" s="7"/>
    </row>
    <row r="106" ht="15.75" customHeight="1">
      <c r="B106" s="3"/>
      <c r="C106" s="5"/>
      <c r="D106" s="5"/>
      <c r="F106" s="10"/>
      <c r="G106" s="7"/>
    </row>
    <row r="107" ht="15.75" customHeight="1">
      <c r="B107" s="3"/>
      <c r="C107" s="5"/>
      <c r="D107" s="5"/>
      <c r="F107" s="10"/>
      <c r="G107" s="7"/>
    </row>
    <row r="108" ht="15.75" customHeight="1">
      <c r="B108" s="3"/>
      <c r="C108" s="5"/>
      <c r="D108" s="5"/>
      <c r="F108" s="10"/>
      <c r="G108" s="7"/>
    </row>
    <row r="109" ht="15.75" customHeight="1">
      <c r="B109" s="3"/>
      <c r="C109" s="5"/>
      <c r="D109" s="5"/>
      <c r="F109" s="10"/>
      <c r="G109" s="7"/>
    </row>
    <row r="110" ht="15.75" customHeight="1">
      <c r="B110" s="3"/>
      <c r="C110" s="5"/>
      <c r="D110" s="5"/>
      <c r="F110" s="10"/>
      <c r="G110" s="7"/>
    </row>
    <row r="111" ht="15.75" customHeight="1">
      <c r="B111" s="3"/>
      <c r="C111" s="5"/>
      <c r="D111" s="5"/>
      <c r="F111" s="10"/>
      <c r="G111" s="7"/>
    </row>
    <row r="112" ht="15.75" customHeight="1">
      <c r="B112" s="3"/>
      <c r="C112" s="5"/>
      <c r="D112" s="5"/>
      <c r="F112" s="10"/>
      <c r="G112" s="7"/>
    </row>
    <row r="113" ht="15.75" customHeight="1">
      <c r="B113" s="3"/>
      <c r="C113" s="5"/>
      <c r="D113" s="5"/>
      <c r="F113" s="10"/>
      <c r="G113" s="7"/>
    </row>
    <row r="114" ht="15.75" customHeight="1">
      <c r="B114" s="3"/>
      <c r="C114" s="5"/>
      <c r="D114" s="5"/>
      <c r="F114" s="10"/>
      <c r="G114" s="7"/>
    </row>
    <row r="115" ht="15.75" customHeight="1">
      <c r="B115" s="3"/>
      <c r="C115" s="5"/>
      <c r="D115" s="5"/>
      <c r="F115" s="10"/>
      <c r="G115" s="7"/>
    </row>
    <row r="116" ht="15.75" customHeight="1">
      <c r="B116" s="3"/>
      <c r="C116" s="5"/>
      <c r="D116" s="5"/>
      <c r="F116" s="10"/>
      <c r="G116" s="7"/>
    </row>
    <row r="117" ht="15.75" customHeight="1">
      <c r="B117" s="3"/>
      <c r="C117" s="5"/>
      <c r="D117" s="5"/>
      <c r="F117" s="10"/>
      <c r="G117" s="7"/>
    </row>
    <row r="118" ht="15.75" customHeight="1">
      <c r="B118" s="3"/>
      <c r="C118" s="5"/>
      <c r="D118" s="5"/>
      <c r="F118" s="10"/>
      <c r="G118" s="7"/>
    </row>
    <row r="119" ht="15.75" customHeight="1">
      <c r="B119" s="3"/>
      <c r="C119" s="5"/>
      <c r="D119" s="5"/>
      <c r="F119" s="10"/>
      <c r="G119" s="7"/>
    </row>
    <row r="120" ht="15.75" customHeight="1">
      <c r="B120" s="3"/>
      <c r="C120" s="5"/>
      <c r="D120" s="5"/>
      <c r="F120" s="10"/>
      <c r="G120" s="7"/>
    </row>
    <row r="121" ht="15.75" customHeight="1">
      <c r="B121" s="3"/>
      <c r="C121" s="5"/>
      <c r="D121" s="5"/>
      <c r="F121" s="10"/>
      <c r="G121" s="7"/>
    </row>
    <row r="122" ht="15.75" customHeight="1">
      <c r="B122" s="3"/>
      <c r="C122" s="5"/>
      <c r="D122" s="5"/>
      <c r="F122" s="10"/>
      <c r="G122" s="7"/>
    </row>
    <row r="123" ht="15.75" customHeight="1">
      <c r="B123" s="3"/>
      <c r="C123" s="5"/>
      <c r="D123" s="5"/>
      <c r="F123" s="10"/>
      <c r="G123" s="7"/>
    </row>
    <row r="124" ht="15.75" customHeight="1">
      <c r="B124" s="3"/>
      <c r="C124" s="5"/>
      <c r="D124" s="5"/>
      <c r="F124" s="10"/>
      <c r="G124" s="7"/>
    </row>
    <row r="125" ht="15.75" customHeight="1">
      <c r="B125" s="3"/>
      <c r="C125" s="5"/>
      <c r="D125" s="5"/>
      <c r="F125" s="10"/>
      <c r="G125" s="7"/>
    </row>
    <row r="126" ht="15.75" customHeight="1">
      <c r="B126" s="3"/>
      <c r="C126" s="5"/>
      <c r="D126" s="5"/>
      <c r="F126" s="10"/>
      <c r="G126" s="7"/>
    </row>
    <row r="127" ht="15.75" customHeight="1">
      <c r="B127" s="3"/>
      <c r="C127" s="5"/>
      <c r="D127" s="5"/>
      <c r="F127" s="10"/>
      <c r="G127" s="7"/>
    </row>
    <row r="128" ht="15.75" customHeight="1">
      <c r="B128" s="3"/>
      <c r="C128" s="5"/>
      <c r="D128" s="5"/>
      <c r="F128" s="10"/>
      <c r="G128" s="7"/>
    </row>
    <row r="129" ht="15.75" customHeight="1">
      <c r="B129" s="3"/>
      <c r="C129" s="5"/>
      <c r="D129" s="5"/>
      <c r="F129" s="10"/>
      <c r="G129" s="7"/>
    </row>
    <row r="130" ht="15.75" customHeight="1">
      <c r="B130" s="3"/>
      <c r="C130" s="5"/>
      <c r="D130" s="5"/>
      <c r="F130" s="10"/>
      <c r="G130" s="7"/>
    </row>
    <row r="131" ht="15.75" customHeight="1">
      <c r="B131" s="3"/>
      <c r="C131" s="5"/>
      <c r="D131" s="5"/>
      <c r="F131" s="10"/>
      <c r="G131" s="7"/>
    </row>
    <row r="132" ht="15.75" customHeight="1">
      <c r="B132" s="3"/>
      <c r="C132" s="5"/>
      <c r="D132" s="5"/>
      <c r="F132" s="10"/>
      <c r="G132" s="7"/>
    </row>
    <row r="133" ht="15.75" customHeight="1">
      <c r="B133" s="3"/>
      <c r="C133" s="5"/>
      <c r="D133" s="5"/>
      <c r="F133" s="10"/>
      <c r="G133" s="7"/>
    </row>
    <row r="134" ht="15.75" customHeight="1">
      <c r="B134" s="3"/>
      <c r="C134" s="5"/>
      <c r="D134" s="5"/>
      <c r="F134" s="10"/>
      <c r="G134" s="7"/>
    </row>
    <row r="135" ht="15.75" customHeight="1">
      <c r="B135" s="3"/>
      <c r="C135" s="5"/>
      <c r="D135" s="5"/>
      <c r="F135" s="10"/>
      <c r="G135" s="7"/>
    </row>
    <row r="136" ht="15.75" customHeight="1">
      <c r="B136" s="3"/>
      <c r="C136" s="5"/>
      <c r="D136" s="5"/>
      <c r="F136" s="10"/>
      <c r="G136" s="7"/>
    </row>
    <row r="137" ht="15.75" customHeight="1">
      <c r="B137" s="3"/>
      <c r="C137" s="5"/>
      <c r="D137" s="5"/>
      <c r="F137" s="10"/>
      <c r="G137" s="7"/>
    </row>
    <row r="138" ht="15.75" customHeight="1">
      <c r="B138" s="3"/>
      <c r="C138" s="5"/>
      <c r="D138" s="5"/>
      <c r="F138" s="10"/>
      <c r="G138" s="7"/>
    </row>
    <row r="139" ht="15.75" customHeight="1">
      <c r="B139" s="3"/>
      <c r="C139" s="5"/>
      <c r="D139" s="5"/>
      <c r="F139" s="10"/>
      <c r="G139" s="7"/>
    </row>
    <row r="140" ht="15.75" customHeight="1">
      <c r="B140" s="3"/>
      <c r="C140" s="5"/>
      <c r="D140" s="5"/>
      <c r="F140" s="10"/>
      <c r="G140" s="7"/>
    </row>
    <row r="141" ht="15.75" customHeight="1">
      <c r="B141" s="3"/>
      <c r="C141" s="5"/>
      <c r="D141" s="5"/>
      <c r="F141" s="10"/>
      <c r="G141" s="7"/>
    </row>
    <row r="142" ht="15.75" customHeight="1">
      <c r="B142" s="3"/>
      <c r="C142" s="5"/>
      <c r="D142" s="5"/>
      <c r="F142" s="10"/>
      <c r="G142" s="7"/>
    </row>
    <row r="143" ht="15.75" customHeight="1">
      <c r="B143" s="3"/>
      <c r="C143" s="5"/>
      <c r="D143" s="5"/>
      <c r="F143" s="10"/>
      <c r="G143" s="7"/>
    </row>
    <row r="144" ht="15.75" customHeight="1">
      <c r="B144" s="3"/>
      <c r="C144" s="5"/>
      <c r="D144" s="5"/>
      <c r="F144" s="10"/>
      <c r="G144" s="7"/>
    </row>
    <row r="145" ht="15.75" customHeight="1">
      <c r="B145" s="3"/>
      <c r="C145" s="5"/>
      <c r="D145" s="5"/>
      <c r="F145" s="10"/>
      <c r="G145" s="7"/>
    </row>
    <row r="146" ht="15.75" customHeight="1">
      <c r="B146" s="3"/>
      <c r="C146" s="5"/>
      <c r="D146" s="5"/>
      <c r="F146" s="10"/>
      <c r="G146" s="7"/>
    </row>
    <row r="147" ht="15.75" customHeight="1">
      <c r="B147" s="3"/>
      <c r="C147" s="5"/>
      <c r="D147" s="5"/>
      <c r="F147" s="10"/>
      <c r="G147" s="7"/>
    </row>
    <row r="148" ht="15.75" customHeight="1">
      <c r="B148" s="3"/>
      <c r="C148" s="5"/>
      <c r="D148" s="5"/>
      <c r="F148" s="10"/>
      <c r="G148" s="7"/>
    </row>
    <row r="149" ht="15.75" customHeight="1">
      <c r="B149" s="3"/>
      <c r="C149" s="5"/>
      <c r="D149" s="5"/>
      <c r="F149" s="10"/>
      <c r="G149" s="7"/>
    </row>
    <row r="150" ht="15.75" customHeight="1">
      <c r="B150" s="3"/>
      <c r="C150" s="5"/>
      <c r="D150" s="5"/>
      <c r="F150" s="10"/>
      <c r="G150" s="7"/>
    </row>
    <row r="151" ht="15.75" customHeight="1">
      <c r="B151" s="3"/>
      <c r="C151" s="5"/>
      <c r="D151" s="5"/>
      <c r="F151" s="10"/>
      <c r="G151" s="7"/>
    </row>
    <row r="152" ht="15.75" customHeight="1">
      <c r="B152" s="3"/>
      <c r="C152" s="5"/>
      <c r="D152" s="5"/>
      <c r="F152" s="10"/>
      <c r="G152" s="7"/>
    </row>
    <row r="153" ht="15.75" customHeight="1">
      <c r="B153" s="3"/>
      <c r="C153" s="5"/>
      <c r="D153" s="5"/>
      <c r="F153" s="10"/>
      <c r="G153" s="7"/>
    </row>
    <row r="154" ht="15.75" customHeight="1">
      <c r="B154" s="3"/>
      <c r="C154" s="5"/>
      <c r="D154" s="5"/>
      <c r="F154" s="10"/>
      <c r="G154" s="7"/>
    </row>
    <row r="155" ht="15.75" customHeight="1">
      <c r="B155" s="3"/>
      <c r="C155" s="5"/>
      <c r="D155" s="5"/>
      <c r="F155" s="10"/>
      <c r="G155" s="7"/>
    </row>
    <row r="156" ht="15.75" customHeight="1">
      <c r="B156" s="3"/>
      <c r="C156" s="5"/>
      <c r="D156" s="5"/>
      <c r="F156" s="10"/>
      <c r="G156" s="7"/>
    </row>
    <row r="157" ht="15.75" customHeight="1">
      <c r="B157" s="3"/>
      <c r="C157" s="5"/>
      <c r="D157" s="5"/>
      <c r="F157" s="10"/>
      <c r="G157" s="7"/>
    </row>
    <row r="158" ht="15.75" customHeight="1">
      <c r="B158" s="3"/>
      <c r="C158" s="5"/>
      <c r="D158" s="5"/>
      <c r="F158" s="10"/>
      <c r="G158" s="7"/>
    </row>
    <row r="159" ht="15.75" customHeight="1">
      <c r="B159" s="3"/>
      <c r="C159" s="5"/>
      <c r="D159" s="5"/>
      <c r="F159" s="10"/>
      <c r="G159" s="7"/>
    </row>
    <row r="160" ht="15.75" customHeight="1">
      <c r="B160" s="3"/>
      <c r="C160" s="5"/>
      <c r="D160" s="5"/>
      <c r="F160" s="10"/>
      <c r="G160" s="7"/>
    </row>
    <row r="161" ht="15.75" customHeight="1">
      <c r="B161" s="3"/>
      <c r="C161" s="5"/>
      <c r="D161" s="5"/>
      <c r="F161" s="10"/>
      <c r="G161" s="7"/>
    </row>
    <row r="162" ht="15.75" customHeight="1">
      <c r="B162" s="3"/>
      <c r="C162" s="5"/>
      <c r="D162" s="5"/>
      <c r="F162" s="10"/>
      <c r="G162" s="7"/>
    </row>
    <row r="163" ht="15.75" customHeight="1">
      <c r="B163" s="3"/>
      <c r="C163" s="5"/>
      <c r="D163" s="5"/>
      <c r="F163" s="10"/>
      <c r="G163" s="7"/>
    </row>
    <row r="164" ht="15.75" customHeight="1">
      <c r="B164" s="3"/>
      <c r="C164" s="5"/>
      <c r="D164" s="5"/>
      <c r="F164" s="10"/>
      <c r="G164" s="7"/>
    </row>
    <row r="165" ht="15.75" customHeight="1">
      <c r="B165" s="3"/>
      <c r="C165" s="5"/>
      <c r="D165" s="5"/>
      <c r="F165" s="10"/>
      <c r="G165" s="7"/>
    </row>
    <row r="166" ht="15.75" customHeight="1">
      <c r="B166" s="3"/>
      <c r="C166" s="5"/>
      <c r="D166" s="5"/>
      <c r="F166" s="10"/>
      <c r="G166" s="7"/>
    </row>
    <row r="167" ht="15.75" customHeight="1">
      <c r="B167" s="3"/>
      <c r="C167" s="5"/>
      <c r="D167" s="5"/>
      <c r="F167" s="10"/>
      <c r="G167" s="7"/>
    </row>
    <row r="168" ht="15.75" customHeight="1">
      <c r="B168" s="3"/>
      <c r="C168" s="5"/>
      <c r="D168" s="5"/>
      <c r="F168" s="10"/>
      <c r="G168" s="7"/>
    </row>
    <row r="169" ht="15.75" customHeight="1">
      <c r="B169" s="3"/>
      <c r="C169" s="5"/>
      <c r="D169" s="5"/>
      <c r="F169" s="10"/>
      <c r="G169" s="7"/>
    </row>
    <row r="170" ht="15.75" customHeight="1">
      <c r="B170" s="3"/>
      <c r="C170" s="5"/>
      <c r="D170" s="5"/>
      <c r="F170" s="10"/>
      <c r="G170" s="7"/>
    </row>
    <row r="171" ht="15.75" customHeight="1">
      <c r="B171" s="3"/>
      <c r="C171" s="5"/>
      <c r="D171" s="5"/>
      <c r="F171" s="10"/>
      <c r="G171" s="7"/>
    </row>
    <row r="172" ht="15.75" customHeight="1">
      <c r="B172" s="3"/>
      <c r="C172" s="5"/>
      <c r="D172" s="5"/>
      <c r="F172" s="10"/>
      <c r="G172" s="7"/>
    </row>
    <row r="173" ht="15.75" customHeight="1">
      <c r="B173" s="3"/>
      <c r="C173" s="5"/>
      <c r="D173" s="5"/>
      <c r="F173" s="10"/>
      <c r="G173" s="7"/>
    </row>
    <row r="174" ht="15.75" customHeight="1">
      <c r="B174" s="3"/>
      <c r="C174" s="5"/>
      <c r="D174" s="5"/>
      <c r="F174" s="10"/>
      <c r="G174" s="7"/>
    </row>
    <row r="175" ht="15.75" customHeight="1">
      <c r="B175" s="3"/>
      <c r="C175" s="5"/>
      <c r="D175" s="5"/>
      <c r="F175" s="10"/>
      <c r="G175" s="7"/>
    </row>
    <row r="176" ht="15.75" customHeight="1">
      <c r="B176" s="3"/>
      <c r="C176" s="5"/>
      <c r="D176" s="5"/>
      <c r="F176" s="10"/>
      <c r="G176" s="7"/>
    </row>
    <row r="177" ht="15.75" customHeight="1">
      <c r="B177" s="3"/>
      <c r="C177" s="5"/>
      <c r="D177" s="5"/>
      <c r="F177" s="10"/>
      <c r="G177" s="7"/>
    </row>
    <row r="178" ht="15.75" customHeight="1">
      <c r="B178" s="3"/>
      <c r="C178" s="5"/>
      <c r="D178" s="5"/>
      <c r="F178" s="10"/>
      <c r="G178" s="7"/>
    </row>
    <row r="179" ht="15.75" customHeight="1">
      <c r="B179" s="3"/>
      <c r="C179" s="5"/>
      <c r="D179" s="5"/>
      <c r="F179" s="10"/>
      <c r="G179" s="7"/>
    </row>
    <row r="180" ht="15.75" customHeight="1">
      <c r="B180" s="3"/>
      <c r="C180" s="5"/>
      <c r="D180" s="5"/>
      <c r="F180" s="10"/>
      <c r="G180" s="7"/>
    </row>
    <row r="181" ht="15.75" customHeight="1">
      <c r="B181" s="3"/>
      <c r="C181" s="5"/>
      <c r="D181" s="5"/>
      <c r="F181" s="10"/>
      <c r="G181" s="7"/>
    </row>
    <row r="182" ht="15.75" customHeight="1">
      <c r="B182" s="3"/>
      <c r="C182" s="5"/>
      <c r="D182" s="5"/>
      <c r="F182" s="10"/>
      <c r="G182" s="7"/>
    </row>
    <row r="183" ht="15.75" customHeight="1">
      <c r="B183" s="3"/>
      <c r="C183" s="5"/>
      <c r="D183" s="5"/>
      <c r="F183" s="10"/>
      <c r="G183" s="7"/>
    </row>
    <row r="184" ht="15.75" customHeight="1">
      <c r="B184" s="3"/>
      <c r="C184" s="5"/>
      <c r="D184" s="5"/>
      <c r="F184" s="10"/>
      <c r="G184" s="7"/>
    </row>
    <row r="185" ht="15.75" customHeight="1">
      <c r="B185" s="3"/>
      <c r="C185" s="5"/>
      <c r="D185" s="5"/>
      <c r="F185" s="10"/>
      <c r="G185" s="7"/>
    </row>
    <row r="186" ht="15.75" customHeight="1">
      <c r="B186" s="3"/>
      <c r="C186" s="5"/>
      <c r="D186" s="5"/>
      <c r="F186" s="10"/>
      <c r="G186" s="7"/>
    </row>
    <row r="187" ht="15.75" customHeight="1">
      <c r="B187" s="3"/>
      <c r="C187" s="5"/>
      <c r="D187" s="5"/>
      <c r="F187" s="10"/>
      <c r="G187" s="7"/>
    </row>
    <row r="188" ht="15.75" customHeight="1">
      <c r="B188" s="3"/>
      <c r="C188" s="5"/>
      <c r="D188" s="5"/>
      <c r="F188" s="10"/>
      <c r="G188" s="7"/>
    </row>
    <row r="189" ht="15.75" customHeight="1">
      <c r="B189" s="3"/>
      <c r="C189" s="5"/>
      <c r="D189" s="5"/>
      <c r="F189" s="10"/>
      <c r="G189" s="7"/>
    </row>
    <row r="190" ht="15.75" customHeight="1">
      <c r="B190" s="3"/>
      <c r="C190" s="5"/>
      <c r="D190" s="5"/>
      <c r="F190" s="10"/>
      <c r="G190" s="7"/>
    </row>
    <row r="191" ht="15.75" customHeight="1">
      <c r="B191" s="3"/>
      <c r="C191" s="5"/>
      <c r="D191" s="5"/>
      <c r="F191" s="10"/>
      <c r="G191" s="7"/>
    </row>
    <row r="192" ht="15.75" customHeight="1">
      <c r="B192" s="3"/>
      <c r="C192" s="5"/>
      <c r="D192" s="5"/>
      <c r="F192" s="10"/>
      <c r="G192" s="7"/>
    </row>
    <row r="193" ht="15.75" customHeight="1">
      <c r="B193" s="3"/>
      <c r="C193" s="5"/>
      <c r="D193" s="5"/>
      <c r="F193" s="10"/>
      <c r="G193" s="7"/>
    </row>
    <row r="194" ht="15.75" customHeight="1">
      <c r="B194" s="3"/>
      <c r="C194" s="5"/>
      <c r="D194" s="5"/>
      <c r="F194" s="10"/>
      <c r="G194" s="7"/>
    </row>
    <row r="195" ht="15.75" customHeight="1">
      <c r="B195" s="3"/>
      <c r="C195" s="5"/>
      <c r="D195" s="5"/>
      <c r="F195" s="10"/>
      <c r="G195" s="7"/>
    </row>
    <row r="196" ht="15.75" customHeight="1">
      <c r="B196" s="3"/>
      <c r="C196" s="5"/>
      <c r="D196" s="5"/>
      <c r="F196" s="10"/>
      <c r="G196" s="7"/>
    </row>
    <row r="197" ht="15.75" customHeight="1">
      <c r="B197" s="3"/>
      <c r="C197" s="5"/>
      <c r="D197" s="5"/>
      <c r="F197" s="10"/>
      <c r="G197" s="7"/>
    </row>
    <row r="198" ht="15.75" customHeight="1">
      <c r="B198" s="3"/>
      <c r="C198" s="5"/>
      <c r="D198" s="5"/>
      <c r="F198" s="10"/>
      <c r="G198" s="7"/>
    </row>
    <row r="199" ht="15.75" customHeight="1">
      <c r="B199" s="3"/>
      <c r="C199" s="5"/>
      <c r="D199" s="5"/>
      <c r="F199" s="10"/>
      <c r="G199" s="7"/>
    </row>
    <row r="200" ht="15.75" customHeight="1">
      <c r="B200" s="3"/>
      <c r="C200" s="5"/>
      <c r="D200" s="5"/>
      <c r="F200" s="10"/>
      <c r="G200" s="7"/>
    </row>
    <row r="201" ht="15.75" customHeight="1">
      <c r="B201" s="3"/>
      <c r="C201" s="5"/>
      <c r="D201" s="5"/>
      <c r="F201" s="10"/>
      <c r="G201" s="7"/>
    </row>
    <row r="202" ht="15.75" customHeight="1">
      <c r="B202" s="3"/>
      <c r="C202" s="5"/>
      <c r="D202" s="5"/>
      <c r="F202" s="10"/>
      <c r="G202" s="7"/>
    </row>
    <row r="203" ht="15.75" customHeight="1">
      <c r="B203" s="3"/>
      <c r="C203" s="5"/>
      <c r="D203" s="5"/>
      <c r="F203" s="10"/>
      <c r="G203" s="7"/>
    </row>
    <row r="204" ht="15.75" customHeight="1">
      <c r="B204" s="3"/>
      <c r="C204" s="5"/>
      <c r="D204" s="5"/>
      <c r="F204" s="10"/>
      <c r="G204" s="7"/>
    </row>
    <row r="205" ht="15.75" customHeight="1">
      <c r="B205" s="3"/>
      <c r="C205" s="5"/>
      <c r="D205" s="5"/>
      <c r="F205" s="10"/>
      <c r="G205" s="7"/>
    </row>
    <row r="206" ht="15.75" customHeight="1">
      <c r="B206" s="3"/>
      <c r="C206" s="5"/>
      <c r="D206" s="5"/>
      <c r="F206" s="10"/>
      <c r="G206" s="7"/>
    </row>
    <row r="207" ht="15.75" customHeight="1">
      <c r="B207" s="3"/>
      <c r="C207" s="5"/>
      <c r="D207" s="5"/>
      <c r="F207" s="10"/>
      <c r="G207" s="7"/>
    </row>
    <row r="208" ht="15.75" customHeight="1">
      <c r="B208" s="3"/>
      <c r="C208" s="5"/>
      <c r="D208" s="5"/>
      <c r="F208" s="10"/>
      <c r="G208" s="7"/>
    </row>
    <row r="209" ht="15.75" customHeight="1">
      <c r="B209" s="3"/>
      <c r="C209" s="5"/>
      <c r="D209" s="5"/>
      <c r="F209" s="10"/>
      <c r="G209" s="7"/>
    </row>
    <row r="210" ht="15.75" customHeight="1">
      <c r="B210" s="3"/>
      <c r="C210" s="5"/>
      <c r="D210" s="5"/>
      <c r="F210" s="10"/>
      <c r="G210" s="7"/>
    </row>
    <row r="211" ht="15.75" customHeight="1">
      <c r="B211" s="3"/>
      <c r="C211" s="5"/>
      <c r="D211" s="5"/>
      <c r="F211" s="10"/>
      <c r="G211" s="7"/>
    </row>
    <row r="212" ht="15.75" customHeight="1">
      <c r="B212" s="3"/>
      <c r="C212" s="5"/>
      <c r="D212" s="5"/>
      <c r="F212" s="10"/>
      <c r="G212" s="7"/>
    </row>
    <row r="213" ht="15.75" customHeight="1">
      <c r="B213" s="3"/>
      <c r="C213" s="5"/>
      <c r="D213" s="5"/>
      <c r="F213" s="10"/>
      <c r="G213" s="7"/>
    </row>
    <row r="214" ht="15.75" customHeight="1">
      <c r="B214" s="3"/>
      <c r="C214" s="5"/>
      <c r="D214" s="5"/>
      <c r="F214" s="10"/>
      <c r="G214" s="7"/>
    </row>
    <row r="215" ht="15.75" customHeight="1">
      <c r="B215" s="3"/>
      <c r="C215" s="5"/>
      <c r="D215" s="5"/>
      <c r="F215" s="10"/>
      <c r="G215" s="7"/>
    </row>
    <row r="216" ht="15.75" customHeight="1">
      <c r="B216" s="3"/>
      <c r="C216" s="5"/>
      <c r="D216" s="5"/>
      <c r="F216" s="10"/>
      <c r="G216" s="7"/>
    </row>
    <row r="217" ht="15.75" customHeight="1">
      <c r="B217" s="3"/>
      <c r="C217" s="5"/>
      <c r="D217" s="5"/>
      <c r="F217" s="10"/>
      <c r="G217" s="7"/>
    </row>
    <row r="218" ht="15.75" customHeight="1">
      <c r="B218" s="3"/>
      <c r="C218" s="5"/>
      <c r="D218" s="5"/>
      <c r="F218" s="10"/>
      <c r="G218" s="7"/>
    </row>
    <row r="219" ht="15.75" customHeight="1">
      <c r="B219" s="3"/>
      <c r="C219" s="5"/>
      <c r="D219" s="5"/>
      <c r="F219" s="10"/>
      <c r="G219" s="7"/>
    </row>
    <row r="220" ht="15.75" customHeight="1">
      <c r="B220" s="3"/>
      <c r="C220" s="5"/>
      <c r="D220" s="5"/>
      <c r="F220" s="10"/>
      <c r="G220" s="7"/>
    </row>
    <row r="221" ht="15.75" customHeight="1">
      <c r="B221" s="3"/>
      <c r="C221" s="5"/>
      <c r="D221" s="5"/>
      <c r="F221" s="10"/>
      <c r="G221" s="7"/>
    </row>
    <row r="222" ht="15.75" customHeight="1">
      <c r="B222" s="3"/>
      <c r="C222" s="5"/>
      <c r="D222" s="5"/>
      <c r="F222" s="10"/>
      <c r="G222" s="7"/>
    </row>
    <row r="223" ht="15.75" customHeight="1">
      <c r="B223" s="3"/>
      <c r="C223" s="5"/>
      <c r="D223" s="5"/>
      <c r="F223" s="10"/>
      <c r="G223" s="7"/>
    </row>
    <row r="224" ht="15.75" customHeight="1">
      <c r="B224" s="3"/>
      <c r="C224" s="5"/>
      <c r="D224" s="5"/>
      <c r="F224" s="10"/>
      <c r="G224" s="7"/>
    </row>
    <row r="225" ht="15.75" customHeight="1">
      <c r="B225" s="3"/>
      <c r="C225" s="5"/>
      <c r="D225" s="5"/>
      <c r="F225" s="10"/>
      <c r="G225" s="7"/>
    </row>
    <row r="226" ht="15.75" customHeight="1">
      <c r="B226" s="3"/>
      <c r="C226" s="5"/>
      <c r="D226" s="5"/>
      <c r="F226" s="10"/>
      <c r="G226" s="7"/>
    </row>
    <row r="227" ht="15.75" customHeight="1">
      <c r="B227" s="3"/>
      <c r="C227" s="5"/>
      <c r="D227" s="5"/>
      <c r="F227" s="10"/>
      <c r="G227" s="7"/>
    </row>
    <row r="228" ht="15.75" customHeight="1">
      <c r="B228" s="3"/>
      <c r="C228" s="5"/>
      <c r="D228" s="5"/>
      <c r="F228" s="10"/>
      <c r="G228" s="7"/>
    </row>
    <row r="229" ht="15.75" customHeight="1">
      <c r="B229" s="3"/>
      <c r="C229" s="5"/>
      <c r="D229" s="5"/>
      <c r="F229" s="10"/>
      <c r="G229" s="7"/>
    </row>
    <row r="230" ht="15.75" customHeight="1">
      <c r="B230" s="3"/>
      <c r="C230" s="5"/>
      <c r="D230" s="5"/>
      <c r="F230" s="10"/>
      <c r="G230" s="7"/>
    </row>
    <row r="231" ht="15.75" customHeight="1">
      <c r="B231" s="3"/>
      <c r="C231" s="5"/>
      <c r="D231" s="5"/>
      <c r="F231" s="10"/>
      <c r="G231" s="7"/>
    </row>
    <row r="232" ht="15.75" customHeight="1">
      <c r="B232" s="3"/>
      <c r="C232" s="5"/>
      <c r="D232" s="5"/>
      <c r="F232" s="10"/>
      <c r="G232" s="7"/>
    </row>
    <row r="233" ht="15.75" customHeight="1">
      <c r="B233" s="3"/>
      <c r="C233" s="5"/>
      <c r="D233" s="5"/>
      <c r="F233" s="10"/>
      <c r="G233" s="7"/>
    </row>
    <row r="234" ht="15.75" customHeight="1">
      <c r="B234" s="3"/>
      <c r="C234" s="5"/>
      <c r="D234" s="5"/>
      <c r="F234" s="10"/>
      <c r="G234" s="7"/>
    </row>
    <row r="235" ht="15.75" customHeight="1">
      <c r="B235" s="3"/>
      <c r="C235" s="5"/>
      <c r="D235" s="5"/>
      <c r="F235" s="10"/>
      <c r="G235" s="7"/>
    </row>
    <row r="236" ht="15.75" customHeight="1">
      <c r="B236" s="3"/>
      <c r="C236" s="5"/>
      <c r="D236" s="5"/>
      <c r="F236" s="10"/>
      <c r="G236" s="7"/>
    </row>
    <row r="237" ht="15.75" customHeight="1">
      <c r="B237" s="3"/>
      <c r="C237" s="5"/>
      <c r="D237" s="5"/>
      <c r="F237" s="10"/>
      <c r="G237" s="7"/>
    </row>
    <row r="238" ht="15.75" customHeight="1">
      <c r="B238" s="3"/>
      <c r="C238" s="5"/>
      <c r="D238" s="5"/>
      <c r="F238" s="10"/>
      <c r="G238" s="7"/>
    </row>
    <row r="239" ht="15.75" customHeight="1">
      <c r="B239" s="3"/>
      <c r="C239" s="5"/>
      <c r="D239" s="5"/>
      <c r="F239" s="10"/>
      <c r="G239" s="7"/>
    </row>
    <row r="240" ht="15.75" customHeight="1">
      <c r="B240" s="3"/>
      <c r="C240" s="5"/>
      <c r="D240" s="5"/>
      <c r="F240" s="10"/>
      <c r="G240" s="7"/>
    </row>
    <row r="241" ht="15.75" customHeight="1">
      <c r="B241" s="3"/>
      <c r="C241" s="5"/>
      <c r="D241" s="5"/>
      <c r="F241" s="10"/>
      <c r="G241" s="7"/>
    </row>
    <row r="242" ht="15.75" customHeight="1">
      <c r="B242" s="3"/>
      <c r="C242" s="5"/>
      <c r="D242" s="5"/>
      <c r="F242" s="10"/>
      <c r="G242" s="7"/>
    </row>
    <row r="243" ht="15.75" customHeight="1">
      <c r="B243" s="3"/>
      <c r="C243" s="5"/>
      <c r="D243" s="5"/>
      <c r="F243" s="10"/>
      <c r="G243" s="7"/>
    </row>
    <row r="244" ht="15.75" customHeight="1">
      <c r="B244" s="3"/>
      <c r="C244" s="5"/>
      <c r="D244" s="5"/>
      <c r="F244" s="10"/>
      <c r="G244" s="7"/>
    </row>
    <row r="245" ht="15.75" customHeight="1">
      <c r="B245" s="3"/>
      <c r="C245" s="5"/>
      <c r="D245" s="5"/>
      <c r="F245" s="10"/>
      <c r="G245" s="7"/>
    </row>
    <row r="246" ht="15.75" customHeight="1">
      <c r="B246" s="3"/>
      <c r="C246" s="5"/>
      <c r="D246" s="5"/>
      <c r="F246" s="10"/>
      <c r="G246" s="7"/>
    </row>
    <row r="247" ht="15.75" customHeight="1">
      <c r="B247" s="3"/>
      <c r="C247" s="5"/>
      <c r="D247" s="5"/>
      <c r="F247" s="10"/>
      <c r="G247" s="7"/>
    </row>
    <row r="248" ht="15.75" customHeight="1">
      <c r="B248" s="3"/>
      <c r="C248" s="5"/>
      <c r="D248" s="5"/>
      <c r="F248" s="10"/>
      <c r="G248" s="7"/>
    </row>
    <row r="249" ht="15.75" customHeight="1">
      <c r="B249" s="3"/>
      <c r="C249" s="5"/>
      <c r="D249" s="5"/>
      <c r="F249" s="10"/>
      <c r="G249" s="7"/>
    </row>
    <row r="250" ht="15.75" customHeight="1">
      <c r="B250" s="3"/>
      <c r="C250" s="5"/>
      <c r="D250" s="5"/>
      <c r="F250" s="10"/>
      <c r="G250" s="7"/>
    </row>
    <row r="251" ht="15.75" customHeight="1">
      <c r="B251" s="3"/>
      <c r="C251" s="5"/>
      <c r="D251" s="5"/>
      <c r="F251" s="10"/>
      <c r="G251" s="7"/>
    </row>
    <row r="252" ht="15.75" customHeight="1">
      <c r="B252" s="3"/>
      <c r="C252" s="5"/>
      <c r="D252" s="5"/>
      <c r="F252" s="10"/>
      <c r="G252" s="7"/>
    </row>
    <row r="253" ht="15.75" customHeight="1">
      <c r="B253" s="3"/>
      <c r="C253" s="5"/>
      <c r="D253" s="5"/>
      <c r="F253" s="10"/>
      <c r="G253" s="7"/>
    </row>
    <row r="254" ht="15.75" customHeight="1">
      <c r="B254" s="3"/>
      <c r="C254" s="5"/>
      <c r="D254" s="5"/>
      <c r="F254" s="10"/>
      <c r="G254" s="7"/>
    </row>
    <row r="255" ht="15.75" customHeight="1">
      <c r="B255" s="3"/>
      <c r="C255" s="5"/>
      <c r="D255" s="5"/>
      <c r="F255" s="10"/>
      <c r="G255" s="7"/>
    </row>
    <row r="256" ht="15.75" customHeight="1">
      <c r="B256" s="3"/>
      <c r="C256" s="5"/>
      <c r="D256" s="5"/>
      <c r="F256" s="10"/>
      <c r="G256" s="7"/>
    </row>
    <row r="257" ht="15.75" customHeight="1">
      <c r="B257" s="3"/>
      <c r="C257" s="5"/>
      <c r="D257" s="5"/>
      <c r="F257" s="10"/>
      <c r="G257" s="7"/>
    </row>
    <row r="258" ht="15.75" customHeight="1">
      <c r="B258" s="3"/>
      <c r="C258" s="5"/>
      <c r="D258" s="5"/>
      <c r="F258" s="10"/>
      <c r="G258" s="7"/>
    </row>
    <row r="259" ht="15.75" customHeight="1">
      <c r="B259" s="3"/>
      <c r="C259" s="5"/>
      <c r="D259" s="5"/>
      <c r="F259" s="10"/>
      <c r="G259" s="7"/>
    </row>
    <row r="260" ht="15.75" customHeight="1">
      <c r="B260" s="3"/>
      <c r="C260" s="5"/>
      <c r="D260" s="5"/>
      <c r="F260" s="10"/>
      <c r="G260" s="7"/>
    </row>
    <row r="261" ht="15.75" customHeight="1">
      <c r="B261" s="3"/>
      <c r="C261" s="5"/>
      <c r="D261" s="5"/>
      <c r="F261" s="10"/>
      <c r="G261" s="7"/>
    </row>
    <row r="262" ht="15.75" customHeight="1">
      <c r="B262" s="3"/>
      <c r="C262" s="5"/>
      <c r="D262" s="5"/>
      <c r="F262" s="10"/>
      <c r="G262" s="7"/>
    </row>
    <row r="263" ht="15.75" customHeight="1">
      <c r="B263" s="3"/>
      <c r="C263" s="5"/>
      <c r="D263" s="5"/>
      <c r="F263" s="10"/>
      <c r="G263" s="7"/>
    </row>
    <row r="264" ht="15.75" customHeight="1">
      <c r="B264" s="3"/>
      <c r="C264" s="5"/>
      <c r="D264" s="5"/>
      <c r="F264" s="10"/>
      <c r="G264" s="7"/>
    </row>
    <row r="265" ht="15.75" customHeight="1">
      <c r="B265" s="3"/>
      <c r="C265" s="5"/>
      <c r="D265" s="5"/>
      <c r="F265" s="10"/>
      <c r="G265" s="7"/>
    </row>
    <row r="266" ht="15.75" customHeight="1">
      <c r="B266" s="3"/>
      <c r="C266" s="5"/>
      <c r="D266" s="5"/>
      <c r="F266" s="10"/>
      <c r="G266" s="7"/>
    </row>
    <row r="267" ht="15.75" customHeight="1">
      <c r="B267" s="3"/>
      <c r="C267" s="5"/>
      <c r="D267" s="5"/>
      <c r="F267" s="10"/>
      <c r="G267" s="7"/>
    </row>
    <row r="268" ht="15.75" customHeight="1">
      <c r="B268" s="3"/>
      <c r="C268" s="5"/>
      <c r="D268" s="5"/>
      <c r="F268" s="10"/>
      <c r="G268" s="7"/>
    </row>
    <row r="269" ht="15.75" customHeight="1">
      <c r="B269" s="3"/>
      <c r="C269" s="5"/>
      <c r="D269" s="5"/>
      <c r="F269" s="10"/>
      <c r="G269" s="7"/>
    </row>
    <row r="270" ht="15.75" customHeight="1">
      <c r="B270" s="3"/>
      <c r="C270" s="5"/>
      <c r="D270" s="5"/>
      <c r="F270" s="10"/>
      <c r="G270" s="7"/>
    </row>
    <row r="271" ht="15.75" customHeight="1">
      <c r="B271" s="3"/>
      <c r="C271" s="5"/>
      <c r="D271" s="5"/>
      <c r="F271" s="10"/>
      <c r="G271" s="7"/>
    </row>
    <row r="272" ht="15.75" customHeight="1">
      <c r="B272" s="3"/>
      <c r="C272" s="5"/>
      <c r="D272" s="5"/>
      <c r="F272" s="10"/>
      <c r="G272" s="7"/>
    </row>
    <row r="273" ht="15.75" customHeight="1">
      <c r="B273" s="3"/>
      <c r="C273" s="5"/>
      <c r="D273" s="5"/>
      <c r="F273" s="10"/>
      <c r="G273" s="7"/>
    </row>
    <row r="274" ht="15.75" customHeight="1">
      <c r="B274" s="3"/>
      <c r="C274" s="5"/>
      <c r="D274" s="5"/>
      <c r="F274" s="10"/>
      <c r="G274" s="7"/>
    </row>
    <row r="275" ht="15.75" customHeight="1">
      <c r="B275" s="3"/>
      <c r="C275" s="5"/>
      <c r="D275" s="5"/>
      <c r="F275" s="10"/>
      <c r="G275" s="7"/>
    </row>
    <row r="276" ht="15.75" customHeight="1">
      <c r="B276" s="3"/>
      <c r="C276" s="5"/>
      <c r="D276" s="5"/>
      <c r="F276" s="10"/>
      <c r="G276" s="7"/>
    </row>
    <row r="277" ht="15.75" customHeight="1">
      <c r="B277" s="3"/>
      <c r="C277" s="5"/>
      <c r="D277" s="5"/>
      <c r="F277" s="10"/>
      <c r="G277" s="7"/>
    </row>
    <row r="278" ht="15.75" customHeight="1">
      <c r="B278" s="3"/>
      <c r="C278" s="5"/>
      <c r="D278" s="5"/>
      <c r="F278" s="10"/>
      <c r="G278" s="7"/>
    </row>
    <row r="279" ht="15.75" customHeight="1">
      <c r="B279" s="3"/>
      <c r="C279" s="5"/>
      <c r="D279" s="5"/>
      <c r="F279" s="10"/>
      <c r="G279" s="7"/>
    </row>
    <row r="280" ht="15.75" customHeight="1">
      <c r="B280" s="3"/>
      <c r="C280" s="5"/>
      <c r="D280" s="5"/>
      <c r="F280" s="10"/>
      <c r="G280" s="7"/>
    </row>
    <row r="281" ht="15.75" customHeight="1">
      <c r="B281" s="3"/>
      <c r="C281" s="5"/>
      <c r="D281" s="5"/>
      <c r="F281" s="10"/>
      <c r="G281" s="7"/>
    </row>
    <row r="282" ht="15.75" customHeight="1">
      <c r="B282" s="3"/>
      <c r="C282" s="5"/>
      <c r="D282" s="5"/>
      <c r="F282" s="10"/>
      <c r="G282" s="7"/>
    </row>
    <row r="283" ht="15.75" customHeight="1">
      <c r="B283" s="3"/>
      <c r="C283" s="5"/>
      <c r="D283" s="5"/>
      <c r="F283" s="10"/>
      <c r="G283" s="7"/>
    </row>
    <row r="284" ht="15.75" customHeight="1">
      <c r="B284" s="3"/>
      <c r="C284" s="5"/>
      <c r="D284" s="5"/>
      <c r="F284" s="10"/>
      <c r="G284" s="7"/>
    </row>
    <row r="285" ht="15.75" customHeight="1">
      <c r="B285" s="3"/>
      <c r="C285" s="5"/>
      <c r="D285" s="5"/>
      <c r="F285" s="10"/>
      <c r="G285" s="7"/>
    </row>
    <row r="286" ht="15.75" customHeight="1">
      <c r="B286" s="3"/>
      <c r="C286" s="5"/>
      <c r="D286" s="5"/>
      <c r="F286" s="10"/>
      <c r="G286" s="7"/>
    </row>
    <row r="287" ht="15.75" customHeight="1">
      <c r="B287" s="3"/>
      <c r="C287" s="5"/>
      <c r="D287" s="5"/>
      <c r="F287" s="10"/>
      <c r="G287" s="7"/>
    </row>
    <row r="288" ht="15.75" customHeight="1">
      <c r="B288" s="3"/>
      <c r="C288" s="5"/>
      <c r="D288" s="5"/>
      <c r="F288" s="10"/>
      <c r="G288" s="7"/>
    </row>
    <row r="289" ht="15.75" customHeight="1">
      <c r="B289" s="3"/>
      <c r="C289" s="5"/>
      <c r="D289" s="5"/>
      <c r="F289" s="10"/>
      <c r="G289" s="7"/>
    </row>
    <row r="290" ht="15.75" customHeight="1">
      <c r="B290" s="3"/>
      <c r="C290" s="5"/>
      <c r="D290" s="5"/>
      <c r="F290" s="10"/>
      <c r="G290" s="7"/>
    </row>
    <row r="291" ht="15.75" customHeight="1">
      <c r="B291" s="3"/>
      <c r="C291" s="5"/>
      <c r="D291" s="5"/>
      <c r="F291" s="10"/>
      <c r="G291" s="7"/>
    </row>
    <row r="292" ht="15.75" customHeight="1">
      <c r="B292" s="3"/>
      <c r="C292" s="5"/>
      <c r="D292" s="5"/>
      <c r="F292" s="10"/>
      <c r="G292" s="7"/>
    </row>
    <row r="293" ht="15.75" customHeight="1">
      <c r="B293" s="3"/>
      <c r="C293" s="5"/>
      <c r="D293" s="5"/>
      <c r="F293" s="10"/>
      <c r="G293" s="7"/>
    </row>
    <row r="294" ht="15.75" customHeight="1">
      <c r="B294" s="3"/>
      <c r="C294" s="5"/>
      <c r="D294" s="5"/>
      <c r="F294" s="10"/>
      <c r="G294" s="7"/>
    </row>
    <row r="295" ht="15.75" customHeight="1">
      <c r="B295" s="3"/>
      <c r="C295" s="5"/>
      <c r="D295" s="5"/>
      <c r="F295" s="10"/>
      <c r="G295" s="7"/>
    </row>
    <row r="296" ht="15.75" customHeight="1">
      <c r="B296" s="3"/>
      <c r="C296" s="5"/>
      <c r="D296" s="5"/>
      <c r="F296" s="10"/>
      <c r="G296" s="7"/>
    </row>
    <row r="297" ht="15.75" customHeight="1">
      <c r="B297" s="3"/>
      <c r="C297" s="5"/>
      <c r="D297" s="5"/>
      <c r="F297" s="10"/>
      <c r="G297" s="7"/>
    </row>
    <row r="298" ht="15.75" customHeight="1">
      <c r="B298" s="3"/>
      <c r="C298" s="5"/>
      <c r="D298" s="5"/>
      <c r="F298" s="10"/>
      <c r="G298" s="7"/>
    </row>
    <row r="299" ht="15.75" customHeight="1">
      <c r="B299" s="3"/>
      <c r="C299" s="5"/>
      <c r="D299" s="5"/>
      <c r="F299" s="10"/>
      <c r="G299" s="7"/>
    </row>
    <row r="300" ht="15.75" customHeight="1">
      <c r="B300" s="3"/>
      <c r="C300" s="5"/>
      <c r="D300" s="5"/>
      <c r="F300" s="10"/>
      <c r="G300" s="7"/>
    </row>
    <row r="301" ht="15.75" customHeight="1">
      <c r="B301" s="3"/>
      <c r="C301" s="5"/>
      <c r="D301" s="5"/>
      <c r="F301" s="10"/>
      <c r="G301" s="7"/>
    </row>
    <row r="302" ht="15.75" customHeight="1">
      <c r="B302" s="3"/>
      <c r="C302" s="5"/>
      <c r="D302" s="5"/>
      <c r="F302" s="10"/>
      <c r="G302" s="7"/>
    </row>
    <row r="303" ht="15.75" customHeight="1">
      <c r="B303" s="3"/>
      <c r="C303" s="5"/>
      <c r="D303" s="5"/>
      <c r="F303" s="10"/>
      <c r="G303" s="7"/>
    </row>
    <row r="304" ht="15.75" customHeight="1">
      <c r="B304" s="3"/>
      <c r="C304" s="5"/>
      <c r="D304" s="5"/>
      <c r="F304" s="10"/>
      <c r="G304" s="7"/>
    </row>
    <row r="305" ht="15.75" customHeight="1">
      <c r="B305" s="3"/>
      <c r="C305" s="5"/>
      <c r="D305" s="5"/>
      <c r="F305" s="10"/>
      <c r="G305" s="7"/>
    </row>
    <row r="306" ht="15.75" customHeight="1">
      <c r="B306" s="3"/>
      <c r="C306" s="5"/>
      <c r="D306" s="5"/>
      <c r="F306" s="10"/>
      <c r="G306" s="7"/>
    </row>
    <row r="307" ht="15.75" customHeight="1">
      <c r="B307" s="3"/>
      <c r="C307" s="5"/>
      <c r="D307" s="5"/>
      <c r="F307" s="10"/>
      <c r="G307" s="7"/>
    </row>
    <row r="308" ht="15.75" customHeight="1">
      <c r="B308" s="3"/>
      <c r="C308" s="5"/>
      <c r="D308" s="5"/>
      <c r="F308" s="10"/>
      <c r="G308" s="7"/>
    </row>
    <row r="309" ht="15.75" customHeight="1">
      <c r="B309" s="3"/>
      <c r="C309" s="5"/>
      <c r="D309" s="5"/>
      <c r="F309" s="10"/>
      <c r="G309" s="7"/>
    </row>
    <row r="310" ht="15.75" customHeight="1">
      <c r="B310" s="3"/>
      <c r="C310" s="5"/>
      <c r="D310" s="5"/>
      <c r="F310" s="10"/>
      <c r="G310" s="7"/>
    </row>
    <row r="311" ht="15.75" customHeight="1">
      <c r="B311" s="3"/>
      <c r="C311" s="5"/>
      <c r="D311" s="5"/>
      <c r="F311" s="10"/>
      <c r="G311" s="7"/>
    </row>
    <row r="312" ht="15.75" customHeight="1">
      <c r="B312" s="3"/>
      <c r="C312" s="5"/>
      <c r="D312" s="5"/>
      <c r="F312" s="10"/>
      <c r="G312" s="7"/>
    </row>
    <row r="313" ht="15.75" customHeight="1">
      <c r="B313" s="3"/>
      <c r="C313" s="5"/>
      <c r="D313" s="5"/>
      <c r="F313" s="10"/>
      <c r="G313" s="7"/>
    </row>
    <row r="314" ht="15.75" customHeight="1">
      <c r="B314" s="3"/>
      <c r="C314" s="5"/>
      <c r="D314" s="5"/>
      <c r="F314" s="10"/>
      <c r="G314" s="7"/>
    </row>
    <row r="315" ht="15.75" customHeight="1">
      <c r="B315" s="3"/>
      <c r="C315" s="5"/>
      <c r="D315" s="5"/>
      <c r="F315" s="10"/>
      <c r="G315" s="7"/>
    </row>
    <row r="316" ht="15.75" customHeight="1">
      <c r="B316" s="3"/>
      <c r="C316" s="5"/>
      <c r="D316" s="5"/>
      <c r="F316" s="10"/>
      <c r="G316" s="7"/>
    </row>
    <row r="317" ht="15.75" customHeight="1">
      <c r="B317" s="3"/>
      <c r="C317" s="5"/>
      <c r="D317" s="5"/>
      <c r="F317" s="10"/>
      <c r="G317" s="7"/>
    </row>
    <row r="318" ht="15.75" customHeight="1">
      <c r="B318" s="3"/>
      <c r="C318" s="5"/>
      <c r="D318" s="5"/>
      <c r="F318" s="10"/>
      <c r="G318" s="7"/>
    </row>
    <row r="319" ht="15.75" customHeight="1">
      <c r="B319" s="3"/>
      <c r="C319" s="5"/>
      <c r="D319" s="5"/>
      <c r="F319" s="10"/>
      <c r="G319" s="7"/>
    </row>
    <row r="320" ht="15.75" customHeight="1">
      <c r="B320" s="3"/>
      <c r="C320" s="5"/>
      <c r="D320" s="5"/>
      <c r="F320" s="10"/>
      <c r="G320" s="7"/>
    </row>
    <row r="321" ht="15.75" customHeight="1">
      <c r="B321" s="3"/>
      <c r="C321" s="5"/>
      <c r="D321" s="5"/>
      <c r="F321" s="10"/>
      <c r="G321" s="7"/>
    </row>
    <row r="322" ht="15.75" customHeight="1">
      <c r="B322" s="3"/>
      <c r="C322" s="5"/>
      <c r="D322" s="5"/>
      <c r="F322" s="10"/>
      <c r="G322" s="7"/>
    </row>
    <row r="323" ht="15.75" customHeight="1">
      <c r="B323" s="3"/>
      <c r="C323" s="5"/>
      <c r="D323" s="5"/>
      <c r="F323" s="10"/>
      <c r="G323" s="7"/>
    </row>
    <row r="324" ht="15.75" customHeight="1">
      <c r="B324" s="3"/>
      <c r="C324" s="5"/>
      <c r="D324" s="5"/>
      <c r="F324" s="10"/>
      <c r="G324" s="7"/>
    </row>
    <row r="325" ht="15.75" customHeight="1">
      <c r="B325" s="3"/>
      <c r="C325" s="5"/>
      <c r="D325" s="5"/>
      <c r="F325" s="10"/>
      <c r="G325" s="7"/>
    </row>
    <row r="326" ht="15.75" customHeight="1">
      <c r="B326" s="3"/>
      <c r="C326" s="5"/>
      <c r="D326" s="5"/>
      <c r="F326" s="10"/>
      <c r="G326" s="7"/>
    </row>
    <row r="327" ht="15.75" customHeight="1">
      <c r="B327" s="3"/>
      <c r="C327" s="5"/>
      <c r="D327" s="5"/>
      <c r="F327" s="10"/>
      <c r="G327" s="7"/>
    </row>
    <row r="328" ht="15.75" customHeight="1">
      <c r="B328" s="3"/>
      <c r="C328" s="5"/>
      <c r="D328" s="5"/>
      <c r="F328" s="10"/>
      <c r="G328" s="7"/>
    </row>
    <row r="329" ht="15.75" customHeight="1">
      <c r="B329" s="3"/>
      <c r="C329" s="5"/>
      <c r="D329" s="5"/>
      <c r="F329" s="10"/>
      <c r="G329" s="7"/>
    </row>
    <row r="330" ht="15.75" customHeight="1">
      <c r="B330" s="3"/>
      <c r="C330" s="5"/>
      <c r="D330" s="5"/>
      <c r="F330" s="10"/>
      <c r="G330" s="7"/>
    </row>
    <row r="331" ht="15.75" customHeight="1">
      <c r="B331" s="3"/>
      <c r="C331" s="5"/>
      <c r="D331" s="5"/>
      <c r="F331" s="10"/>
      <c r="G331" s="7"/>
    </row>
    <row r="332" ht="15.75" customHeight="1">
      <c r="B332" s="3"/>
      <c r="C332" s="5"/>
      <c r="D332" s="5"/>
      <c r="F332" s="10"/>
      <c r="G332" s="7"/>
    </row>
    <row r="333" ht="15.75" customHeight="1">
      <c r="B333" s="3"/>
      <c r="C333" s="5"/>
      <c r="D333" s="5"/>
      <c r="F333" s="10"/>
      <c r="G333" s="7"/>
    </row>
    <row r="334" ht="15.75" customHeight="1">
      <c r="B334" s="3"/>
      <c r="C334" s="5"/>
      <c r="D334" s="5"/>
      <c r="F334" s="10"/>
      <c r="G334" s="7"/>
    </row>
    <row r="335" ht="15.75" customHeight="1">
      <c r="B335" s="3"/>
      <c r="C335" s="5"/>
      <c r="D335" s="5"/>
      <c r="F335" s="10"/>
      <c r="G335" s="7"/>
    </row>
    <row r="336" ht="15.75" customHeight="1">
      <c r="B336" s="3"/>
      <c r="C336" s="5"/>
      <c r="D336" s="5"/>
      <c r="F336" s="10"/>
      <c r="G336" s="7"/>
    </row>
    <row r="337" ht="15.75" customHeight="1">
      <c r="B337" s="3"/>
      <c r="C337" s="5"/>
      <c r="D337" s="5"/>
      <c r="F337" s="10"/>
      <c r="G337" s="7"/>
    </row>
    <row r="338" ht="15.75" customHeight="1">
      <c r="B338" s="3"/>
      <c r="C338" s="5"/>
      <c r="D338" s="5"/>
      <c r="F338" s="10"/>
      <c r="G338" s="7"/>
    </row>
    <row r="339" ht="15.75" customHeight="1">
      <c r="B339" s="3"/>
      <c r="C339" s="5"/>
      <c r="D339" s="5"/>
      <c r="F339" s="10"/>
      <c r="G339" s="7"/>
    </row>
    <row r="340" ht="15.75" customHeight="1">
      <c r="B340" s="3"/>
      <c r="C340" s="5"/>
      <c r="D340" s="5"/>
      <c r="F340" s="10"/>
      <c r="G340" s="7"/>
    </row>
    <row r="341" ht="15.75" customHeight="1">
      <c r="B341" s="3"/>
      <c r="C341" s="5"/>
      <c r="D341" s="5"/>
      <c r="F341" s="10"/>
      <c r="G341" s="7"/>
    </row>
    <row r="342" ht="15.75" customHeight="1">
      <c r="B342" s="3"/>
      <c r="C342" s="5"/>
      <c r="D342" s="5"/>
      <c r="F342" s="10"/>
      <c r="G342" s="7"/>
    </row>
    <row r="343" ht="15.75" customHeight="1">
      <c r="B343" s="3"/>
      <c r="C343" s="5"/>
      <c r="D343" s="5"/>
      <c r="F343" s="10"/>
      <c r="G343" s="7"/>
    </row>
    <row r="344" ht="15.75" customHeight="1">
      <c r="B344" s="3"/>
      <c r="C344" s="5"/>
      <c r="D344" s="5"/>
      <c r="F344" s="10"/>
      <c r="G344" s="7"/>
    </row>
    <row r="345" ht="15.75" customHeight="1">
      <c r="B345" s="3"/>
      <c r="C345" s="5"/>
      <c r="D345" s="5"/>
      <c r="F345" s="10"/>
      <c r="G345" s="7"/>
    </row>
    <row r="346" ht="15.75" customHeight="1">
      <c r="B346" s="3"/>
      <c r="C346" s="5"/>
      <c r="D346" s="5"/>
      <c r="F346" s="10"/>
      <c r="G346" s="7"/>
    </row>
    <row r="347" ht="15.75" customHeight="1">
      <c r="B347" s="3"/>
      <c r="C347" s="5"/>
      <c r="D347" s="5"/>
      <c r="F347" s="10"/>
      <c r="G347" s="7"/>
    </row>
    <row r="348" ht="15.75" customHeight="1">
      <c r="B348" s="3"/>
      <c r="C348" s="5"/>
      <c r="D348" s="5"/>
      <c r="F348" s="10"/>
      <c r="G348" s="7"/>
    </row>
    <row r="349" ht="15.75" customHeight="1">
      <c r="B349" s="3"/>
      <c r="C349" s="5"/>
      <c r="D349" s="5"/>
      <c r="F349" s="10"/>
      <c r="G349" s="7"/>
    </row>
    <row r="350" ht="15.75" customHeight="1">
      <c r="B350" s="3"/>
      <c r="C350" s="5"/>
      <c r="D350" s="5"/>
      <c r="F350" s="10"/>
      <c r="G350" s="7"/>
    </row>
    <row r="351" ht="15.75" customHeight="1">
      <c r="B351" s="3"/>
      <c r="C351" s="5"/>
      <c r="D351" s="5"/>
      <c r="F351" s="10"/>
      <c r="G351" s="7"/>
    </row>
    <row r="352" ht="15.75" customHeight="1">
      <c r="B352" s="3"/>
      <c r="C352" s="5"/>
      <c r="D352" s="5"/>
      <c r="F352" s="10"/>
      <c r="G352" s="7"/>
    </row>
    <row r="353" ht="15.75" customHeight="1">
      <c r="B353" s="3"/>
      <c r="C353" s="5"/>
      <c r="D353" s="5"/>
      <c r="F353" s="10"/>
      <c r="G353" s="7"/>
    </row>
    <row r="354" ht="15.75" customHeight="1">
      <c r="B354" s="3"/>
      <c r="C354" s="5"/>
      <c r="D354" s="5"/>
      <c r="F354" s="10"/>
      <c r="G354" s="7"/>
    </row>
    <row r="355" ht="15.75" customHeight="1">
      <c r="B355" s="3"/>
      <c r="C355" s="5"/>
      <c r="D355" s="5"/>
      <c r="F355" s="10"/>
      <c r="G355" s="7"/>
    </row>
    <row r="356" ht="15.75" customHeight="1">
      <c r="B356" s="3"/>
      <c r="C356" s="5"/>
      <c r="D356" s="5"/>
      <c r="F356" s="10"/>
      <c r="G356" s="7"/>
    </row>
    <row r="357" ht="15.75" customHeight="1">
      <c r="B357" s="3"/>
      <c r="C357" s="5"/>
      <c r="D357" s="5"/>
      <c r="F357" s="10"/>
      <c r="G357" s="7"/>
    </row>
    <row r="358" ht="15.75" customHeight="1">
      <c r="B358" s="3"/>
      <c r="C358" s="5"/>
      <c r="D358" s="5"/>
      <c r="F358" s="10"/>
      <c r="G358" s="7"/>
    </row>
    <row r="359" ht="15.75" customHeight="1">
      <c r="B359" s="3"/>
      <c r="C359" s="5"/>
      <c r="D359" s="5"/>
      <c r="F359" s="10"/>
      <c r="G359" s="7"/>
    </row>
    <row r="360" ht="15.75" customHeight="1">
      <c r="B360" s="3"/>
      <c r="C360" s="5"/>
      <c r="D360" s="5"/>
      <c r="F360" s="10"/>
      <c r="G360" s="7"/>
    </row>
    <row r="361" ht="15.75" customHeight="1">
      <c r="B361" s="3"/>
      <c r="C361" s="5"/>
      <c r="D361" s="5"/>
      <c r="F361" s="10"/>
      <c r="G361" s="7"/>
    </row>
    <row r="362" ht="15.75" customHeight="1">
      <c r="B362" s="3"/>
      <c r="C362" s="5"/>
      <c r="D362" s="5"/>
      <c r="F362" s="10"/>
      <c r="G362" s="7"/>
    </row>
    <row r="363" ht="15.75" customHeight="1">
      <c r="B363" s="3"/>
      <c r="C363" s="5"/>
      <c r="D363" s="5"/>
      <c r="F363" s="10"/>
      <c r="G363" s="7"/>
    </row>
    <row r="364" ht="15.75" customHeight="1">
      <c r="B364" s="3"/>
      <c r="C364" s="5"/>
      <c r="D364" s="5"/>
      <c r="F364" s="10"/>
      <c r="G364" s="7"/>
    </row>
    <row r="365" ht="15.75" customHeight="1">
      <c r="B365" s="3"/>
      <c r="C365" s="5"/>
      <c r="D365" s="5"/>
      <c r="F365" s="10"/>
      <c r="G365" s="7"/>
    </row>
    <row r="366" ht="15.75" customHeight="1">
      <c r="B366" s="3"/>
      <c r="C366" s="5"/>
      <c r="D366" s="5"/>
      <c r="F366" s="10"/>
      <c r="G366" s="7"/>
    </row>
    <row r="367" ht="15.75" customHeight="1">
      <c r="B367" s="3"/>
      <c r="C367" s="5"/>
      <c r="D367" s="5"/>
      <c r="F367" s="10"/>
      <c r="G367" s="7"/>
    </row>
    <row r="368" ht="15.75" customHeight="1">
      <c r="B368" s="3"/>
      <c r="C368" s="5"/>
      <c r="D368" s="5"/>
      <c r="F368" s="10"/>
      <c r="G368" s="7"/>
    </row>
    <row r="369" ht="15.75" customHeight="1">
      <c r="B369" s="3"/>
      <c r="C369" s="5"/>
      <c r="D369" s="5"/>
      <c r="F369" s="10"/>
      <c r="G369" s="7"/>
    </row>
    <row r="370" ht="15.75" customHeight="1">
      <c r="B370" s="3"/>
      <c r="C370" s="5"/>
      <c r="D370" s="5"/>
      <c r="F370" s="10"/>
      <c r="G370" s="7"/>
    </row>
    <row r="371" ht="15.75" customHeight="1">
      <c r="B371" s="3"/>
      <c r="C371" s="5"/>
      <c r="D371" s="5"/>
      <c r="F371" s="10"/>
      <c r="G371" s="7"/>
    </row>
    <row r="372" ht="15.75" customHeight="1">
      <c r="B372" s="3"/>
      <c r="C372" s="5"/>
      <c r="D372" s="5"/>
      <c r="F372" s="10"/>
      <c r="G372" s="7"/>
    </row>
    <row r="373" ht="15.75" customHeight="1">
      <c r="B373" s="3"/>
      <c r="C373" s="5"/>
      <c r="D373" s="5"/>
      <c r="F373" s="10"/>
      <c r="G373" s="7"/>
    </row>
    <row r="374" ht="15.75" customHeight="1">
      <c r="B374" s="3"/>
      <c r="C374" s="5"/>
      <c r="D374" s="5"/>
      <c r="F374" s="10"/>
      <c r="G374" s="7"/>
    </row>
    <row r="375" ht="15.75" customHeight="1">
      <c r="B375" s="3"/>
      <c r="C375" s="5"/>
      <c r="D375" s="5"/>
      <c r="F375" s="10"/>
      <c r="G375" s="7"/>
    </row>
    <row r="376" ht="15.75" customHeight="1">
      <c r="B376" s="3"/>
      <c r="C376" s="5"/>
      <c r="D376" s="5"/>
      <c r="F376" s="10"/>
      <c r="G376" s="7"/>
    </row>
    <row r="377" ht="15.75" customHeight="1">
      <c r="B377" s="3"/>
      <c r="C377" s="5"/>
      <c r="D377" s="5"/>
      <c r="F377" s="10"/>
      <c r="G377" s="7"/>
    </row>
    <row r="378" ht="15.75" customHeight="1">
      <c r="B378" s="3"/>
      <c r="C378" s="5"/>
      <c r="D378" s="5"/>
      <c r="F378" s="10"/>
      <c r="G378" s="7"/>
    </row>
    <row r="379" ht="15.75" customHeight="1">
      <c r="B379" s="3"/>
      <c r="C379" s="5"/>
      <c r="D379" s="5"/>
      <c r="F379" s="10"/>
      <c r="G379" s="7"/>
    </row>
    <row r="380" ht="15.75" customHeight="1">
      <c r="B380" s="3"/>
      <c r="C380" s="5"/>
      <c r="D380" s="5"/>
      <c r="F380" s="10"/>
      <c r="G380" s="7"/>
    </row>
    <row r="381" ht="15.75" customHeight="1">
      <c r="B381" s="3"/>
      <c r="C381" s="5"/>
      <c r="D381" s="5"/>
      <c r="F381" s="10"/>
      <c r="G381" s="7"/>
    </row>
    <row r="382" ht="15.75" customHeight="1">
      <c r="B382" s="3"/>
      <c r="C382" s="5"/>
      <c r="D382" s="5"/>
      <c r="F382" s="10"/>
      <c r="G382" s="7"/>
    </row>
    <row r="383" ht="15.75" customHeight="1">
      <c r="B383" s="3"/>
      <c r="C383" s="5"/>
      <c r="D383" s="5"/>
      <c r="F383" s="10"/>
      <c r="G383" s="7"/>
    </row>
    <row r="384" ht="15.75" customHeight="1">
      <c r="B384" s="3"/>
      <c r="C384" s="5"/>
      <c r="D384" s="5"/>
      <c r="F384" s="10"/>
      <c r="G384" s="7"/>
    </row>
    <row r="385" ht="15.75" customHeight="1">
      <c r="B385" s="3"/>
      <c r="C385" s="5"/>
      <c r="D385" s="5"/>
      <c r="F385" s="10"/>
      <c r="G385" s="7"/>
    </row>
    <row r="386" ht="15.75" customHeight="1">
      <c r="B386" s="3"/>
      <c r="C386" s="5"/>
      <c r="D386" s="5"/>
      <c r="F386" s="10"/>
      <c r="G386" s="7"/>
    </row>
    <row r="387" ht="15.75" customHeight="1">
      <c r="B387" s="3"/>
      <c r="C387" s="5"/>
      <c r="D387" s="5"/>
      <c r="F387" s="10"/>
      <c r="G387" s="7"/>
    </row>
    <row r="388" ht="15.75" customHeight="1">
      <c r="B388" s="3"/>
      <c r="C388" s="5"/>
      <c r="D388" s="5"/>
      <c r="F388" s="10"/>
      <c r="G388" s="7"/>
    </row>
    <row r="389" ht="15.75" customHeight="1">
      <c r="B389" s="3"/>
      <c r="C389" s="5"/>
      <c r="D389" s="5"/>
      <c r="F389" s="10"/>
      <c r="G389" s="7"/>
    </row>
    <row r="390" ht="15.75" customHeight="1">
      <c r="B390" s="3"/>
      <c r="C390" s="5"/>
      <c r="D390" s="5"/>
      <c r="F390" s="10"/>
      <c r="G390" s="7"/>
    </row>
    <row r="391" ht="15.75" customHeight="1">
      <c r="B391" s="3"/>
      <c r="C391" s="5"/>
      <c r="D391" s="5"/>
      <c r="F391" s="10"/>
      <c r="G391" s="7"/>
    </row>
    <row r="392" ht="15.75" customHeight="1">
      <c r="B392" s="3"/>
      <c r="C392" s="5"/>
      <c r="D392" s="5"/>
      <c r="F392" s="10"/>
      <c r="G392" s="7"/>
    </row>
    <row r="393" ht="15.75" customHeight="1">
      <c r="B393" s="3"/>
      <c r="C393" s="5"/>
      <c r="D393" s="5"/>
      <c r="F393" s="10"/>
      <c r="G393" s="7"/>
    </row>
    <row r="394" ht="15.75" customHeight="1">
      <c r="B394" s="3"/>
      <c r="C394" s="5"/>
      <c r="D394" s="5"/>
      <c r="F394" s="10"/>
      <c r="G394" s="7"/>
    </row>
    <row r="395" ht="15.75" customHeight="1">
      <c r="B395" s="3"/>
      <c r="C395" s="5"/>
      <c r="D395" s="5"/>
      <c r="F395" s="10"/>
      <c r="G395" s="7"/>
    </row>
    <row r="396" ht="15.75" customHeight="1">
      <c r="B396" s="3"/>
      <c r="C396" s="5"/>
      <c r="D396" s="5"/>
      <c r="F396" s="10"/>
      <c r="G396" s="7"/>
    </row>
    <row r="397" ht="15.75" customHeight="1">
      <c r="B397" s="3"/>
      <c r="C397" s="5"/>
      <c r="D397" s="5"/>
      <c r="F397" s="10"/>
      <c r="G397" s="7"/>
    </row>
    <row r="398" ht="15.75" customHeight="1">
      <c r="B398" s="3"/>
      <c r="C398" s="5"/>
      <c r="D398" s="5"/>
      <c r="F398" s="10"/>
      <c r="G398" s="7"/>
    </row>
    <row r="399" ht="15.75" customHeight="1">
      <c r="B399" s="3"/>
      <c r="C399" s="5"/>
      <c r="D399" s="5"/>
      <c r="F399" s="10"/>
      <c r="G399" s="7"/>
    </row>
    <row r="400" ht="15.75" customHeight="1">
      <c r="B400" s="3"/>
      <c r="C400" s="5"/>
      <c r="D400" s="5"/>
      <c r="F400" s="10"/>
      <c r="G400" s="7"/>
    </row>
    <row r="401" ht="15.75" customHeight="1">
      <c r="B401" s="3"/>
      <c r="C401" s="5"/>
      <c r="D401" s="5"/>
      <c r="F401" s="10"/>
      <c r="G401" s="7"/>
    </row>
    <row r="402" ht="15.75" customHeight="1">
      <c r="B402" s="3"/>
      <c r="C402" s="5"/>
      <c r="D402" s="5"/>
      <c r="F402" s="10"/>
      <c r="G402" s="7"/>
    </row>
    <row r="403" ht="15.75" customHeight="1">
      <c r="B403" s="3"/>
      <c r="C403" s="5"/>
      <c r="D403" s="5"/>
      <c r="F403" s="10"/>
      <c r="G403" s="7"/>
    </row>
    <row r="404" ht="15.75" customHeight="1">
      <c r="B404" s="3"/>
      <c r="C404" s="5"/>
      <c r="D404" s="5"/>
      <c r="F404" s="10"/>
      <c r="G404" s="7"/>
    </row>
    <row r="405" ht="15.75" customHeight="1">
      <c r="B405" s="3"/>
      <c r="C405" s="5"/>
      <c r="D405" s="5"/>
      <c r="F405" s="10"/>
      <c r="G405" s="7"/>
    </row>
    <row r="406" ht="15.75" customHeight="1">
      <c r="B406" s="3"/>
      <c r="C406" s="5"/>
      <c r="D406" s="5"/>
      <c r="F406" s="10"/>
      <c r="G406" s="7"/>
    </row>
    <row r="407" ht="15.75" customHeight="1">
      <c r="B407" s="3"/>
      <c r="C407" s="5"/>
      <c r="D407" s="5"/>
      <c r="F407" s="10"/>
      <c r="G407" s="7"/>
    </row>
    <row r="408" ht="15.75" customHeight="1">
      <c r="B408" s="3"/>
      <c r="C408" s="5"/>
      <c r="D408" s="5"/>
      <c r="F408" s="10"/>
      <c r="G408" s="7"/>
    </row>
    <row r="409" ht="15.75" customHeight="1">
      <c r="B409" s="3"/>
      <c r="C409" s="5"/>
      <c r="D409" s="5"/>
      <c r="F409" s="10"/>
      <c r="G409" s="7"/>
    </row>
    <row r="410" ht="15.75" customHeight="1">
      <c r="B410" s="3"/>
      <c r="C410" s="5"/>
      <c r="D410" s="5"/>
      <c r="F410" s="10"/>
      <c r="G410" s="7"/>
    </row>
    <row r="411" ht="15.75" customHeight="1">
      <c r="B411" s="3"/>
      <c r="C411" s="5"/>
      <c r="D411" s="5"/>
      <c r="F411" s="10"/>
      <c r="G411" s="7"/>
    </row>
    <row r="412" ht="15.75" customHeight="1">
      <c r="B412" s="3"/>
      <c r="C412" s="5"/>
      <c r="D412" s="5"/>
      <c r="F412" s="10"/>
      <c r="G412" s="7"/>
    </row>
    <row r="413" ht="15.75" customHeight="1">
      <c r="B413" s="3"/>
      <c r="C413" s="5"/>
      <c r="D413" s="5"/>
      <c r="F413" s="10"/>
      <c r="G413" s="7"/>
    </row>
    <row r="414" ht="15.75" customHeight="1">
      <c r="B414" s="3"/>
      <c r="C414" s="5"/>
      <c r="D414" s="5"/>
      <c r="F414" s="10"/>
      <c r="G414" s="7"/>
    </row>
    <row r="415" ht="15.75" customHeight="1">
      <c r="B415" s="3"/>
      <c r="C415" s="5"/>
      <c r="D415" s="5"/>
      <c r="F415" s="10"/>
      <c r="G415" s="7"/>
    </row>
    <row r="416" ht="15.75" customHeight="1">
      <c r="B416" s="3"/>
      <c r="C416" s="5"/>
      <c r="D416" s="5"/>
      <c r="F416" s="10"/>
      <c r="G416" s="7"/>
    </row>
    <row r="417" ht="15.75" customHeight="1">
      <c r="B417" s="3"/>
      <c r="C417" s="5"/>
      <c r="D417" s="5"/>
      <c r="F417" s="10"/>
      <c r="G417" s="7"/>
    </row>
    <row r="418" ht="15.75" customHeight="1">
      <c r="B418" s="3"/>
      <c r="C418" s="5"/>
      <c r="D418" s="5"/>
      <c r="F418" s="10"/>
      <c r="G418" s="7"/>
    </row>
    <row r="419" ht="15.75" customHeight="1">
      <c r="B419" s="3"/>
      <c r="C419" s="5"/>
      <c r="D419" s="5"/>
      <c r="F419" s="10"/>
      <c r="G419" s="7"/>
    </row>
    <row r="420" ht="15.75" customHeight="1">
      <c r="B420" s="3"/>
      <c r="C420" s="5"/>
      <c r="D420" s="5"/>
      <c r="F420" s="10"/>
      <c r="G420" s="7"/>
    </row>
    <row r="421" ht="15.75" customHeight="1">
      <c r="B421" s="3"/>
      <c r="C421" s="5"/>
      <c r="D421" s="5"/>
      <c r="F421" s="10"/>
      <c r="G421" s="7"/>
    </row>
    <row r="422" ht="15.75" customHeight="1">
      <c r="B422" s="3"/>
      <c r="C422" s="5"/>
      <c r="D422" s="5"/>
      <c r="F422" s="10"/>
      <c r="G422" s="7"/>
    </row>
    <row r="423" ht="15.75" customHeight="1">
      <c r="B423" s="3"/>
      <c r="C423" s="5"/>
      <c r="D423" s="5"/>
      <c r="F423" s="10"/>
      <c r="G423" s="7"/>
    </row>
    <row r="424" ht="15.75" customHeight="1">
      <c r="B424" s="3"/>
      <c r="C424" s="5"/>
      <c r="D424" s="5"/>
      <c r="F424" s="10"/>
      <c r="G424" s="7"/>
    </row>
    <row r="425" ht="15.75" customHeight="1">
      <c r="B425" s="3"/>
      <c r="C425" s="5"/>
      <c r="D425" s="5"/>
      <c r="F425" s="10"/>
      <c r="G425" s="7"/>
    </row>
    <row r="426" ht="15.75" customHeight="1">
      <c r="B426" s="3"/>
      <c r="C426" s="5"/>
      <c r="D426" s="5"/>
      <c r="F426" s="10"/>
      <c r="G426" s="7"/>
    </row>
    <row r="427" ht="15.75" customHeight="1">
      <c r="B427" s="3"/>
      <c r="C427" s="5"/>
      <c r="D427" s="5"/>
      <c r="F427" s="10"/>
      <c r="G427" s="7"/>
    </row>
    <row r="428" ht="15.75" customHeight="1">
      <c r="B428" s="3"/>
      <c r="C428" s="5"/>
      <c r="D428" s="5"/>
      <c r="F428" s="10"/>
      <c r="G428" s="7"/>
    </row>
    <row r="429" ht="15.75" customHeight="1">
      <c r="B429" s="3"/>
      <c r="C429" s="5"/>
      <c r="D429" s="5"/>
      <c r="F429" s="10"/>
      <c r="G429" s="7"/>
    </row>
    <row r="430" ht="15.75" customHeight="1">
      <c r="B430" s="3"/>
      <c r="C430" s="5"/>
      <c r="D430" s="5"/>
      <c r="F430" s="10"/>
      <c r="G430" s="7"/>
    </row>
    <row r="431" ht="15.75" customHeight="1">
      <c r="B431" s="3"/>
      <c r="C431" s="5"/>
      <c r="D431" s="5"/>
      <c r="F431" s="10"/>
      <c r="G431" s="7"/>
    </row>
    <row r="432" ht="15.75" customHeight="1">
      <c r="B432" s="3"/>
      <c r="C432" s="5"/>
      <c r="D432" s="5"/>
      <c r="F432" s="10"/>
      <c r="G432" s="7"/>
    </row>
    <row r="433" ht="15.75" customHeight="1">
      <c r="B433" s="3"/>
      <c r="C433" s="5"/>
      <c r="D433" s="5"/>
      <c r="F433" s="10"/>
      <c r="G433" s="7"/>
    </row>
    <row r="434" ht="15.75" customHeight="1">
      <c r="B434" s="3"/>
      <c r="C434" s="5"/>
      <c r="D434" s="5"/>
      <c r="F434" s="10"/>
      <c r="G434" s="7"/>
    </row>
    <row r="435" ht="15.75" customHeight="1">
      <c r="B435" s="3"/>
      <c r="C435" s="5"/>
      <c r="D435" s="5"/>
      <c r="F435" s="10"/>
      <c r="G435" s="7"/>
    </row>
    <row r="436" ht="15.75" customHeight="1">
      <c r="B436" s="3"/>
      <c r="C436" s="5"/>
      <c r="D436" s="5"/>
      <c r="F436" s="10"/>
      <c r="G436" s="7"/>
    </row>
    <row r="437" ht="15.75" customHeight="1">
      <c r="B437" s="3"/>
      <c r="C437" s="5"/>
      <c r="D437" s="5"/>
      <c r="F437" s="10"/>
      <c r="G437" s="7"/>
    </row>
    <row r="438" ht="15.75" customHeight="1">
      <c r="B438" s="3"/>
      <c r="C438" s="5"/>
      <c r="D438" s="5"/>
      <c r="F438" s="10"/>
      <c r="G438" s="7"/>
    </row>
    <row r="439" ht="15.75" customHeight="1">
      <c r="B439" s="3"/>
      <c r="C439" s="5"/>
      <c r="D439" s="5"/>
      <c r="F439" s="10"/>
      <c r="G439" s="7"/>
    </row>
    <row r="440" ht="15.75" customHeight="1">
      <c r="B440" s="3"/>
      <c r="C440" s="5"/>
      <c r="D440" s="5"/>
      <c r="F440" s="10"/>
      <c r="G440" s="7"/>
    </row>
    <row r="441" ht="15.75" customHeight="1">
      <c r="B441" s="3"/>
      <c r="C441" s="5"/>
      <c r="D441" s="5"/>
      <c r="F441" s="10"/>
      <c r="G441" s="7"/>
    </row>
    <row r="442" ht="15.75" customHeight="1">
      <c r="B442" s="3"/>
      <c r="C442" s="5"/>
      <c r="D442" s="5"/>
      <c r="F442" s="10"/>
      <c r="G442" s="7"/>
    </row>
    <row r="443" ht="15.75" customHeight="1">
      <c r="B443" s="3"/>
      <c r="C443" s="5"/>
      <c r="D443" s="5"/>
      <c r="F443" s="10"/>
      <c r="G443" s="7"/>
    </row>
    <row r="444" ht="15.75" customHeight="1">
      <c r="B444" s="3"/>
      <c r="C444" s="5"/>
      <c r="D444" s="5"/>
      <c r="F444" s="10"/>
      <c r="G444" s="7"/>
    </row>
    <row r="445" ht="15.75" customHeight="1">
      <c r="B445" s="3"/>
      <c r="C445" s="5"/>
      <c r="D445" s="5"/>
      <c r="F445" s="10"/>
      <c r="G445" s="7"/>
    </row>
    <row r="446" ht="15.75" customHeight="1">
      <c r="B446" s="3"/>
      <c r="C446" s="5"/>
      <c r="D446" s="5"/>
      <c r="F446" s="10"/>
      <c r="G446" s="7"/>
    </row>
    <row r="447" ht="15.75" customHeight="1">
      <c r="B447" s="3"/>
      <c r="C447" s="5"/>
      <c r="D447" s="5"/>
      <c r="F447" s="10"/>
      <c r="G447" s="7"/>
    </row>
    <row r="448" ht="15.75" customHeight="1">
      <c r="B448" s="3"/>
      <c r="C448" s="5"/>
      <c r="D448" s="5"/>
      <c r="F448" s="10"/>
      <c r="G448" s="7"/>
    </row>
    <row r="449" ht="15.75" customHeight="1">
      <c r="B449" s="3"/>
      <c r="C449" s="5"/>
      <c r="D449" s="5"/>
      <c r="F449" s="10"/>
      <c r="G449" s="7"/>
    </row>
    <row r="450" ht="15.75" customHeight="1">
      <c r="B450" s="3"/>
      <c r="C450" s="5"/>
      <c r="D450" s="5"/>
      <c r="F450" s="10"/>
      <c r="G450" s="7"/>
    </row>
    <row r="451" ht="15.75" customHeight="1">
      <c r="B451" s="3"/>
      <c r="C451" s="5"/>
      <c r="D451" s="5"/>
      <c r="F451" s="10"/>
      <c r="G451" s="7"/>
    </row>
    <row r="452" ht="15.75" customHeight="1">
      <c r="B452" s="3"/>
      <c r="C452" s="5"/>
      <c r="D452" s="5"/>
      <c r="F452" s="10"/>
      <c r="G452" s="7"/>
    </row>
    <row r="453" ht="15.75" customHeight="1">
      <c r="B453" s="3"/>
      <c r="C453" s="5"/>
      <c r="D453" s="5"/>
      <c r="F453" s="10"/>
      <c r="G453" s="7"/>
    </row>
    <row r="454" ht="15.75" customHeight="1">
      <c r="B454" s="3"/>
      <c r="C454" s="5"/>
      <c r="D454" s="5"/>
      <c r="F454" s="10"/>
      <c r="G454" s="7"/>
    </row>
    <row r="455" ht="15.75" customHeight="1">
      <c r="B455" s="3"/>
      <c r="C455" s="5"/>
      <c r="D455" s="5"/>
      <c r="F455" s="10"/>
      <c r="G455" s="7"/>
    </row>
    <row r="456" ht="15.75" customHeight="1">
      <c r="B456" s="3"/>
      <c r="C456" s="5"/>
      <c r="D456" s="5"/>
      <c r="F456" s="10"/>
      <c r="G456" s="7"/>
    </row>
    <row r="457" ht="15.75" customHeight="1">
      <c r="B457" s="3"/>
      <c r="C457" s="5"/>
      <c r="D457" s="5"/>
      <c r="F457" s="10"/>
      <c r="G457" s="7"/>
    </row>
    <row r="458" ht="15.75" customHeight="1">
      <c r="B458" s="3"/>
      <c r="C458" s="5"/>
      <c r="D458" s="5"/>
      <c r="F458" s="10"/>
      <c r="G458" s="7"/>
    </row>
    <row r="459" ht="15.75" customHeight="1">
      <c r="B459" s="3"/>
      <c r="C459" s="5"/>
      <c r="D459" s="5"/>
      <c r="F459" s="10"/>
      <c r="G459" s="7"/>
    </row>
    <row r="460" ht="15.75" customHeight="1">
      <c r="B460" s="3"/>
      <c r="C460" s="5"/>
      <c r="D460" s="5"/>
      <c r="F460" s="10"/>
      <c r="G460" s="7"/>
    </row>
    <row r="461" ht="15.75" customHeight="1">
      <c r="B461" s="3"/>
      <c r="C461" s="5"/>
      <c r="D461" s="5"/>
      <c r="F461" s="10"/>
      <c r="G461" s="7"/>
    </row>
    <row r="462" ht="15.75" customHeight="1">
      <c r="B462" s="3"/>
      <c r="C462" s="5"/>
      <c r="D462" s="5"/>
      <c r="F462" s="10"/>
      <c r="G462" s="7"/>
    </row>
    <row r="463" ht="15.75" customHeight="1">
      <c r="B463" s="3"/>
      <c r="C463" s="5"/>
      <c r="D463" s="5"/>
      <c r="F463" s="10"/>
      <c r="G463" s="7"/>
    </row>
    <row r="464" ht="15.75" customHeight="1">
      <c r="B464" s="3"/>
      <c r="C464" s="5"/>
      <c r="D464" s="5"/>
      <c r="F464" s="10"/>
      <c r="G464" s="7"/>
    </row>
    <row r="465" ht="15.75" customHeight="1">
      <c r="B465" s="3"/>
      <c r="C465" s="5"/>
      <c r="D465" s="5"/>
      <c r="F465" s="10"/>
      <c r="G465" s="7"/>
    </row>
    <row r="466" ht="15.75" customHeight="1">
      <c r="B466" s="3"/>
      <c r="C466" s="5"/>
      <c r="D466" s="5"/>
      <c r="F466" s="10"/>
      <c r="G466" s="7"/>
    </row>
    <row r="467" ht="15.75" customHeight="1">
      <c r="B467" s="3"/>
      <c r="C467" s="5"/>
      <c r="D467" s="5"/>
      <c r="F467" s="10"/>
      <c r="G467" s="7"/>
    </row>
    <row r="468" ht="15.75" customHeight="1">
      <c r="B468" s="3"/>
      <c r="C468" s="5"/>
      <c r="D468" s="5"/>
      <c r="F468" s="10"/>
      <c r="G468" s="7"/>
    </row>
    <row r="469" ht="15.75" customHeight="1">
      <c r="B469" s="3"/>
      <c r="C469" s="5"/>
      <c r="D469" s="5"/>
      <c r="F469" s="10"/>
      <c r="G469" s="7"/>
    </row>
    <row r="470" ht="15.75" customHeight="1">
      <c r="B470" s="3"/>
      <c r="C470" s="5"/>
      <c r="D470" s="5"/>
      <c r="F470" s="10"/>
      <c r="G470" s="7"/>
    </row>
    <row r="471" ht="15.75" customHeight="1">
      <c r="B471" s="3"/>
      <c r="C471" s="5"/>
      <c r="D471" s="5"/>
      <c r="F471" s="10"/>
      <c r="G471" s="7"/>
    </row>
    <row r="472" ht="15.75" customHeight="1">
      <c r="B472" s="3"/>
      <c r="C472" s="5"/>
      <c r="D472" s="5"/>
      <c r="F472" s="10"/>
      <c r="G472" s="7"/>
    </row>
    <row r="473" ht="15.75" customHeight="1">
      <c r="B473" s="3"/>
      <c r="C473" s="5"/>
      <c r="D473" s="5"/>
      <c r="F473" s="10"/>
      <c r="G473" s="7"/>
    </row>
    <row r="474" ht="15.75" customHeight="1">
      <c r="B474" s="3"/>
      <c r="C474" s="5"/>
      <c r="D474" s="5"/>
      <c r="F474" s="10"/>
      <c r="G474" s="7"/>
    </row>
    <row r="475" ht="15.75" customHeight="1">
      <c r="B475" s="3"/>
      <c r="C475" s="5"/>
      <c r="D475" s="5"/>
      <c r="F475" s="10"/>
      <c r="G475" s="7"/>
    </row>
    <row r="476" ht="15.75" customHeight="1">
      <c r="B476" s="3"/>
      <c r="C476" s="5"/>
      <c r="D476" s="5"/>
      <c r="F476" s="10"/>
      <c r="G476" s="7"/>
    </row>
    <row r="477" ht="15.75" customHeight="1">
      <c r="B477" s="3"/>
      <c r="C477" s="5"/>
      <c r="D477" s="5"/>
      <c r="F477" s="10"/>
      <c r="G477" s="7"/>
    </row>
    <row r="478" ht="15.75" customHeight="1">
      <c r="B478" s="3"/>
      <c r="C478" s="5"/>
      <c r="D478" s="5"/>
      <c r="F478" s="10"/>
      <c r="G478" s="7"/>
    </row>
    <row r="479" ht="15.75" customHeight="1">
      <c r="B479" s="3"/>
      <c r="C479" s="5"/>
      <c r="D479" s="5"/>
      <c r="F479" s="10"/>
      <c r="G479" s="7"/>
    </row>
    <row r="480" ht="15.75" customHeight="1">
      <c r="B480" s="3"/>
      <c r="C480" s="5"/>
      <c r="D480" s="5"/>
      <c r="F480" s="10"/>
      <c r="G480" s="7"/>
    </row>
    <row r="481" ht="15.75" customHeight="1">
      <c r="B481" s="3"/>
      <c r="C481" s="5"/>
      <c r="D481" s="5"/>
      <c r="F481" s="10"/>
      <c r="G481" s="7"/>
    </row>
    <row r="482" ht="15.75" customHeight="1">
      <c r="B482" s="3"/>
      <c r="C482" s="5"/>
      <c r="D482" s="5"/>
      <c r="F482" s="10"/>
      <c r="G482" s="7"/>
    </row>
    <row r="483" ht="15.75" customHeight="1">
      <c r="B483" s="3"/>
      <c r="C483" s="5"/>
      <c r="D483" s="5"/>
      <c r="F483" s="10"/>
      <c r="G483" s="7"/>
    </row>
    <row r="484" ht="15.75" customHeight="1">
      <c r="B484" s="3"/>
      <c r="C484" s="5"/>
      <c r="D484" s="5"/>
      <c r="F484" s="10"/>
      <c r="G484" s="7"/>
    </row>
    <row r="485" ht="15.75" customHeight="1">
      <c r="B485" s="3"/>
      <c r="C485" s="5"/>
      <c r="D485" s="5"/>
      <c r="F485" s="10"/>
      <c r="G485" s="7"/>
    </row>
    <row r="486" ht="15.75" customHeight="1">
      <c r="B486" s="3"/>
      <c r="C486" s="5"/>
      <c r="D486" s="5"/>
      <c r="F486" s="10"/>
      <c r="G486" s="7"/>
    </row>
    <row r="487" ht="15.75" customHeight="1">
      <c r="B487" s="3"/>
      <c r="C487" s="5"/>
      <c r="D487" s="5"/>
      <c r="F487" s="10"/>
      <c r="G487" s="7"/>
    </row>
    <row r="488" ht="15.75" customHeight="1">
      <c r="B488" s="3"/>
      <c r="C488" s="5"/>
      <c r="D488" s="5"/>
      <c r="F488" s="10"/>
      <c r="G488" s="7"/>
    </row>
    <row r="489" ht="15.75" customHeight="1">
      <c r="B489" s="3"/>
      <c r="C489" s="5"/>
      <c r="D489" s="5"/>
      <c r="F489" s="10"/>
      <c r="G489" s="7"/>
    </row>
    <row r="490" ht="15.75" customHeight="1">
      <c r="B490" s="3"/>
      <c r="C490" s="5"/>
      <c r="D490" s="5"/>
      <c r="F490" s="10"/>
      <c r="G490" s="7"/>
    </row>
    <row r="491" ht="15.75" customHeight="1">
      <c r="B491" s="3"/>
      <c r="C491" s="5"/>
      <c r="D491" s="5"/>
      <c r="F491" s="10"/>
      <c r="G491" s="7"/>
    </row>
    <row r="492" ht="15.75" customHeight="1">
      <c r="B492" s="3"/>
      <c r="C492" s="5"/>
      <c r="D492" s="5"/>
      <c r="F492" s="10"/>
      <c r="G492" s="7"/>
    </row>
    <row r="493" ht="15.75" customHeight="1">
      <c r="B493" s="3"/>
      <c r="C493" s="5"/>
      <c r="D493" s="5"/>
      <c r="F493" s="10"/>
      <c r="G493" s="7"/>
    </row>
    <row r="494" ht="15.75" customHeight="1">
      <c r="B494" s="3"/>
      <c r="C494" s="5"/>
      <c r="D494" s="5"/>
      <c r="F494" s="10"/>
      <c r="G494" s="7"/>
    </row>
    <row r="495" ht="15.75" customHeight="1">
      <c r="B495" s="3"/>
      <c r="C495" s="5"/>
      <c r="D495" s="5"/>
      <c r="F495" s="10"/>
      <c r="G495" s="7"/>
    </row>
    <row r="496" ht="15.75" customHeight="1">
      <c r="B496" s="3"/>
      <c r="C496" s="5"/>
      <c r="D496" s="5"/>
      <c r="F496" s="10"/>
      <c r="G496" s="7"/>
    </row>
    <row r="497" ht="15.75" customHeight="1">
      <c r="B497" s="3"/>
      <c r="C497" s="5"/>
      <c r="D497" s="5"/>
      <c r="F497" s="10"/>
      <c r="G497" s="7"/>
    </row>
    <row r="498" ht="15.75" customHeight="1">
      <c r="B498" s="3"/>
      <c r="C498" s="5"/>
      <c r="D498" s="5"/>
      <c r="F498" s="10"/>
      <c r="G498" s="7"/>
    </row>
    <row r="499" ht="15.75" customHeight="1">
      <c r="B499" s="3"/>
      <c r="C499" s="5"/>
      <c r="D499" s="5"/>
      <c r="F499" s="10"/>
      <c r="G499" s="7"/>
    </row>
    <row r="500" ht="15.75" customHeight="1">
      <c r="B500" s="3"/>
      <c r="C500" s="5"/>
      <c r="D500" s="5"/>
      <c r="F500" s="10"/>
      <c r="G500" s="7"/>
    </row>
    <row r="501" ht="15.75" customHeight="1">
      <c r="B501" s="3"/>
      <c r="C501" s="5"/>
      <c r="D501" s="5"/>
      <c r="F501" s="10"/>
      <c r="G501" s="7"/>
    </row>
    <row r="502" ht="15.75" customHeight="1">
      <c r="B502" s="3"/>
      <c r="C502" s="5"/>
      <c r="D502" s="5"/>
      <c r="F502" s="10"/>
      <c r="G502" s="7"/>
    </row>
    <row r="503" ht="15.75" customHeight="1">
      <c r="B503" s="3"/>
      <c r="C503" s="5"/>
      <c r="D503" s="5"/>
      <c r="F503" s="10"/>
      <c r="G503" s="7"/>
    </row>
    <row r="504" ht="15.75" customHeight="1">
      <c r="B504" s="3"/>
      <c r="C504" s="5"/>
      <c r="D504" s="5"/>
      <c r="F504" s="10"/>
      <c r="G504" s="7"/>
    </row>
    <row r="505" ht="15.75" customHeight="1">
      <c r="B505" s="3"/>
      <c r="C505" s="5"/>
      <c r="D505" s="5"/>
      <c r="F505" s="10"/>
      <c r="G505" s="7"/>
    </row>
    <row r="506" ht="15.75" customHeight="1">
      <c r="B506" s="3"/>
      <c r="C506" s="5"/>
      <c r="D506" s="5"/>
      <c r="F506" s="10"/>
      <c r="G506" s="7"/>
    </row>
    <row r="507" ht="15.75" customHeight="1">
      <c r="B507" s="3"/>
      <c r="C507" s="5"/>
      <c r="D507" s="5"/>
      <c r="F507" s="10"/>
      <c r="G507" s="7"/>
    </row>
    <row r="508" ht="15.75" customHeight="1">
      <c r="B508" s="3"/>
      <c r="C508" s="5"/>
      <c r="D508" s="5"/>
      <c r="F508" s="10"/>
      <c r="G508" s="7"/>
    </row>
    <row r="509" ht="15.75" customHeight="1">
      <c r="B509" s="3"/>
      <c r="C509" s="5"/>
      <c r="D509" s="5"/>
      <c r="F509" s="10"/>
      <c r="G509" s="7"/>
    </row>
    <row r="510" ht="15.75" customHeight="1">
      <c r="B510" s="3"/>
      <c r="C510" s="5"/>
      <c r="D510" s="5"/>
      <c r="F510" s="10"/>
      <c r="G510" s="7"/>
    </row>
    <row r="511" ht="15.75" customHeight="1">
      <c r="B511" s="3"/>
      <c r="C511" s="5"/>
      <c r="D511" s="5"/>
      <c r="F511" s="10"/>
      <c r="G511" s="7"/>
    </row>
    <row r="512" ht="15.75" customHeight="1">
      <c r="B512" s="3"/>
      <c r="C512" s="5"/>
      <c r="D512" s="5"/>
      <c r="F512" s="10"/>
      <c r="G512" s="7"/>
    </row>
    <row r="513" ht="15.75" customHeight="1">
      <c r="B513" s="3"/>
      <c r="C513" s="5"/>
      <c r="D513" s="5"/>
      <c r="F513" s="10"/>
      <c r="G513" s="7"/>
    </row>
    <row r="514" ht="15.75" customHeight="1">
      <c r="B514" s="3"/>
      <c r="C514" s="5"/>
      <c r="D514" s="5"/>
      <c r="F514" s="10"/>
      <c r="G514" s="7"/>
    </row>
    <row r="515" ht="15.75" customHeight="1">
      <c r="B515" s="3"/>
      <c r="C515" s="5"/>
      <c r="D515" s="5"/>
      <c r="F515" s="10"/>
      <c r="G515" s="7"/>
    </row>
    <row r="516" ht="15.75" customHeight="1">
      <c r="B516" s="3"/>
      <c r="C516" s="5"/>
      <c r="D516" s="5"/>
      <c r="F516" s="10"/>
      <c r="G516" s="7"/>
    </row>
    <row r="517" ht="15.75" customHeight="1">
      <c r="B517" s="3"/>
      <c r="C517" s="5"/>
      <c r="D517" s="5"/>
      <c r="F517" s="10"/>
      <c r="G517" s="7"/>
    </row>
    <row r="518" ht="15.75" customHeight="1">
      <c r="B518" s="3"/>
      <c r="C518" s="5"/>
      <c r="D518" s="5"/>
      <c r="F518" s="10"/>
      <c r="G518" s="7"/>
    </row>
    <row r="519" ht="15.75" customHeight="1">
      <c r="B519" s="3"/>
      <c r="C519" s="5"/>
      <c r="D519" s="5"/>
      <c r="F519" s="10"/>
      <c r="G519" s="7"/>
    </row>
    <row r="520" ht="15.75" customHeight="1">
      <c r="B520" s="3"/>
      <c r="C520" s="5"/>
      <c r="D520" s="5"/>
      <c r="F520" s="10"/>
      <c r="G520" s="7"/>
    </row>
    <row r="521" ht="15.75" customHeight="1">
      <c r="B521" s="3"/>
      <c r="C521" s="5"/>
      <c r="D521" s="5"/>
      <c r="F521" s="10"/>
      <c r="G521" s="7"/>
    </row>
    <row r="522" ht="15.75" customHeight="1">
      <c r="B522" s="3"/>
      <c r="C522" s="5"/>
      <c r="D522" s="5"/>
      <c r="F522" s="10"/>
      <c r="G522" s="7"/>
    </row>
    <row r="523" ht="15.75" customHeight="1">
      <c r="B523" s="3"/>
      <c r="C523" s="5"/>
      <c r="D523" s="5"/>
      <c r="F523" s="10"/>
      <c r="G523" s="7"/>
    </row>
    <row r="524" ht="15.75" customHeight="1">
      <c r="B524" s="3"/>
      <c r="C524" s="5"/>
      <c r="D524" s="5"/>
      <c r="F524" s="10"/>
      <c r="G524" s="7"/>
    </row>
    <row r="525" ht="15.75" customHeight="1">
      <c r="B525" s="3"/>
      <c r="C525" s="5"/>
      <c r="D525" s="5"/>
      <c r="F525" s="10"/>
      <c r="G525" s="7"/>
    </row>
    <row r="526" ht="15.75" customHeight="1">
      <c r="B526" s="3"/>
      <c r="C526" s="5"/>
      <c r="D526" s="5"/>
      <c r="F526" s="10"/>
      <c r="G526" s="7"/>
    </row>
    <row r="527" ht="15.75" customHeight="1">
      <c r="B527" s="3"/>
      <c r="C527" s="5"/>
      <c r="D527" s="5"/>
      <c r="F527" s="10"/>
      <c r="G527" s="7"/>
    </row>
    <row r="528" ht="15.75" customHeight="1">
      <c r="B528" s="3"/>
      <c r="C528" s="5"/>
      <c r="D528" s="5"/>
      <c r="F528" s="10"/>
      <c r="G528" s="7"/>
    </row>
    <row r="529" ht="15.75" customHeight="1">
      <c r="B529" s="3"/>
      <c r="C529" s="5"/>
      <c r="D529" s="5"/>
      <c r="F529" s="10"/>
      <c r="G529" s="7"/>
    </row>
    <row r="530" ht="15.75" customHeight="1">
      <c r="B530" s="3"/>
      <c r="C530" s="5"/>
      <c r="D530" s="5"/>
      <c r="F530" s="10"/>
      <c r="G530" s="7"/>
    </row>
    <row r="531" ht="15.75" customHeight="1">
      <c r="B531" s="3"/>
      <c r="C531" s="5"/>
      <c r="D531" s="5"/>
      <c r="F531" s="10"/>
      <c r="G531" s="7"/>
    </row>
    <row r="532" ht="15.75" customHeight="1">
      <c r="B532" s="3"/>
      <c r="C532" s="5"/>
      <c r="D532" s="5"/>
      <c r="F532" s="10"/>
      <c r="G532" s="7"/>
    </row>
    <row r="533" ht="15.75" customHeight="1">
      <c r="B533" s="3"/>
      <c r="C533" s="5"/>
      <c r="D533" s="5"/>
      <c r="F533" s="10"/>
      <c r="G533" s="7"/>
    </row>
    <row r="534" ht="15.75" customHeight="1">
      <c r="B534" s="3"/>
      <c r="C534" s="5"/>
      <c r="D534" s="5"/>
      <c r="F534" s="10"/>
      <c r="G534" s="7"/>
    </row>
    <row r="535" ht="15.75" customHeight="1">
      <c r="B535" s="3"/>
      <c r="C535" s="5"/>
      <c r="D535" s="5"/>
      <c r="F535" s="10"/>
      <c r="G535" s="7"/>
    </row>
    <row r="536" ht="15.75" customHeight="1">
      <c r="B536" s="3"/>
      <c r="C536" s="5"/>
      <c r="D536" s="5"/>
      <c r="F536" s="10"/>
      <c r="G536" s="7"/>
    </row>
    <row r="537" ht="15.75" customHeight="1">
      <c r="B537" s="3"/>
      <c r="C537" s="5"/>
      <c r="D537" s="5"/>
      <c r="F537" s="10"/>
      <c r="G537" s="7"/>
    </row>
    <row r="538" ht="15.75" customHeight="1">
      <c r="B538" s="3"/>
      <c r="C538" s="5"/>
      <c r="D538" s="5"/>
      <c r="F538" s="10"/>
      <c r="G538" s="7"/>
    </row>
    <row r="539" ht="15.75" customHeight="1">
      <c r="B539" s="3"/>
      <c r="C539" s="5"/>
      <c r="D539" s="5"/>
      <c r="F539" s="10"/>
      <c r="G539" s="7"/>
    </row>
    <row r="540" ht="15.75" customHeight="1">
      <c r="B540" s="3"/>
      <c r="C540" s="5"/>
      <c r="D540" s="5"/>
      <c r="F540" s="10"/>
      <c r="G540" s="7"/>
    </row>
    <row r="541" ht="15.75" customHeight="1">
      <c r="B541" s="3"/>
      <c r="C541" s="5"/>
      <c r="D541" s="5"/>
      <c r="F541" s="10"/>
      <c r="G541" s="7"/>
    </row>
    <row r="542" ht="15.75" customHeight="1">
      <c r="B542" s="3"/>
      <c r="C542" s="5"/>
      <c r="D542" s="5"/>
      <c r="F542" s="10"/>
      <c r="G542" s="7"/>
    </row>
    <row r="543" ht="15.75" customHeight="1">
      <c r="B543" s="3"/>
      <c r="C543" s="5"/>
      <c r="D543" s="5"/>
      <c r="F543" s="10"/>
      <c r="G543" s="7"/>
    </row>
    <row r="544" ht="15.75" customHeight="1">
      <c r="B544" s="3"/>
      <c r="C544" s="5"/>
      <c r="D544" s="5"/>
      <c r="F544" s="10"/>
      <c r="G544" s="7"/>
    </row>
    <row r="545" ht="15.75" customHeight="1">
      <c r="B545" s="3"/>
      <c r="C545" s="5"/>
      <c r="D545" s="5"/>
      <c r="F545" s="10"/>
      <c r="G545" s="7"/>
    </row>
    <row r="546" ht="15.75" customHeight="1">
      <c r="B546" s="3"/>
      <c r="C546" s="5"/>
      <c r="D546" s="5"/>
      <c r="F546" s="10"/>
      <c r="G546" s="7"/>
    </row>
    <row r="547" ht="15.75" customHeight="1">
      <c r="B547" s="3"/>
      <c r="C547" s="5"/>
      <c r="D547" s="5"/>
      <c r="F547" s="10"/>
      <c r="G547" s="7"/>
    </row>
    <row r="548" ht="15.75" customHeight="1">
      <c r="B548" s="3"/>
      <c r="C548" s="5"/>
      <c r="D548" s="5"/>
      <c r="F548" s="10"/>
      <c r="G548" s="7"/>
    </row>
    <row r="549" ht="15.75" customHeight="1">
      <c r="B549" s="3"/>
      <c r="C549" s="5"/>
      <c r="D549" s="5"/>
      <c r="F549" s="10"/>
      <c r="G549" s="7"/>
    </row>
    <row r="550" ht="15.75" customHeight="1">
      <c r="B550" s="3"/>
      <c r="C550" s="5"/>
      <c r="D550" s="5"/>
      <c r="F550" s="10"/>
      <c r="G550" s="7"/>
    </row>
    <row r="551" ht="15.75" customHeight="1">
      <c r="B551" s="3"/>
      <c r="C551" s="5"/>
      <c r="D551" s="5"/>
      <c r="F551" s="10"/>
      <c r="G551" s="7"/>
    </row>
    <row r="552" ht="15.75" customHeight="1">
      <c r="B552" s="3"/>
      <c r="C552" s="5"/>
      <c r="D552" s="5"/>
      <c r="F552" s="10"/>
      <c r="G552" s="7"/>
    </row>
    <row r="553" ht="15.75" customHeight="1">
      <c r="B553" s="3"/>
      <c r="C553" s="5"/>
      <c r="D553" s="5"/>
      <c r="F553" s="10"/>
      <c r="G553" s="7"/>
    </row>
    <row r="554" ht="15.75" customHeight="1">
      <c r="B554" s="3"/>
      <c r="C554" s="5"/>
      <c r="D554" s="5"/>
      <c r="F554" s="10"/>
      <c r="G554" s="7"/>
    </row>
    <row r="555" ht="15.75" customHeight="1">
      <c r="B555" s="3"/>
      <c r="C555" s="5"/>
      <c r="D555" s="5"/>
      <c r="F555" s="10"/>
      <c r="G555" s="7"/>
    </row>
    <row r="556" ht="15.75" customHeight="1">
      <c r="B556" s="3"/>
      <c r="C556" s="5"/>
      <c r="D556" s="5"/>
      <c r="F556" s="10"/>
      <c r="G556" s="7"/>
    </row>
    <row r="557" ht="15.75" customHeight="1">
      <c r="B557" s="3"/>
      <c r="C557" s="5"/>
      <c r="D557" s="5"/>
      <c r="F557" s="10"/>
      <c r="G557" s="7"/>
    </row>
    <row r="558" ht="15.75" customHeight="1">
      <c r="B558" s="3"/>
      <c r="C558" s="5"/>
      <c r="D558" s="5"/>
      <c r="F558" s="10"/>
      <c r="G558" s="7"/>
    </row>
    <row r="559" ht="15.75" customHeight="1">
      <c r="B559" s="3"/>
      <c r="C559" s="5"/>
      <c r="D559" s="5"/>
      <c r="F559" s="10"/>
      <c r="G559" s="7"/>
    </row>
    <row r="560" ht="15.75" customHeight="1">
      <c r="B560" s="3"/>
      <c r="C560" s="5"/>
      <c r="D560" s="5"/>
      <c r="F560" s="10"/>
      <c r="G560" s="7"/>
    </row>
    <row r="561" ht="15.75" customHeight="1">
      <c r="B561" s="3"/>
      <c r="C561" s="5"/>
      <c r="D561" s="5"/>
      <c r="F561" s="10"/>
      <c r="G561" s="7"/>
    </row>
    <row r="562" ht="15.75" customHeight="1">
      <c r="B562" s="3"/>
      <c r="C562" s="5"/>
      <c r="D562" s="5"/>
      <c r="F562" s="10"/>
      <c r="G562" s="7"/>
    </row>
    <row r="563" ht="15.75" customHeight="1">
      <c r="B563" s="3"/>
      <c r="C563" s="5"/>
      <c r="D563" s="5"/>
      <c r="F563" s="10"/>
      <c r="G563" s="7"/>
    </row>
    <row r="564" ht="15.75" customHeight="1">
      <c r="B564" s="3"/>
      <c r="C564" s="5"/>
      <c r="D564" s="5"/>
      <c r="F564" s="10"/>
      <c r="G564" s="7"/>
    </row>
    <row r="565" ht="15.75" customHeight="1">
      <c r="B565" s="3"/>
      <c r="C565" s="5"/>
      <c r="D565" s="5"/>
      <c r="F565" s="10"/>
      <c r="G565" s="7"/>
    </row>
    <row r="566" ht="15.75" customHeight="1">
      <c r="B566" s="3"/>
      <c r="C566" s="5"/>
      <c r="D566" s="5"/>
      <c r="F566" s="10"/>
      <c r="G566" s="7"/>
    </row>
    <row r="567" ht="15.75" customHeight="1">
      <c r="B567" s="3"/>
      <c r="C567" s="5"/>
      <c r="D567" s="5"/>
      <c r="F567" s="10"/>
      <c r="G567" s="7"/>
    </row>
    <row r="568" ht="15.75" customHeight="1">
      <c r="B568" s="3"/>
      <c r="C568" s="5"/>
      <c r="D568" s="5"/>
      <c r="F568" s="10"/>
      <c r="G568" s="7"/>
    </row>
    <row r="569" ht="15.75" customHeight="1">
      <c r="B569" s="3"/>
      <c r="C569" s="5"/>
      <c r="D569" s="5"/>
      <c r="F569" s="10"/>
      <c r="G569" s="7"/>
    </row>
    <row r="570" ht="15.75" customHeight="1">
      <c r="B570" s="3"/>
      <c r="C570" s="5"/>
      <c r="D570" s="5"/>
      <c r="F570" s="10"/>
      <c r="G570" s="7"/>
    </row>
    <row r="571" ht="15.75" customHeight="1">
      <c r="B571" s="3"/>
      <c r="C571" s="5"/>
      <c r="D571" s="5"/>
      <c r="F571" s="10"/>
      <c r="G571" s="7"/>
    </row>
    <row r="572" ht="15.75" customHeight="1">
      <c r="B572" s="3"/>
      <c r="C572" s="5"/>
      <c r="D572" s="5"/>
      <c r="F572" s="10"/>
      <c r="G572" s="7"/>
    </row>
    <row r="573" ht="15.75" customHeight="1">
      <c r="B573" s="3"/>
      <c r="C573" s="5"/>
      <c r="D573" s="5"/>
      <c r="F573" s="10"/>
      <c r="G573" s="7"/>
    </row>
    <row r="574" ht="15.75" customHeight="1">
      <c r="B574" s="3"/>
      <c r="C574" s="5"/>
      <c r="D574" s="5"/>
      <c r="F574" s="10"/>
      <c r="G574" s="7"/>
    </row>
    <row r="575" ht="15.75" customHeight="1">
      <c r="B575" s="3"/>
      <c r="C575" s="5"/>
      <c r="D575" s="5"/>
      <c r="F575" s="10"/>
      <c r="G575" s="7"/>
    </row>
    <row r="576" ht="15.75" customHeight="1">
      <c r="B576" s="3"/>
      <c r="C576" s="5"/>
      <c r="D576" s="5"/>
      <c r="F576" s="10"/>
      <c r="G576" s="7"/>
    </row>
    <row r="577" ht="15.75" customHeight="1">
      <c r="B577" s="3"/>
      <c r="C577" s="5"/>
      <c r="D577" s="5"/>
      <c r="F577" s="10"/>
      <c r="G577" s="7"/>
    </row>
    <row r="578" ht="15.75" customHeight="1">
      <c r="B578" s="3"/>
      <c r="C578" s="5"/>
      <c r="D578" s="5"/>
      <c r="F578" s="10"/>
      <c r="G578" s="7"/>
    </row>
    <row r="579" ht="15.75" customHeight="1">
      <c r="B579" s="3"/>
      <c r="C579" s="5"/>
      <c r="D579" s="5"/>
      <c r="F579" s="10"/>
      <c r="G579" s="7"/>
    </row>
    <row r="580" ht="15.75" customHeight="1">
      <c r="B580" s="3"/>
      <c r="C580" s="5"/>
      <c r="D580" s="5"/>
      <c r="F580" s="10"/>
      <c r="G580" s="7"/>
    </row>
    <row r="581" ht="15.75" customHeight="1">
      <c r="B581" s="3"/>
      <c r="C581" s="5"/>
      <c r="D581" s="5"/>
      <c r="F581" s="10"/>
      <c r="G581" s="7"/>
    </row>
    <row r="582" ht="15.75" customHeight="1">
      <c r="B582" s="3"/>
      <c r="C582" s="5"/>
      <c r="D582" s="5"/>
      <c r="F582" s="10"/>
      <c r="G582" s="7"/>
    </row>
    <row r="583" ht="15.75" customHeight="1">
      <c r="B583" s="3"/>
      <c r="C583" s="5"/>
      <c r="D583" s="5"/>
      <c r="F583" s="10"/>
      <c r="G583" s="7"/>
    </row>
    <row r="584" ht="15.75" customHeight="1">
      <c r="B584" s="3"/>
      <c r="C584" s="5"/>
      <c r="D584" s="5"/>
      <c r="F584" s="10"/>
      <c r="G584" s="7"/>
    </row>
    <row r="585" ht="15.75" customHeight="1">
      <c r="B585" s="3"/>
      <c r="C585" s="5"/>
      <c r="D585" s="5"/>
      <c r="F585" s="10"/>
      <c r="G585" s="7"/>
    </row>
    <row r="586" ht="15.75" customHeight="1">
      <c r="B586" s="3"/>
      <c r="C586" s="5"/>
      <c r="D586" s="5"/>
      <c r="F586" s="10"/>
      <c r="G586" s="7"/>
    </row>
    <row r="587" ht="15.75" customHeight="1">
      <c r="B587" s="3"/>
      <c r="C587" s="5"/>
      <c r="D587" s="5"/>
      <c r="F587" s="10"/>
      <c r="G587" s="7"/>
    </row>
    <row r="588" ht="15.75" customHeight="1">
      <c r="B588" s="3"/>
      <c r="C588" s="5"/>
      <c r="D588" s="5"/>
      <c r="F588" s="10"/>
      <c r="G588" s="7"/>
    </row>
    <row r="589" ht="15.75" customHeight="1">
      <c r="B589" s="3"/>
      <c r="C589" s="5"/>
      <c r="D589" s="5"/>
      <c r="F589" s="10"/>
      <c r="G589" s="7"/>
    </row>
    <row r="590" ht="15.75" customHeight="1">
      <c r="B590" s="3"/>
      <c r="C590" s="5"/>
      <c r="D590" s="5"/>
      <c r="F590" s="10"/>
      <c r="G590" s="7"/>
    </row>
    <row r="591" ht="15.75" customHeight="1">
      <c r="B591" s="3"/>
      <c r="C591" s="5"/>
      <c r="D591" s="5"/>
      <c r="F591" s="10"/>
      <c r="G591" s="7"/>
    </row>
    <row r="592" ht="15.75" customHeight="1">
      <c r="B592" s="3"/>
      <c r="C592" s="5"/>
      <c r="D592" s="5"/>
      <c r="F592" s="10"/>
      <c r="G592" s="7"/>
    </row>
    <row r="593" ht="15.75" customHeight="1">
      <c r="B593" s="3"/>
      <c r="C593" s="5"/>
      <c r="D593" s="5"/>
      <c r="F593" s="10"/>
      <c r="G593" s="7"/>
    </row>
    <row r="594" ht="15.75" customHeight="1">
      <c r="B594" s="3"/>
      <c r="C594" s="5"/>
      <c r="D594" s="5"/>
      <c r="F594" s="10"/>
      <c r="G594" s="7"/>
    </row>
    <row r="595" ht="15.75" customHeight="1">
      <c r="B595" s="3"/>
      <c r="C595" s="5"/>
      <c r="D595" s="5"/>
      <c r="F595" s="10"/>
      <c r="G595" s="7"/>
    </row>
    <row r="596" ht="15.75" customHeight="1">
      <c r="B596" s="3"/>
      <c r="C596" s="5"/>
      <c r="D596" s="5"/>
      <c r="F596" s="10"/>
      <c r="G596" s="7"/>
    </row>
    <row r="597" ht="15.75" customHeight="1">
      <c r="B597" s="3"/>
      <c r="C597" s="5"/>
      <c r="D597" s="5"/>
      <c r="F597" s="10"/>
      <c r="G597" s="7"/>
    </row>
    <row r="598" ht="15.75" customHeight="1">
      <c r="B598" s="3"/>
      <c r="C598" s="5"/>
      <c r="D598" s="5"/>
      <c r="F598" s="10"/>
      <c r="G598" s="7"/>
    </row>
    <row r="599" ht="15.75" customHeight="1">
      <c r="B599" s="3"/>
      <c r="C599" s="5"/>
      <c r="D599" s="5"/>
      <c r="F599" s="10"/>
      <c r="G599" s="7"/>
    </row>
    <row r="600" ht="15.75" customHeight="1">
      <c r="B600" s="3"/>
      <c r="C600" s="5"/>
      <c r="D600" s="5"/>
      <c r="F600" s="10"/>
      <c r="G600" s="7"/>
    </row>
    <row r="601" ht="15.75" customHeight="1">
      <c r="B601" s="3"/>
      <c r="C601" s="5"/>
      <c r="D601" s="5"/>
      <c r="F601" s="10"/>
      <c r="G601" s="7"/>
    </row>
    <row r="602" ht="15.75" customHeight="1">
      <c r="B602" s="3"/>
      <c r="C602" s="5"/>
      <c r="D602" s="5"/>
      <c r="F602" s="10"/>
      <c r="G602" s="7"/>
    </row>
    <row r="603" ht="15.75" customHeight="1">
      <c r="B603" s="3"/>
      <c r="C603" s="5"/>
      <c r="D603" s="5"/>
      <c r="F603" s="10"/>
      <c r="G603" s="7"/>
    </row>
    <row r="604" ht="15.75" customHeight="1">
      <c r="B604" s="3"/>
      <c r="C604" s="5"/>
      <c r="D604" s="5"/>
      <c r="F604" s="10"/>
      <c r="G604" s="7"/>
    </row>
    <row r="605" ht="15.75" customHeight="1">
      <c r="B605" s="3"/>
      <c r="C605" s="5"/>
      <c r="D605" s="5"/>
      <c r="F605" s="10"/>
      <c r="G605" s="7"/>
    </row>
    <row r="606" ht="15.75" customHeight="1">
      <c r="B606" s="3"/>
      <c r="C606" s="5"/>
      <c r="D606" s="5"/>
      <c r="F606" s="10"/>
      <c r="G606" s="7"/>
    </row>
    <row r="607" ht="15.75" customHeight="1">
      <c r="B607" s="3"/>
      <c r="C607" s="5"/>
      <c r="D607" s="5"/>
      <c r="F607" s="10"/>
      <c r="G607" s="7"/>
    </row>
    <row r="608" ht="15.75" customHeight="1">
      <c r="B608" s="3"/>
      <c r="C608" s="5"/>
      <c r="D608" s="5"/>
      <c r="F608" s="10"/>
      <c r="G608" s="7"/>
    </row>
    <row r="609" ht="15.75" customHeight="1">
      <c r="B609" s="3"/>
      <c r="C609" s="5"/>
      <c r="D609" s="5"/>
      <c r="F609" s="10"/>
      <c r="G609" s="7"/>
    </row>
    <row r="610" ht="15.75" customHeight="1">
      <c r="B610" s="3"/>
      <c r="C610" s="5"/>
      <c r="D610" s="5"/>
      <c r="F610" s="10"/>
      <c r="G610" s="7"/>
    </row>
    <row r="611" ht="15.75" customHeight="1">
      <c r="B611" s="3"/>
      <c r="C611" s="5"/>
      <c r="D611" s="5"/>
      <c r="F611" s="10"/>
      <c r="G611" s="7"/>
    </row>
    <row r="612" ht="15.75" customHeight="1">
      <c r="B612" s="3"/>
      <c r="C612" s="5"/>
      <c r="D612" s="5"/>
      <c r="F612" s="10"/>
      <c r="G612" s="7"/>
    </row>
    <row r="613" ht="15.75" customHeight="1">
      <c r="B613" s="3"/>
      <c r="C613" s="5"/>
      <c r="D613" s="5"/>
      <c r="F613" s="10"/>
      <c r="G613" s="7"/>
    </row>
    <row r="614" ht="15.75" customHeight="1">
      <c r="B614" s="3"/>
      <c r="C614" s="5"/>
      <c r="D614" s="5"/>
      <c r="F614" s="10"/>
      <c r="G614" s="7"/>
    </row>
    <row r="615" ht="15.75" customHeight="1">
      <c r="B615" s="3"/>
      <c r="C615" s="5"/>
      <c r="D615" s="5"/>
      <c r="F615" s="10"/>
      <c r="G615" s="7"/>
    </row>
    <row r="616" ht="15.75" customHeight="1">
      <c r="B616" s="3"/>
      <c r="C616" s="5"/>
      <c r="D616" s="5"/>
      <c r="F616" s="10"/>
      <c r="G616" s="7"/>
    </row>
    <row r="617" ht="15.75" customHeight="1">
      <c r="B617" s="3"/>
      <c r="C617" s="5"/>
      <c r="D617" s="5"/>
      <c r="F617" s="10"/>
      <c r="G617" s="7"/>
    </row>
    <row r="618" ht="15.75" customHeight="1">
      <c r="B618" s="3"/>
      <c r="C618" s="5"/>
      <c r="D618" s="5"/>
      <c r="F618" s="10"/>
      <c r="G618" s="7"/>
    </row>
    <row r="619" ht="15.75" customHeight="1">
      <c r="B619" s="3"/>
      <c r="C619" s="5"/>
      <c r="D619" s="5"/>
      <c r="F619" s="10"/>
      <c r="G619" s="7"/>
    </row>
    <row r="620" ht="15.75" customHeight="1">
      <c r="B620" s="3"/>
      <c r="C620" s="5"/>
      <c r="D620" s="5"/>
      <c r="F620" s="10"/>
      <c r="G620" s="7"/>
    </row>
    <row r="621" ht="15.75" customHeight="1">
      <c r="B621" s="3"/>
      <c r="C621" s="5"/>
      <c r="D621" s="5"/>
      <c r="F621" s="10"/>
      <c r="G621" s="7"/>
    </row>
    <row r="622" ht="15.75" customHeight="1">
      <c r="B622" s="3"/>
      <c r="C622" s="5"/>
      <c r="D622" s="5"/>
      <c r="F622" s="10"/>
      <c r="G622" s="7"/>
    </row>
    <row r="623" ht="15.75" customHeight="1">
      <c r="B623" s="3"/>
      <c r="C623" s="5"/>
      <c r="D623" s="5"/>
      <c r="F623" s="10"/>
      <c r="G623" s="7"/>
    </row>
    <row r="624" ht="15.75" customHeight="1">
      <c r="B624" s="3"/>
      <c r="C624" s="5"/>
      <c r="D624" s="5"/>
      <c r="F624" s="10"/>
      <c r="G624" s="7"/>
    </row>
    <row r="625" ht="15.75" customHeight="1">
      <c r="B625" s="3"/>
      <c r="C625" s="5"/>
      <c r="D625" s="5"/>
      <c r="F625" s="10"/>
      <c r="G625" s="7"/>
    </row>
    <row r="626" ht="15.75" customHeight="1">
      <c r="B626" s="3"/>
      <c r="C626" s="5"/>
      <c r="D626" s="5"/>
      <c r="F626" s="10"/>
      <c r="G626" s="7"/>
    </row>
    <row r="627" ht="15.75" customHeight="1">
      <c r="B627" s="3"/>
      <c r="C627" s="5"/>
      <c r="D627" s="5"/>
      <c r="F627" s="10"/>
      <c r="G627" s="7"/>
    </row>
    <row r="628" ht="15.75" customHeight="1">
      <c r="B628" s="3"/>
      <c r="C628" s="5"/>
      <c r="D628" s="5"/>
      <c r="F628" s="10"/>
      <c r="G628" s="7"/>
    </row>
    <row r="629" ht="15.75" customHeight="1">
      <c r="B629" s="3"/>
      <c r="C629" s="5"/>
      <c r="D629" s="5"/>
      <c r="F629" s="10"/>
      <c r="G629" s="7"/>
    </row>
    <row r="630" ht="15.75" customHeight="1">
      <c r="B630" s="3"/>
      <c r="C630" s="5"/>
      <c r="D630" s="5"/>
      <c r="F630" s="10"/>
      <c r="G630" s="7"/>
    </row>
    <row r="631" ht="15.75" customHeight="1">
      <c r="B631" s="3"/>
      <c r="C631" s="5"/>
      <c r="D631" s="5"/>
      <c r="F631" s="10"/>
      <c r="G631" s="7"/>
    </row>
    <row r="632" ht="15.75" customHeight="1">
      <c r="B632" s="3"/>
      <c r="C632" s="5"/>
      <c r="D632" s="5"/>
      <c r="F632" s="10"/>
      <c r="G632" s="7"/>
    </row>
    <row r="633" ht="15.75" customHeight="1">
      <c r="B633" s="3"/>
      <c r="C633" s="5"/>
      <c r="D633" s="5"/>
      <c r="F633" s="10"/>
      <c r="G633" s="7"/>
    </row>
    <row r="634" ht="15.75" customHeight="1">
      <c r="B634" s="3"/>
      <c r="C634" s="5"/>
      <c r="D634" s="5"/>
      <c r="F634" s="10"/>
      <c r="G634" s="7"/>
    </row>
    <row r="635" ht="15.75" customHeight="1">
      <c r="B635" s="3"/>
      <c r="C635" s="5"/>
      <c r="D635" s="5"/>
      <c r="F635" s="10"/>
      <c r="G635" s="7"/>
    </row>
    <row r="636" ht="15.75" customHeight="1">
      <c r="B636" s="3"/>
      <c r="C636" s="5"/>
      <c r="D636" s="5"/>
      <c r="F636" s="10"/>
      <c r="G636" s="7"/>
    </row>
    <row r="637" ht="15.75" customHeight="1">
      <c r="B637" s="3"/>
      <c r="C637" s="5"/>
      <c r="D637" s="5"/>
      <c r="F637" s="10"/>
      <c r="G637" s="7"/>
    </row>
    <row r="638" ht="15.75" customHeight="1">
      <c r="B638" s="3"/>
      <c r="C638" s="5"/>
      <c r="D638" s="5"/>
      <c r="F638" s="10"/>
      <c r="G638" s="7"/>
    </row>
    <row r="639" ht="15.75" customHeight="1">
      <c r="B639" s="3"/>
      <c r="C639" s="5"/>
      <c r="D639" s="5"/>
      <c r="F639" s="10"/>
      <c r="G639" s="7"/>
    </row>
    <row r="640" ht="15.75" customHeight="1">
      <c r="B640" s="3"/>
      <c r="C640" s="5"/>
      <c r="D640" s="5"/>
      <c r="F640" s="10"/>
      <c r="G640" s="7"/>
    </row>
    <row r="641" ht="15.75" customHeight="1">
      <c r="B641" s="3"/>
      <c r="C641" s="5"/>
      <c r="D641" s="5"/>
      <c r="F641" s="10"/>
      <c r="G641" s="7"/>
    </row>
    <row r="642" ht="15.75" customHeight="1">
      <c r="B642" s="3"/>
      <c r="C642" s="5"/>
      <c r="D642" s="5"/>
      <c r="F642" s="10"/>
      <c r="G642" s="7"/>
    </row>
    <row r="643" ht="15.75" customHeight="1">
      <c r="B643" s="3"/>
      <c r="C643" s="5"/>
      <c r="D643" s="5"/>
      <c r="F643" s="10"/>
      <c r="G643" s="7"/>
    </row>
    <row r="644" ht="15.75" customHeight="1">
      <c r="B644" s="3"/>
      <c r="C644" s="5"/>
      <c r="D644" s="5"/>
      <c r="F644" s="10"/>
      <c r="G644" s="7"/>
    </row>
    <row r="645" ht="15.75" customHeight="1">
      <c r="B645" s="3"/>
      <c r="C645" s="5"/>
      <c r="D645" s="5"/>
      <c r="F645" s="10"/>
      <c r="G645" s="7"/>
    </row>
    <row r="646" ht="15.75" customHeight="1">
      <c r="B646" s="3"/>
      <c r="C646" s="5"/>
      <c r="D646" s="5"/>
      <c r="F646" s="10"/>
      <c r="G646" s="7"/>
    </row>
    <row r="647" ht="15.75" customHeight="1">
      <c r="B647" s="3"/>
      <c r="C647" s="5"/>
      <c r="D647" s="5"/>
      <c r="F647" s="10"/>
      <c r="G647" s="7"/>
    </row>
    <row r="648" ht="15.75" customHeight="1">
      <c r="B648" s="3"/>
      <c r="C648" s="5"/>
      <c r="D648" s="5"/>
      <c r="F648" s="10"/>
      <c r="G648" s="7"/>
    </row>
    <row r="649" ht="15.75" customHeight="1">
      <c r="B649" s="3"/>
      <c r="C649" s="5"/>
      <c r="D649" s="5"/>
      <c r="F649" s="10"/>
      <c r="G649" s="7"/>
    </row>
    <row r="650" ht="15.75" customHeight="1">
      <c r="B650" s="3"/>
      <c r="C650" s="5"/>
      <c r="D650" s="5"/>
      <c r="F650" s="10"/>
      <c r="G650" s="7"/>
    </row>
    <row r="651" ht="15.75" customHeight="1">
      <c r="B651" s="3"/>
      <c r="C651" s="5"/>
      <c r="D651" s="5"/>
      <c r="F651" s="10"/>
      <c r="G651" s="7"/>
    </row>
    <row r="652" ht="15.75" customHeight="1">
      <c r="B652" s="3"/>
      <c r="C652" s="5"/>
      <c r="D652" s="5"/>
      <c r="F652" s="10"/>
      <c r="G652" s="7"/>
    </row>
    <row r="653" ht="15.75" customHeight="1">
      <c r="B653" s="3"/>
      <c r="C653" s="5"/>
      <c r="D653" s="5"/>
      <c r="F653" s="10"/>
      <c r="G653" s="7"/>
    </row>
    <row r="654" ht="15.75" customHeight="1">
      <c r="B654" s="3"/>
      <c r="C654" s="5"/>
      <c r="D654" s="5"/>
      <c r="F654" s="10"/>
      <c r="G654" s="7"/>
    </row>
    <row r="655" ht="15.75" customHeight="1">
      <c r="B655" s="3"/>
      <c r="C655" s="5"/>
      <c r="D655" s="5"/>
      <c r="F655" s="10"/>
      <c r="G655" s="7"/>
    </row>
    <row r="656" ht="15.75" customHeight="1">
      <c r="B656" s="3"/>
      <c r="C656" s="5"/>
      <c r="D656" s="5"/>
      <c r="F656" s="10"/>
      <c r="G656" s="7"/>
    </row>
    <row r="657" ht="15.75" customHeight="1">
      <c r="B657" s="3"/>
      <c r="C657" s="5"/>
      <c r="D657" s="5"/>
      <c r="F657" s="10"/>
      <c r="G657" s="7"/>
    </row>
    <row r="658" ht="15.75" customHeight="1">
      <c r="B658" s="3"/>
      <c r="C658" s="5"/>
      <c r="D658" s="5"/>
      <c r="F658" s="10"/>
      <c r="G658" s="7"/>
    </row>
    <row r="659" ht="15.75" customHeight="1">
      <c r="B659" s="3"/>
      <c r="C659" s="5"/>
      <c r="D659" s="5"/>
      <c r="F659" s="10"/>
      <c r="G659" s="7"/>
    </row>
    <row r="660" ht="15.75" customHeight="1">
      <c r="B660" s="3"/>
      <c r="C660" s="5"/>
      <c r="D660" s="5"/>
      <c r="F660" s="10"/>
      <c r="G660" s="7"/>
    </row>
    <row r="661" ht="15.75" customHeight="1">
      <c r="B661" s="3"/>
      <c r="C661" s="5"/>
      <c r="D661" s="5"/>
      <c r="F661" s="10"/>
      <c r="G661" s="7"/>
    </row>
    <row r="662" ht="15.75" customHeight="1">
      <c r="B662" s="3"/>
      <c r="C662" s="5"/>
      <c r="D662" s="5"/>
      <c r="F662" s="10"/>
      <c r="G662" s="7"/>
    </row>
    <row r="663" ht="15.75" customHeight="1">
      <c r="B663" s="3"/>
      <c r="C663" s="5"/>
      <c r="D663" s="5"/>
      <c r="F663" s="10"/>
      <c r="G663" s="7"/>
    </row>
    <row r="664" ht="15.75" customHeight="1">
      <c r="B664" s="3"/>
      <c r="C664" s="5"/>
      <c r="D664" s="5"/>
      <c r="F664" s="10"/>
      <c r="G664" s="7"/>
    </row>
    <row r="665" ht="15.75" customHeight="1">
      <c r="B665" s="3"/>
      <c r="C665" s="5"/>
      <c r="D665" s="5"/>
      <c r="F665" s="10"/>
      <c r="G665" s="7"/>
    </row>
    <row r="666" ht="15.75" customHeight="1">
      <c r="B666" s="3"/>
      <c r="C666" s="5"/>
      <c r="D666" s="5"/>
      <c r="F666" s="10"/>
      <c r="G666" s="7"/>
    </row>
    <row r="667" ht="15.75" customHeight="1">
      <c r="B667" s="3"/>
      <c r="C667" s="5"/>
      <c r="D667" s="5"/>
      <c r="F667" s="10"/>
      <c r="G667" s="7"/>
    </row>
    <row r="668" ht="15.75" customHeight="1">
      <c r="B668" s="3"/>
      <c r="C668" s="5"/>
      <c r="D668" s="5"/>
      <c r="F668" s="10"/>
      <c r="G668" s="7"/>
    </row>
    <row r="669" ht="15.75" customHeight="1">
      <c r="B669" s="3"/>
      <c r="C669" s="5"/>
      <c r="D669" s="5"/>
      <c r="F669" s="10"/>
      <c r="G669" s="7"/>
    </row>
    <row r="670" ht="15.75" customHeight="1">
      <c r="B670" s="3"/>
      <c r="C670" s="5"/>
      <c r="D670" s="5"/>
      <c r="F670" s="10"/>
      <c r="G670" s="7"/>
    </row>
    <row r="671" ht="15.75" customHeight="1">
      <c r="B671" s="3"/>
      <c r="C671" s="5"/>
      <c r="D671" s="5"/>
      <c r="F671" s="10"/>
      <c r="G671" s="7"/>
    </row>
    <row r="672" ht="15.75" customHeight="1">
      <c r="B672" s="3"/>
      <c r="C672" s="5"/>
      <c r="D672" s="5"/>
      <c r="F672" s="10"/>
      <c r="G672" s="7"/>
    </row>
    <row r="673" ht="15.75" customHeight="1">
      <c r="B673" s="3"/>
      <c r="C673" s="5"/>
      <c r="D673" s="5"/>
      <c r="F673" s="10"/>
      <c r="G673" s="7"/>
    </row>
    <row r="674" ht="15.75" customHeight="1">
      <c r="B674" s="3"/>
      <c r="C674" s="5"/>
      <c r="D674" s="5"/>
      <c r="F674" s="10"/>
      <c r="G674" s="7"/>
    </row>
    <row r="675" ht="15.75" customHeight="1">
      <c r="B675" s="3"/>
      <c r="C675" s="5"/>
      <c r="D675" s="5"/>
      <c r="F675" s="10"/>
      <c r="G675" s="7"/>
    </row>
    <row r="676" ht="15.75" customHeight="1">
      <c r="B676" s="3"/>
      <c r="C676" s="5"/>
      <c r="D676" s="5"/>
      <c r="F676" s="10"/>
      <c r="G676" s="7"/>
    </row>
    <row r="677" ht="15.75" customHeight="1">
      <c r="B677" s="3"/>
      <c r="C677" s="5"/>
      <c r="D677" s="5"/>
      <c r="F677" s="10"/>
      <c r="G677" s="7"/>
    </row>
    <row r="678" ht="15.75" customHeight="1">
      <c r="B678" s="3"/>
      <c r="C678" s="5"/>
      <c r="D678" s="5"/>
      <c r="F678" s="10"/>
      <c r="G678" s="7"/>
    </row>
    <row r="679" ht="15.75" customHeight="1">
      <c r="B679" s="3"/>
      <c r="C679" s="5"/>
      <c r="D679" s="5"/>
      <c r="F679" s="10"/>
      <c r="G679" s="7"/>
    </row>
    <row r="680" ht="15.75" customHeight="1">
      <c r="B680" s="3"/>
      <c r="C680" s="5"/>
      <c r="D680" s="5"/>
      <c r="F680" s="10"/>
      <c r="G680" s="7"/>
    </row>
    <row r="681" ht="15.75" customHeight="1">
      <c r="B681" s="3"/>
      <c r="C681" s="5"/>
      <c r="D681" s="5"/>
      <c r="F681" s="10"/>
      <c r="G681" s="7"/>
    </row>
    <row r="682" ht="15.75" customHeight="1">
      <c r="B682" s="3"/>
      <c r="C682" s="5"/>
      <c r="D682" s="5"/>
      <c r="F682" s="10"/>
      <c r="G682" s="7"/>
    </row>
    <row r="683" ht="15.75" customHeight="1">
      <c r="B683" s="3"/>
      <c r="C683" s="5"/>
      <c r="D683" s="5"/>
      <c r="F683" s="10"/>
      <c r="G683" s="7"/>
    </row>
    <row r="684" ht="15.75" customHeight="1">
      <c r="B684" s="3"/>
      <c r="C684" s="5"/>
      <c r="D684" s="5"/>
      <c r="F684" s="10"/>
      <c r="G684" s="7"/>
    </row>
    <row r="685" ht="15.75" customHeight="1">
      <c r="B685" s="3"/>
      <c r="C685" s="5"/>
      <c r="D685" s="5"/>
      <c r="F685" s="10"/>
      <c r="G685" s="7"/>
    </row>
    <row r="686" ht="15.75" customHeight="1">
      <c r="B686" s="3"/>
      <c r="C686" s="5"/>
      <c r="D686" s="5"/>
      <c r="F686" s="10"/>
      <c r="G686" s="7"/>
    </row>
    <row r="687" ht="15.75" customHeight="1">
      <c r="B687" s="3"/>
      <c r="C687" s="5"/>
      <c r="D687" s="5"/>
      <c r="F687" s="10"/>
      <c r="G687" s="7"/>
    </row>
    <row r="688" ht="15.75" customHeight="1">
      <c r="B688" s="3"/>
      <c r="C688" s="5"/>
      <c r="D688" s="5"/>
      <c r="F688" s="10"/>
      <c r="G688" s="7"/>
    </row>
    <row r="689" ht="15.75" customHeight="1">
      <c r="B689" s="3"/>
      <c r="C689" s="5"/>
      <c r="D689" s="5"/>
      <c r="F689" s="10"/>
      <c r="G689" s="7"/>
    </row>
    <row r="690" ht="15.75" customHeight="1">
      <c r="B690" s="3"/>
      <c r="C690" s="5"/>
      <c r="D690" s="5"/>
      <c r="F690" s="10"/>
      <c r="G690" s="7"/>
    </row>
    <row r="691" ht="15.75" customHeight="1">
      <c r="B691" s="3"/>
      <c r="C691" s="5"/>
      <c r="D691" s="5"/>
      <c r="F691" s="10"/>
      <c r="G691" s="7"/>
    </row>
    <row r="692" ht="15.75" customHeight="1">
      <c r="B692" s="3"/>
      <c r="C692" s="5"/>
      <c r="D692" s="5"/>
      <c r="F692" s="10"/>
      <c r="G692" s="7"/>
    </row>
    <row r="693" ht="15.75" customHeight="1">
      <c r="B693" s="3"/>
      <c r="C693" s="5"/>
      <c r="D693" s="5"/>
      <c r="F693" s="10"/>
      <c r="G693" s="7"/>
    </row>
    <row r="694" ht="15.75" customHeight="1">
      <c r="B694" s="3"/>
      <c r="C694" s="5"/>
      <c r="D694" s="5"/>
      <c r="F694" s="10"/>
      <c r="G694" s="7"/>
    </row>
    <row r="695" ht="15.75" customHeight="1">
      <c r="B695" s="3"/>
      <c r="C695" s="5"/>
      <c r="D695" s="5"/>
      <c r="F695" s="10"/>
      <c r="G695" s="7"/>
    </row>
    <row r="696" ht="15.75" customHeight="1">
      <c r="B696" s="3"/>
      <c r="C696" s="5"/>
      <c r="D696" s="5"/>
      <c r="F696" s="10"/>
      <c r="G696" s="7"/>
    </row>
    <row r="697" ht="15.75" customHeight="1">
      <c r="B697" s="3"/>
      <c r="C697" s="5"/>
      <c r="D697" s="5"/>
      <c r="F697" s="10"/>
      <c r="G697" s="7"/>
    </row>
    <row r="698" ht="15.75" customHeight="1">
      <c r="B698" s="3"/>
      <c r="C698" s="5"/>
      <c r="D698" s="5"/>
      <c r="F698" s="10"/>
      <c r="G698" s="7"/>
    </row>
    <row r="699" ht="15.75" customHeight="1">
      <c r="B699" s="3"/>
      <c r="C699" s="5"/>
      <c r="D699" s="5"/>
      <c r="F699" s="10"/>
      <c r="G699" s="7"/>
    </row>
    <row r="700" ht="15.75" customHeight="1">
      <c r="B700" s="3"/>
      <c r="C700" s="5"/>
      <c r="D700" s="5"/>
      <c r="F700" s="10"/>
      <c r="G700" s="7"/>
    </row>
    <row r="701" ht="15.75" customHeight="1">
      <c r="B701" s="3"/>
      <c r="C701" s="5"/>
      <c r="D701" s="5"/>
      <c r="F701" s="10"/>
      <c r="G701" s="7"/>
    </row>
    <row r="702" ht="15.75" customHeight="1">
      <c r="B702" s="3"/>
      <c r="C702" s="5"/>
      <c r="D702" s="5"/>
      <c r="F702" s="10"/>
      <c r="G702" s="7"/>
    </row>
    <row r="703" ht="15.75" customHeight="1">
      <c r="B703" s="3"/>
      <c r="C703" s="5"/>
      <c r="D703" s="5"/>
      <c r="F703" s="10"/>
      <c r="G703" s="7"/>
    </row>
    <row r="704" ht="15.75" customHeight="1">
      <c r="B704" s="3"/>
      <c r="C704" s="5"/>
      <c r="D704" s="5"/>
      <c r="F704" s="10"/>
      <c r="G704" s="7"/>
    </row>
    <row r="705" ht="15.75" customHeight="1">
      <c r="B705" s="3"/>
      <c r="C705" s="5"/>
      <c r="D705" s="5"/>
      <c r="F705" s="10"/>
      <c r="G705" s="7"/>
    </row>
    <row r="706" ht="15.75" customHeight="1">
      <c r="B706" s="3"/>
      <c r="C706" s="5"/>
      <c r="D706" s="5"/>
      <c r="F706" s="10"/>
      <c r="G706" s="7"/>
    </row>
    <row r="707" ht="15.75" customHeight="1">
      <c r="B707" s="3"/>
      <c r="C707" s="5"/>
      <c r="D707" s="5"/>
      <c r="F707" s="10"/>
      <c r="G707" s="7"/>
    </row>
    <row r="708" ht="15.75" customHeight="1">
      <c r="B708" s="3"/>
      <c r="C708" s="5"/>
      <c r="D708" s="5"/>
      <c r="F708" s="10"/>
      <c r="G708" s="7"/>
    </row>
    <row r="709" ht="15.75" customHeight="1">
      <c r="B709" s="3"/>
      <c r="C709" s="5"/>
      <c r="D709" s="5"/>
      <c r="F709" s="10"/>
      <c r="G709" s="7"/>
    </row>
    <row r="710" ht="15.75" customHeight="1">
      <c r="B710" s="3"/>
      <c r="C710" s="5"/>
      <c r="D710" s="5"/>
      <c r="F710" s="10"/>
      <c r="G710" s="7"/>
    </row>
    <row r="711" ht="15.75" customHeight="1">
      <c r="B711" s="3"/>
      <c r="C711" s="5"/>
      <c r="D711" s="5"/>
      <c r="F711" s="10"/>
      <c r="G711" s="7"/>
    </row>
    <row r="712" ht="15.75" customHeight="1">
      <c r="B712" s="3"/>
      <c r="C712" s="5"/>
      <c r="D712" s="5"/>
      <c r="F712" s="10"/>
      <c r="G712" s="7"/>
    </row>
    <row r="713" ht="15.75" customHeight="1">
      <c r="B713" s="3"/>
      <c r="C713" s="5"/>
      <c r="D713" s="5"/>
      <c r="F713" s="10"/>
      <c r="G713" s="7"/>
    </row>
    <row r="714" ht="15.75" customHeight="1">
      <c r="B714" s="3"/>
      <c r="C714" s="5"/>
      <c r="D714" s="5"/>
      <c r="F714" s="10"/>
      <c r="G714" s="7"/>
    </row>
    <row r="715" ht="15.75" customHeight="1">
      <c r="B715" s="3"/>
      <c r="C715" s="5"/>
      <c r="D715" s="5"/>
      <c r="F715" s="10"/>
      <c r="G715" s="7"/>
    </row>
    <row r="716" ht="15.75" customHeight="1">
      <c r="B716" s="3"/>
      <c r="C716" s="5"/>
      <c r="D716" s="5"/>
      <c r="F716" s="10"/>
      <c r="G716" s="7"/>
    </row>
    <row r="717" ht="15.75" customHeight="1">
      <c r="B717" s="3"/>
      <c r="C717" s="5"/>
      <c r="D717" s="5"/>
      <c r="F717" s="10"/>
      <c r="G717" s="7"/>
    </row>
    <row r="718" ht="15.75" customHeight="1">
      <c r="B718" s="3"/>
      <c r="C718" s="5"/>
      <c r="D718" s="5"/>
      <c r="F718" s="10"/>
      <c r="G718" s="7"/>
    </row>
    <row r="719" ht="15.75" customHeight="1">
      <c r="B719" s="3"/>
      <c r="C719" s="5"/>
      <c r="D719" s="5"/>
      <c r="F719" s="10"/>
      <c r="G719" s="7"/>
    </row>
    <row r="720" ht="15.75" customHeight="1">
      <c r="B720" s="3"/>
      <c r="C720" s="5"/>
      <c r="D720" s="5"/>
      <c r="F720" s="10"/>
      <c r="G720" s="7"/>
    </row>
    <row r="721" ht="15.75" customHeight="1">
      <c r="B721" s="3"/>
      <c r="C721" s="5"/>
      <c r="D721" s="5"/>
      <c r="F721" s="10"/>
      <c r="G721" s="7"/>
    </row>
    <row r="722" ht="15.75" customHeight="1">
      <c r="B722" s="3"/>
      <c r="C722" s="5"/>
      <c r="D722" s="5"/>
      <c r="F722" s="10"/>
      <c r="G722" s="7"/>
    </row>
    <row r="723" ht="15.75" customHeight="1">
      <c r="B723" s="3"/>
      <c r="C723" s="5"/>
      <c r="D723" s="5"/>
      <c r="F723" s="10"/>
      <c r="G723" s="7"/>
    </row>
    <row r="724" ht="15.75" customHeight="1">
      <c r="B724" s="3"/>
      <c r="C724" s="5"/>
      <c r="D724" s="5"/>
      <c r="F724" s="10"/>
      <c r="G724" s="7"/>
    </row>
    <row r="725" ht="15.75" customHeight="1">
      <c r="B725" s="3"/>
      <c r="C725" s="5"/>
      <c r="D725" s="5"/>
      <c r="F725" s="10"/>
      <c r="G725" s="7"/>
    </row>
    <row r="726" ht="15.75" customHeight="1">
      <c r="B726" s="3"/>
      <c r="C726" s="5"/>
      <c r="D726" s="5"/>
      <c r="F726" s="10"/>
      <c r="G726" s="7"/>
    </row>
    <row r="727" ht="15.75" customHeight="1">
      <c r="B727" s="3"/>
      <c r="C727" s="5"/>
      <c r="D727" s="5"/>
      <c r="F727" s="10"/>
      <c r="G727" s="7"/>
    </row>
    <row r="728" ht="15.75" customHeight="1">
      <c r="B728" s="3"/>
      <c r="C728" s="5"/>
      <c r="D728" s="5"/>
      <c r="F728" s="10"/>
      <c r="G728" s="7"/>
    </row>
    <row r="729" ht="15.75" customHeight="1">
      <c r="B729" s="3"/>
      <c r="C729" s="5"/>
      <c r="D729" s="5"/>
      <c r="F729" s="10"/>
      <c r="G729" s="7"/>
    </row>
    <row r="730" ht="15.75" customHeight="1">
      <c r="B730" s="3"/>
      <c r="C730" s="5"/>
      <c r="D730" s="5"/>
      <c r="F730" s="10"/>
      <c r="G730" s="7"/>
    </row>
    <row r="731" ht="15.75" customHeight="1">
      <c r="B731" s="3"/>
      <c r="C731" s="5"/>
      <c r="D731" s="5"/>
      <c r="F731" s="10"/>
      <c r="G731" s="7"/>
    </row>
    <row r="732" ht="15.75" customHeight="1">
      <c r="B732" s="3"/>
      <c r="C732" s="5"/>
      <c r="D732" s="5"/>
      <c r="F732" s="10"/>
      <c r="G732" s="7"/>
    </row>
    <row r="733" ht="15.75" customHeight="1">
      <c r="B733" s="3"/>
      <c r="C733" s="5"/>
      <c r="D733" s="5"/>
      <c r="F733" s="10"/>
      <c r="G733" s="7"/>
    </row>
    <row r="734" ht="15.75" customHeight="1">
      <c r="B734" s="3"/>
      <c r="C734" s="5"/>
      <c r="D734" s="5"/>
      <c r="F734" s="10"/>
      <c r="G734" s="7"/>
    </row>
    <row r="735" ht="15.75" customHeight="1">
      <c r="B735" s="3"/>
      <c r="C735" s="5"/>
      <c r="D735" s="5"/>
      <c r="F735" s="10"/>
      <c r="G735" s="7"/>
    </row>
    <row r="736" ht="15.75" customHeight="1">
      <c r="B736" s="3"/>
      <c r="C736" s="5"/>
      <c r="D736" s="5"/>
      <c r="F736" s="10"/>
      <c r="G736" s="7"/>
    </row>
    <row r="737" ht="15.75" customHeight="1">
      <c r="B737" s="3"/>
      <c r="C737" s="5"/>
      <c r="D737" s="5"/>
      <c r="F737" s="10"/>
      <c r="G737" s="7"/>
    </row>
    <row r="738" ht="15.75" customHeight="1">
      <c r="B738" s="3"/>
      <c r="C738" s="5"/>
      <c r="D738" s="5"/>
      <c r="F738" s="10"/>
      <c r="G738" s="7"/>
    </row>
    <row r="739" ht="15.75" customHeight="1">
      <c r="B739" s="3"/>
      <c r="C739" s="5"/>
      <c r="D739" s="5"/>
      <c r="F739" s="10"/>
      <c r="G739" s="7"/>
    </row>
    <row r="740" ht="15.75" customHeight="1">
      <c r="B740" s="3"/>
      <c r="C740" s="5"/>
      <c r="D740" s="5"/>
      <c r="F740" s="10"/>
      <c r="G740" s="7"/>
    </row>
    <row r="741" ht="15.75" customHeight="1">
      <c r="B741" s="3"/>
      <c r="C741" s="5"/>
      <c r="D741" s="5"/>
      <c r="F741" s="10"/>
      <c r="G741" s="7"/>
    </row>
    <row r="742" ht="15.75" customHeight="1">
      <c r="B742" s="3"/>
      <c r="C742" s="5"/>
      <c r="D742" s="5"/>
      <c r="F742" s="10"/>
      <c r="G742" s="7"/>
    </row>
    <row r="743" ht="15.75" customHeight="1">
      <c r="B743" s="3"/>
      <c r="C743" s="5"/>
      <c r="D743" s="5"/>
      <c r="F743" s="10"/>
      <c r="G743" s="7"/>
    </row>
    <row r="744" ht="15.75" customHeight="1">
      <c r="B744" s="3"/>
      <c r="C744" s="5"/>
      <c r="D744" s="5"/>
      <c r="F744" s="10"/>
      <c r="G744" s="7"/>
    </row>
    <row r="745" ht="15.75" customHeight="1">
      <c r="B745" s="3"/>
      <c r="C745" s="5"/>
      <c r="D745" s="5"/>
      <c r="F745" s="10"/>
      <c r="G745" s="7"/>
    </row>
    <row r="746" ht="15.75" customHeight="1">
      <c r="B746" s="3"/>
      <c r="C746" s="5"/>
      <c r="D746" s="5"/>
      <c r="F746" s="10"/>
      <c r="G746" s="7"/>
    </row>
    <row r="747" ht="15.75" customHeight="1">
      <c r="B747" s="3"/>
      <c r="C747" s="5"/>
      <c r="D747" s="5"/>
      <c r="F747" s="10"/>
      <c r="G747" s="7"/>
    </row>
    <row r="748" ht="15.75" customHeight="1">
      <c r="B748" s="3"/>
      <c r="C748" s="5"/>
      <c r="D748" s="5"/>
      <c r="F748" s="10"/>
      <c r="G748" s="7"/>
    </row>
    <row r="749" ht="15.75" customHeight="1">
      <c r="B749" s="3"/>
      <c r="C749" s="5"/>
      <c r="D749" s="5"/>
      <c r="F749" s="10"/>
      <c r="G749" s="7"/>
    </row>
    <row r="750" ht="15.75" customHeight="1">
      <c r="B750" s="3"/>
      <c r="C750" s="5"/>
      <c r="D750" s="5"/>
      <c r="F750" s="10"/>
      <c r="G750" s="7"/>
    </row>
    <row r="751" ht="15.75" customHeight="1">
      <c r="B751" s="3"/>
      <c r="C751" s="5"/>
      <c r="D751" s="5"/>
      <c r="F751" s="10"/>
      <c r="G751" s="7"/>
    </row>
    <row r="752" ht="15.75" customHeight="1">
      <c r="B752" s="3"/>
      <c r="C752" s="5"/>
      <c r="D752" s="5"/>
      <c r="F752" s="10"/>
      <c r="G752" s="7"/>
    </row>
    <row r="753" ht="15.75" customHeight="1">
      <c r="B753" s="3"/>
      <c r="C753" s="5"/>
      <c r="D753" s="5"/>
      <c r="F753" s="10"/>
      <c r="G753" s="7"/>
    </row>
    <row r="754" ht="15.75" customHeight="1">
      <c r="B754" s="3"/>
      <c r="C754" s="5"/>
      <c r="D754" s="5"/>
      <c r="F754" s="10"/>
      <c r="G754" s="7"/>
    </row>
    <row r="755" ht="15.75" customHeight="1">
      <c r="B755" s="3"/>
      <c r="C755" s="5"/>
      <c r="D755" s="5"/>
      <c r="F755" s="10"/>
      <c r="G755" s="7"/>
    </row>
    <row r="756" ht="15.75" customHeight="1">
      <c r="B756" s="3"/>
      <c r="C756" s="5"/>
      <c r="D756" s="5"/>
      <c r="F756" s="10"/>
      <c r="G756" s="7"/>
    </row>
    <row r="757" ht="15.75" customHeight="1">
      <c r="B757" s="3"/>
      <c r="C757" s="5"/>
      <c r="D757" s="5"/>
      <c r="F757" s="10"/>
      <c r="G757" s="7"/>
    </row>
    <row r="758" ht="15.75" customHeight="1">
      <c r="B758" s="3"/>
      <c r="C758" s="5"/>
      <c r="D758" s="5"/>
      <c r="F758" s="10"/>
      <c r="G758" s="7"/>
    </row>
    <row r="759" ht="15.75" customHeight="1">
      <c r="B759" s="3"/>
      <c r="C759" s="5"/>
      <c r="D759" s="5"/>
      <c r="F759" s="10"/>
      <c r="G759" s="7"/>
    </row>
    <row r="760" ht="15.75" customHeight="1">
      <c r="B760" s="3"/>
      <c r="C760" s="5"/>
      <c r="D760" s="5"/>
      <c r="F760" s="10"/>
      <c r="G760" s="7"/>
    </row>
    <row r="761" ht="15.75" customHeight="1">
      <c r="B761" s="3"/>
      <c r="C761" s="5"/>
      <c r="D761" s="5"/>
      <c r="F761" s="10"/>
      <c r="G761" s="7"/>
    </row>
    <row r="762" ht="15.75" customHeight="1">
      <c r="B762" s="3"/>
      <c r="C762" s="5"/>
      <c r="D762" s="5"/>
      <c r="F762" s="10"/>
      <c r="G762" s="7"/>
    </row>
    <row r="763" ht="15.75" customHeight="1">
      <c r="B763" s="3"/>
      <c r="C763" s="5"/>
      <c r="D763" s="5"/>
      <c r="F763" s="10"/>
      <c r="G763" s="7"/>
    </row>
    <row r="764" ht="15.75" customHeight="1">
      <c r="B764" s="3"/>
      <c r="C764" s="5"/>
      <c r="D764" s="5"/>
      <c r="F764" s="10"/>
      <c r="G764" s="7"/>
    </row>
    <row r="765" ht="15.75" customHeight="1">
      <c r="B765" s="3"/>
      <c r="C765" s="5"/>
      <c r="D765" s="5"/>
      <c r="F765" s="10"/>
      <c r="G765" s="7"/>
    </row>
    <row r="766" ht="15.75" customHeight="1">
      <c r="B766" s="3"/>
      <c r="C766" s="5"/>
      <c r="D766" s="5"/>
      <c r="F766" s="10"/>
      <c r="G766" s="7"/>
    </row>
    <row r="767" ht="15.75" customHeight="1">
      <c r="B767" s="3"/>
      <c r="C767" s="5"/>
      <c r="D767" s="5"/>
      <c r="F767" s="10"/>
      <c r="G767" s="7"/>
    </row>
    <row r="768" ht="15.75" customHeight="1">
      <c r="B768" s="3"/>
      <c r="C768" s="5"/>
      <c r="D768" s="5"/>
      <c r="F768" s="10"/>
      <c r="G768" s="7"/>
    </row>
    <row r="769" ht="15.75" customHeight="1">
      <c r="B769" s="3"/>
      <c r="C769" s="5"/>
      <c r="D769" s="5"/>
      <c r="F769" s="10"/>
      <c r="G769" s="7"/>
    </row>
    <row r="770" ht="15.75" customHeight="1">
      <c r="B770" s="3"/>
      <c r="C770" s="5"/>
      <c r="D770" s="5"/>
      <c r="F770" s="10"/>
      <c r="G770" s="7"/>
    </row>
    <row r="771" ht="15.75" customHeight="1">
      <c r="B771" s="3"/>
      <c r="C771" s="5"/>
      <c r="D771" s="5"/>
      <c r="F771" s="10"/>
      <c r="G771" s="7"/>
    </row>
    <row r="772" ht="15.75" customHeight="1">
      <c r="B772" s="3"/>
      <c r="C772" s="5"/>
      <c r="D772" s="5"/>
      <c r="F772" s="10"/>
      <c r="G772" s="7"/>
    </row>
    <row r="773" ht="15.75" customHeight="1">
      <c r="B773" s="3"/>
      <c r="C773" s="5"/>
      <c r="D773" s="5"/>
      <c r="F773" s="10"/>
      <c r="G773" s="7"/>
    </row>
    <row r="774" ht="15.75" customHeight="1">
      <c r="B774" s="3"/>
      <c r="C774" s="5"/>
      <c r="D774" s="5"/>
      <c r="F774" s="10"/>
      <c r="G774" s="7"/>
    </row>
    <row r="775" ht="15.75" customHeight="1">
      <c r="B775" s="3"/>
      <c r="C775" s="5"/>
      <c r="D775" s="5"/>
      <c r="F775" s="10"/>
      <c r="G775" s="7"/>
    </row>
    <row r="776" ht="15.75" customHeight="1">
      <c r="B776" s="3"/>
      <c r="C776" s="5"/>
      <c r="D776" s="5"/>
      <c r="F776" s="10"/>
      <c r="G776" s="7"/>
    </row>
    <row r="777" ht="15.75" customHeight="1">
      <c r="B777" s="3"/>
      <c r="C777" s="5"/>
      <c r="D777" s="5"/>
      <c r="F777" s="10"/>
      <c r="G777" s="7"/>
    </row>
    <row r="778" ht="15.75" customHeight="1">
      <c r="B778" s="3"/>
      <c r="C778" s="5"/>
      <c r="D778" s="5"/>
      <c r="F778" s="10"/>
      <c r="G778" s="7"/>
    </row>
    <row r="779" ht="15.75" customHeight="1">
      <c r="B779" s="3"/>
      <c r="C779" s="5"/>
      <c r="D779" s="5"/>
      <c r="F779" s="10"/>
      <c r="G779" s="7"/>
    </row>
    <row r="780" ht="15.75" customHeight="1">
      <c r="B780" s="3"/>
      <c r="C780" s="5"/>
      <c r="D780" s="5"/>
      <c r="F780" s="10"/>
      <c r="G780" s="7"/>
    </row>
    <row r="781" ht="15.75" customHeight="1">
      <c r="B781" s="3"/>
      <c r="C781" s="5"/>
      <c r="D781" s="5"/>
      <c r="F781" s="10"/>
      <c r="G781" s="7"/>
    </row>
    <row r="782" ht="15.75" customHeight="1">
      <c r="B782" s="3"/>
      <c r="C782" s="5"/>
      <c r="D782" s="5"/>
      <c r="F782" s="10"/>
      <c r="G782" s="7"/>
    </row>
    <row r="783" ht="15.75" customHeight="1">
      <c r="B783" s="3"/>
      <c r="C783" s="5"/>
      <c r="D783" s="5"/>
      <c r="F783" s="10"/>
      <c r="G783" s="7"/>
    </row>
    <row r="784" ht="15.75" customHeight="1">
      <c r="B784" s="3"/>
      <c r="C784" s="5"/>
      <c r="D784" s="5"/>
      <c r="F784" s="10"/>
      <c r="G784" s="7"/>
    </row>
    <row r="785" ht="15.75" customHeight="1">
      <c r="B785" s="3"/>
      <c r="C785" s="5"/>
      <c r="D785" s="5"/>
      <c r="F785" s="10"/>
      <c r="G785" s="7"/>
    </row>
    <row r="786" ht="15.75" customHeight="1">
      <c r="B786" s="3"/>
      <c r="C786" s="5"/>
      <c r="D786" s="5"/>
      <c r="F786" s="10"/>
      <c r="G786" s="7"/>
    </row>
    <row r="787" ht="15.75" customHeight="1">
      <c r="B787" s="3"/>
      <c r="C787" s="5"/>
      <c r="D787" s="5"/>
      <c r="F787" s="10"/>
      <c r="G787" s="7"/>
    </row>
    <row r="788" ht="15.75" customHeight="1">
      <c r="B788" s="3"/>
      <c r="C788" s="5"/>
      <c r="D788" s="5"/>
      <c r="F788" s="10"/>
      <c r="G788" s="7"/>
    </row>
    <row r="789" ht="15.75" customHeight="1">
      <c r="B789" s="3"/>
      <c r="C789" s="5"/>
      <c r="D789" s="5"/>
      <c r="F789" s="10"/>
      <c r="G789" s="7"/>
    </row>
    <row r="790" ht="15.75" customHeight="1">
      <c r="B790" s="3"/>
      <c r="C790" s="5"/>
      <c r="D790" s="5"/>
      <c r="F790" s="10"/>
      <c r="G790" s="7"/>
    </row>
    <row r="791" ht="15.75" customHeight="1">
      <c r="B791" s="3"/>
      <c r="C791" s="5"/>
      <c r="D791" s="5"/>
      <c r="F791" s="10"/>
      <c r="G791" s="7"/>
    </row>
    <row r="792" ht="15.75" customHeight="1">
      <c r="B792" s="3"/>
      <c r="C792" s="5"/>
      <c r="D792" s="5"/>
      <c r="F792" s="10"/>
      <c r="G792" s="7"/>
    </row>
    <row r="793" ht="15.75" customHeight="1">
      <c r="B793" s="3"/>
      <c r="C793" s="5"/>
      <c r="D793" s="5"/>
      <c r="F793" s="10"/>
      <c r="G793" s="7"/>
    </row>
    <row r="794" ht="15.75" customHeight="1">
      <c r="B794" s="3"/>
      <c r="C794" s="5"/>
      <c r="D794" s="5"/>
      <c r="F794" s="10"/>
      <c r="G794" s="7"/>
    </row>
    <row r="795" ht="15.75" customHeight="1">
      <c r="B795" s="3"/>
      <c r="C795" s="5"/>
      <c r="D795" s="5"/>
      <c r="F795" s="10"/>
      <c r="G795" s="7"/>
    </row>
    <row r="796" ht="15.75" customHeight="1">
      <c r="B796" s="3"/>
      <c r="C796" s="5"/>
      <c r="D796" s="5"/>
      <c r="F796" s="10"/>
      <c r="G796" s="7"/>
    </row>
    <row r="797" ht="15.75" customHeight="1">
      <c r="B797" s="3"/>
      <c r="C797" s="5"/>
      <c r="D797" s="5"/>
      <c r="F797" s="10"/>
      <c r="G797" s="7"/>
    </row>
    <row r="798" ht="15.75" customHeight="1">
      <c r="B798" s="3"/>
      <c r="C798" s="5"/>
      <c r="D798" s="5"/>
      <c r="F798" s="10"/>
      <c r="G798" s="7"/>
    </row>
    <row r="799" ht="15.75" customHeight="1">
      <c r="B799" s="3"/>
      <c r="C799" s="5"/>
      <c r="D799" s="5"/>
      <c r="F799" s="10"/>
      <c r="G799" s="7"/>
    </row>
    <row r="800" ht="15.75" customHeight="1">
      <c r="B800" s="3"/>
      <c r="C800" s="5"/>
      <c r="D800" s="5"/>
      <c r="F800" s="10"/>
      <c r="G800" s="7"/>
    </row>
    <row r="801" ht="15.75" customHeight="1">
      <c r="B801" s="3"/>
      <c r="C801" s="5"/>
      <c r="D801" s="5"/>
      <c r="F801" s="10"/>
      <c r="G801" s="7"/>
    </row>
    <row r="802" ht="15.75" customHeight="1">
      <c r="B802" s="3"/>
      <c r="C802" s="5"/>
      <c r="D802" s="5"/>
      <c r="F802" s="10"/>
      <c r="G802" s="7"/>
    </row>
    <row r="803" ht="15.75" customHeight="1">
      <c r="B803" s="3"/>
      <c r="C803" s="5"/>
      <c r="D803" s="5"/>
      <c r="F803" s="10"/>
      <c r="G803" s="7"/>
    </row>
    <row r="804" ht="15.75" customHeight="1">
      <c r="B804" s="3"/>
      <c r="C804" s="5"/>
      <c r="D804" s="5"/>
      <c r="F804" s="10"/>
      <c r="G804" s="7"/>
    </row>
    <row r="805" ht="15.75" customHeight="1">
      <c r="B805" s="3"/>
      <c r="C805" s="5"/>
      <c r="D805" s="5"/>
      <c r="F805" s="10"/>
      <c r="G805" s="7"/>
    </row>
    <row r="806" ht="15.75" customHeight="1">
      <c r="B806" s="3"/>
      <c r="C806" s="5"/>
      <c r="D806" s="5"/>
      <c r="F806" s="10"/>
      <c r="G806" s="7"/>
    </row>
    <row r="807" ht="15.75" customHeight="1">
      <c r="B807" s="3"/>
      <c r="C807" s="5"/>
      <c r="D807" s="5"/>
      <c r="F807" s="10"/>
      <c r="G807" s="7"/>
    </row>
    <row r="808" ht="15.75" customHeight="1">
      <c r="B808" s="3"/>
      <c r="C808" s="5"/>
      <c r="D808" s="5"/>
      <c r="F808" s="10"/>
      <c r="G808" s="7"/>
    </row>
    <row r="809" ht="15.75" customHeight="1">
      <c r="B809" s="3"/>
      <c r="C809" s="5"/>
      <c r="D809" s="5"/>
      <c r="F809" s="10"/>
      <c r="G809" s="7"/>
    </row>
    <row r="810" ht="15.75" customHeight="1">
      <c r="B810" s="3"/>
      <c r="C810" s="5"/>
      <c r="D810" s="5"/>
      <c r="F810" s="10"/>
      <c r="G810" s="7"/>
    </row>
    <row r="811" ht="15.75" customHeight="1">
      <c r="B811" s="3"/>
      <c r="C811" s="5"/>
      <c r="D811" s="5"/>
      <c r="F811" s="10"/>
      <c r="G811" s="7"/>
    </row>
    <row r="812" ht="15.75" customHeight="1">
      <c r="B812" s="3"/>
      <c r="C812" s="5"/>
      <c r="D812" s="5"/>
      <c r="F812" s="10"/>
      <c r="G812" s="7"/>
    </row>
    <row r="813" ht="15.75" customHeight="1">
      <c r="B813" s="3"/>
      <c r="C813" s="5"/>
      <c r="D813" s="5"/>
      <c r="F813" s="10"/>
      <c r="G813" s="7"/>
    </row>
    <row r="814" ht="15.75" customHeight="1">
      <c r="B814" s="3"/>
      <c r="C814" s="5"/>
      <c r="D814" s="5"/>
      <c r="F814" s="10"/>
      <c r="G814" s="7"/>
    </row>
    <row r="815" ht="15.75" customHeight="1">
      <c r="B815" s="3"/>
      <c r="C815" s="5"/>
      <c r="D815" s="5"/>
      <c r="F815" s="10"/>
      <c r="G815" s="7"/>
    </row>
    <row r="816" ht="15.75" customHeight="1">
      <c r="B816" s="3"/>
      <c r="C816" s="5"/>
      <c r="D816" s="5"/>
      <c r="F816" s="10"/>
      <c r="G816" s="7"/>
    </row>
    <row r="817" ht="15.75" customHeight="1">
      <c r="B817" s="3"/>
      <c r="C817" s="5"/>
      <c r="D817" s="5"/>
      <c r="F817" s="10"/>
      <c r="G817" s="7"/>
    </row>
    <row r="818" ht="15.75" customHeight="1">
      <c r="B818" s="3"/>
      <c r="C818" s="5"/>
      <c r="D818" s="5"/>
      <c r="F818" s="10"/>
      <c r="G818" s="7"/>
    </row>
    <row r="819" ht="15.75" customHeight="1">
      <c r="B819" s="3"/>
      <c r="C819" s="5"/>
      <c r="D819" s="5"/>
      <c r="F819" s="10"/>
      <c r="G819" s="7"/>
    </row>
    <row r="820" ht="15.75" customHeight="1">
      <c r="B820" s="3"/>
      <c r="C820" s="5"/>
      <c r="D820" s="5"/>
      <c r="F820" s="10"/>
      <c r="G820" s="7"/>
    </row>
    <row r="821" ht="15.75" customHeight="1">
      <c r="B821" s="3"/>
      <c r="C821" s="5"/>
      <c r="D821" s="5"/>
      <c r="F821" s="10"/>
      <c r="G821" s="7"/>
    </row>
    <row r="822" ht="15.75" customHeight="1">
      <c r="B822" s="3"/>
      <c r="C822" s="5"/>
      <c r="D822" s="5"/>
      <c r="F822" s="10"/>
      <c r="G822" s="7"/>
    </row>
    <row r="823" ht="15.75" customHeight="1">
      <c r="B823" s="3"/>
      <c r="C823" s="5"/>
      <c r="D823" s="5"/>
      <c r="F823" s="10"/>
      <c r="G823" s="7"/>
    </row>
    <row r="824" ht="15.75" customHeight="1">
      <c r="B824" s="3"/>
      <c r="C824" s="5"/>
      <c r="D824" s="5"/>
      <c r="F824" s="10"/>
      <c r="G824" s="7"/>
    </row>
    <row r="825" ht="15.75" customHeight="1">
      <c r="B825" s="3"/>
      <c r="C825" s="5"/>
      <c r="D825" s="5"/>
      <c r="F825" s="10"/>
      <c r="G825" s="7"/>
    </row>
    <row r="826" ht="15.75" customHeight="1">
      <c r="B826" s="3"/>
      <c r="C826" s="5"/>
      <c r="D826" s="5"/>
      <c r="F826" s="10"/>
      <c r="G826" s="7"/>
    </row>
    <row r="827" ht="15.75" customHeight="1">
      <c r="B827" s="3"/>
      <c r="C827" s="5"/>
      <c r="D827" s="5"/>
      <c r="F827" s="10"/>
      <c r="G827" s="7"/>
    </row>
    <row r="828" ht="15.75" customHeight="1">
      <c r="B828" s="3"/>
      <c r="C828" s="5"/>
      <c r="D828" s="5"/>
      <c r="F828" s="10"/>
      <c r="G828" s="7"/>
    </row>
    <row r="829" ht="15.75" customHeight="1">
      <c r="B829" s="3"/>
      <c r="C829" s="5"/>
      <c r="D829" s="5"/>
      <c r="F829" s="10"/>
      <c r="G829" s="7"/>
    </row>
    <row r="830" ht="15.75" customHeight="1">
      <c r="B830" s="3"/>
      <c r="C830" s="5"/>
      <c r="D830" s="5"/>
      <c r="F830" s="10"/>
      <c r="G830" s="7"/>
    </row>
    <row r="831" ht="15.75" customHeight="1">
      <c r="B831" s="3"/>
      <c r="C831" s="5"/>
      <c r="D831" s="5"/>
      <c r="F831" s="10"/>
      <c r="G831" s="7"/>
    </row>
    <row r="832" ht="15.75" customHeight="1">
      <c r="B832" s="3"/>
      <c r="C832" s="5"/>
      <c r="D832" s="5"/>
      <c r="F832" s="10"/>
      <c r="G832" s="7"/>
    </row>
    <row r="833" ht="15.75" customHeight="1">
      <c r="B833" s="3"/>
      <c r="C833" s="5"/>
      <c r="D833" s="5"/>
      <c r="F833" s="10"/>
      <c r="G833" s="7"/>
    </row>
    <row r="834" ht="15.75" customHeight="1">
      <c r="B834" s="3"/>
      <c r="C834" s="5"/>
      <c r="D834" s="5"/>
      <c r="F834" s="10"/>
      <c r="G834" s="7"/>
    </row>
    <row r="835" ht="15.75" customHeight="1">
      <c r="B835" s="3"/>
      <c r="C835" s="5"/>
      <c r="D835" s="5"/>
      <c r="F835" s="10"/>
      <c r="G835" s="7"/>
    </row>
    <row r="836" ht="15.75" customHeight="1">
      <c r="B836" s="3"/>
      <c r="C836" s="5"/>
      <c r="D836" s="5"/>
      <c r="F836" s="10"/>
      <c r="G836" s="7"/>
    </row>
    <row r="837" ht="15.75" customHeight="1">
      <c r="B837" s="3"/>
      <c r="C837" s="5"/>
      <c r="D837" s="5"/>
      <c r="F837" s="10"/>
      <c r="G837" s="7"/>
    </row>
    <row r="838" ht="15.75" customHeight="1">
      <c r="B838" s="3"/>
      <c r="C838" s="5"/>
      <c r="D838" s="5"/>
      <c r="F838" s="10"/>
      <c r="G838" s="7"/>
    </row>
    <row r="839" ht="15.75" customHeight="1">
      <c r="B839" s="3"/>
      <c r="C839" s="5"/>
      <c r="D839" s="5"/>
      <c r="F839" s="10"/>
      <c r="G839" s="7"/>
    </row>
    <row r="840" ht="15.75" customHeight="1">
      <c r="B840" s="3"/>
      <c r="C840" s="5"/>
      <c r="D840" s="5"/>
      <c r="F840" s="10"/>
      <c r="G840" s="7"/>
    </row>
    <row r="841" ht="15.75" customHeight="1">
      <c r="B841" s="3"/>
      <c r="C841" s="5"/>
      <c r="D841" s="5"/>
      <c r="F841" s="10"/>
      <c r="G841" s="7"/>
    </row>
    <row r="842" ht="15.75" customHeight="1">
      <c r="B842" s="3"/>
      <c r="C842" s="5"/>
      <c r="D842" s="5"/>
      <c r="F842" s="10"/>
      <c r="G842" s="7"/>
    </row>
    <row r="843" ht="15.75" customHeight="1">
      <c r="B843" s="3"/>
      <c r="C843" s="5"/>
      <c r="D843" s="5"/>
      <c r="F843" s="10"/>
      <c r="G843" s="7"/>
    </row>
    <row r="844" ht="15.75" customHeight="1">
      <c r="B844" s="3"/>
      <c r="C844" s="5"/>
      <c r="D844" s="5"/>
      <c r="F844" s="10"/>
      <c r="G844" s="7"/>
    </row>
    <row r="845" ht="15.75" customHeight="1">
      <c r="B845" s="3"/>
      <c r="C845" s="5"/>
      <c r="D845" s="5"/>
      <c r="F845" s="10"/>
      <c r="G845" s="7"/>
    </row>
    <row r="846" ht="15.75" customHeight="1">
      <c r="B846" s="3"/>
      <c r="C846" s="5"/>
      <c r="D846" s="5"/>
      <c r="F846" s="10"/>
      <c r="G846" s="7"/>
    </row>
    <row r="847" ht="15.75" customHeight="1">
      <c r="B847" s="3"/>
      <c r="C847" s="5"/>
      <c r="D847" s="5"/>
      <c r="F847" s="10"/>
      <c r="G847" s="7"/>
    </row>
    <row r="848" ht="15.75" customHeight="1">
      <c r="B848" s="3"/>
      <c r="C848" s="5"/>
      <c r="D848" s="5"/>
      <c r="F848" s="10"/>
      <c r="G848" s="7"/>
    </row>
    <row r="849" ht="15.75" customHeight="1">
      <c r="B849" s="3"/>
      <c r="C849" s="5"/>
      <c r="D849" s="5"/>
      <c r="F849" s="10"/>
      <c r="G849" s="7"/>
    </row>
    <row r="850" ht="15.75" customHeight="1">
      <c r="B850" s="3"/>
      <c r="C850" s="5"/>
      <c r="D850" s="5"/>
      <c r="F850" s="10"/>
      <c r="G850" s="7"/>
    </row>
    <row r="851" ht="15.75" customHeight="1">
      <c r="B851" s="3"/>
      <c r="C851" s="5"/>
      <c r="D851" s="5"/>
      <c r="F851" s="10"/>
      <c r="G851" s="7"/>
    </row>
    <row r="852" ht="15.75" customHeight="1">
      <c r="B852" s="3"/>
      <c r="C852" s="5"/>
      <c r="D852" s="5"/>
      <c r="F852" s="10"/>
      <c r="G852" s="7"/>
    </row>
    <row r="853" ht="15.75" customHeight="1">
      <c r="B853" s="3"/>
      <c r="C853" s="5"/>
      <c r="D853" s="5"/>
      <c r="F853" s="10"/>
      <c r="G853" s="7"/>
    </row>
    <row r="854" ht="15.75" customHeight="1">
      <c r="B854" s="3"/>
      <c r="C854" s="5"/>
      <c r="D854" s="5"/>
      <c r="F854" s="10"/>
      <c r="G854" s="7"/>
    </row>
    <row r="855" ht="15.75" customHeight="1">
      <c r="B855" s="3"/>
      <c r="C855" s="5"/>
      <c r="D855" s="5"/>
      <c r="F855" s="10"/>
      <c r="G855" s="7"/>
    </row>
    <row r="856" ht="15.75" customHeight="1">
      <c r="B856" s="3"/>
      <c r="C856" s="5"/>
      <c r="D856" s="5"/>
      <c r="F856" s="10"/>
      <c r="G856" s="7"/>
    </row>
    <row r="857" ht="15.75" customHeight="1">
      <c r="B857" s="3"/>
      <c r="C857" s="5"/>
      <c r="D857" s="5"/>
      <c r="F857" s="10"/>
      <c r="G857" s="7"/>
    </row>
    <row r="858" ht="15.75" customHeight="1">
      <c r="B858" s="3"/>
      <c r="C858" s="5"/>
      <c r="D858" s="5"/>
      <c r="F858" s="10"/>
      <c r="G858" s="7"/>
    </row>
    <row r="859" ht="15.75" customHeight="1">
      <c r="B859" s="3"/>
      <c r="C859" s="5"/>
      <c r="D859" s="5"/>
      <c r="F859" s="10"/>
      <c r="G859" s="7"/>
    </row>
    <row r="860" ht="15.75" customHeight="1">
      <c r="B860" s="3"/>
      <c r="C860" s="5"/>
      <c r="D860" s="5"/>
      <c r="F860" s="10"/>
      <c r="G860" s="7"/>
    </row>
    <row r="861" ht="15.75" customHeight="1">
      <c r="B861" s="3"/>
      <c r="C861" s="5"/>
      <c r="D861" s="5"/>
      <c r="F861" s="10"/>
      <c r="G861" s="7"/>
    </row>
    <row r="862" ht="15.75" customHeight="1">
      <c r="B862" s="3"/>
      <c r="C862" s="5"/>
      <c r="D862" s="5"/>
      <c r="F862" s="10"/>
      <c r="G862" s="7"/>
    </row>
    <row r="863" ht="15.75" customHeight="1">
      <c r="B863" s="3"/>
      <c r="C863" s="5"/>
      <c r="D863" s="5"/>
      <c r="F863" s="10"/>
      <c r="G863" s="7"/>
    </row>
    <row r="864" ht="15.75" customHeight="1">
      <c r="B864" s="3"/>
      <c r="C864" s="5"/>
      <c r="D864" s="5"/>
      <c r="F864" s="10"/>
      <c r="G864" s="7"/>
    </row>
    <row r="865" ht="15.75" customHeight="1">
      <c r="B865" s="3"/>
      <c r="C865" s="5"/>
      <c r="D865" s="5"/>
      <c r="F865" s="10"/>
      <c r="G865" s="7"/>
    </row>
    <row r="866" ht="15.75" customHeight="1">
      <c r="B866" s="3"/>
      <c r="C866" s="5"/>
      <c r="D866" s="5"/>
      <c r="F866" s="10"/>
      <c r="G866" s="7"/>
    </row>
    <row r="867" ht="15.75" customHeight="1">
      <c r="B867" s="3"/>
      <c r="C867" s="5"/>
      <c r="D867" s="5"/>
      <c r="F867" s="10"/>
      <c r="G867" s="7"/>
    </row>
    <row r="868" ht="15.75" customHeight="1">
      <c r="B868" s="3"/>
      <c r="C868" s="5"/>
      <c r="D868" s="5"/>
      <c r="F868" s="10"/>
      <c r="G868" s="7"/>
    </row>
    <row r="869" ht="15.75" customHeight="1">
      <c r="B869" s="3"/>
      <c r="C869" s="5"/>
      <c r="D869" s="5"/>
      <c r="F869" s="10"/>
      <c r="G869" s="7"/>
    </row>
    <row r="870" ht="15.75" customHeight="1">
      <c r="B870" s="3"/>
      <c r="C870" s="5"/>
      <c r="D870" s="5"/>
      <c r="F870" s="10"/>
      <c r="G870" s="7"/>
    </row>
    <row r="871" ht="15.75" customHeight="1">
      <c r="B871" s="3"/>
      <c r="C871" s="5"/>
      <c r="D871" s="5"/>
      <c r="F871" s="10"/>
      <c r="G871" s="7"/>
    </row>
    <row r="872" ht="15.75" customHeight="1">
      <c r="B872" s="3"/>
      <c r="C872" s="5"/>
      <c r="D872" s="5"/>
      <c r="F872" s="10"/>
      <c r="G872" s="7"/>
    </row>
    <row r="873" ht="15.75" customHeight="1">
      <c r="B873" s="3"/>
      <c r="C873" s="5"/>
      <c r="D873" s="5"/>
      <c r="F873" s="10"/>
      <c r="G873" s="7"/>
    </row>
    <row r="874" ht="15.75" customHeight="1">
      <c r="B874" s="3"/>
      <c r="C874" s="5"/>
      <c r="D874" s="5"/>
      <c r="F874" s="10"/>
      <c r="G874" s="7"/>
    </row>
    <row r="875" ht="15.75" customHeight="1">
      <c r="B875" s="3"/>
      <c r="C875" s="5"/>
      <c r="D875" s="5"/>
      <c r="F875" s="10"/>
      <c r="G875" s="7"/>
    </row>
    <row r="876" ht="15.75" customHeight="1">
      <c r="B876" s="3"/>
      <c r="C876" s="5"/>
      <c r="D876" s="5"/>
      <c r="F876" s="10"/>
      <c r="G876" s="7"/>
    </row>
    <row r="877" ht="15.75" customHeight="1">
      <c r="B877" s="3"/>
      <c r="C877" s="5"/>
      <c r="D877" s="5"/>
      <c r="F877" s="10"/>
      <c r="G877" s="7"/>
    </row>
    <row r="878" ht="15.75" customHeight="1">
      <c r="B878" s="3"/>
      <c r="C878" s="5"/>
      <c r="D878" s="5"/>
      <c r="F878" s="10"/>
      <c r="G878" s="7"/>
    </row>
    <row r="879" ht="15.75" customHeight="1">
      <c r="B879" s="3"/>
      <c r="C879" s="5"/>
      <c r="D879" s="5"/>
      <c r="F879" s="10"/>
      <c r="G879" s="7"/>
    </row>
    <row r="880" ht="15.75" customHeight="1">
      <c r="B880" s="3"/>
      <c r="C880" s="5"/>
      <c r="D880" s="5"/>
      <c r="F880" s="10"/>
      <c r="G880" s="7"/>
    </row>
    <row r="881" ht="15.75" customHeight="1">
      <c r="B881" s="3"/>
      <c r="C881" s="5"/>
      <c r="D881" s="5"/>
      <c r="F881" s="10"/>
      <c r="G881" s="7"/>
    </row>
    <row r="882" ht="15.75" customHeight="1">
      <c r="B882" s="3"/>
      <c r="C882" s="5"/>
      <c r="D882" s="5"/>
      <c r="F882" s="10"/>
      <c r="G882" s="7"/>
    </row>
    <row r="883" ht="15.75" customHeight="1">
      <c r="B883" s="3"/>
      <c r="C883" s="5"/>
      <c r="D883" s="5"/>
      <c r="F883" s="10"/>
      <c r="G883" s="7"/>
    </row>
    <row r="884" ht="15.75" customHeight="1">
      <c r="B884" s="3"/>
      <c r="C884" s="5"/>
      <c r="D884" s="5"/>
      <c r="F884" s="10"/>
      <c r="G884" s="7"/>
    </row>
    <row r="885" ht="15.75" customHeight="1">
      <c r="B885" s="3"/>
      <c r="C885" s="5"/>
      <c r="D885" s="5"/>
      <c r="F885" s="10"/>
      <c r="G885" s="7"/>
    </row>
    <row r="886" ht="15.75" customHeight="1">
      <c r="B886" s="3"/>
      <c r="C886" s="5"/>
      <c r="D886" s="5"/>
      <c r="F886" s="10"/>
      <c r="G886" s="7"/>
    </row>
    <row r="887" ht="15.75" customHeight="1">
      <c r="B887" s="3"/>
      <c r="C887" s="5"/>
      <c r="D887" s="5"/>
      <c r="F887" s="10"/>
      <c r="G887" s="7"/>
    </row>
    <row r="888" ht="15.75" customHeight="1">
      <c r="B888" s="3"/>
      <c r="C888" s="5"/>
      <c r="D888" s="5"/>
      <c r="F888" s="10"/>
      <c r="G888" s="7"/>
    </row>
    <row r="889" ht="15.75" customHeight="1">
      <c r="B889" s="3"/>
      <c r="C889" s="5"/>
      <c r="D889" s="5"/>
      <c r="F889" s="10"/>
      <c r="G889" s="7"/>
    </row>
    <row r="890" ht="15.75" customHeight="1">
      <c r="B890" s="3"/>
      <c r="C890" s="5"/>
      <c r="D890" s="5"/>
      <c r="F890" s="10"/>
      <c r="G890" s="7"/>
    </row>
    <row r="891" ht="15.75" customHeight="1">
      <c r="B891" s="3"/>
      <c r="C891" s="5"/>
      <c r="D891" s="5"/>
      <c r="F891" s="10"/>
      <c r="G891" s="7"/>
    </row>
    <row r="892" ht="15.75" customHeight="1">
      <c r="B892" s="3"/>
      <c r="C892" s="5"/>
      <c r="D892" s="5"/>
      <c r="F892" s="10"/>
      <c r="G892" s="7"/>
    </row>
    <row r="893" ht="15.75" customHeight="1">
      <c r="B893" s="3"/>
      <c r="C893" s="5"/>
      <c r="D893" s="5"/>
      <c r="F893" s="10"/>
      <c r="G893" s="7"/>
    </row>
    <row r="894" ht="15.75" customHeight="1">
      <c r="B894" s="3"/>
      <c r="C894" s="5"/>
      <c r="D894" s="5"/>
      <c r="F894" s="10"/>
      <c r="G894" s="7"/>
    </row>
    <row r="895" ht="15.75" customHeight="1">
      <c r="B895" s="3"/>
      <c r="C895" s="5"/>
      <c r="D895" s="5"/>
      <c r="F895" s="10"/>
      <c r="G895" s="7"/>
    </row>
    <row r="896" ht="15.75" customHeight="1">
      <c r="B896" s="3"/>
      <c r="C896" s="5"/>
      <c r="D896" s="5"/>
      <c r="F896" s="10"/>
      <c r="G896" s="7"/>
    </row>
    <row r="897" ht="15.75" customHeight="1">
      <c r="B897" s="3"/>
      <c r="C897" s="5"/>
      <c r="D897" s="5"/>
      <c r="F897" s="10"/>
      <c r="G897" s="7"/>
    </row>
    <row r="898" ht="15.75" customHeight="1">
      <c r="B898" s="3"/>
      <c r="C898" s="5"/>
      <c r="D898" s="5"/>
      <c r="F898" s="10"/>
      <c r="G898" s="7"/>
    </row>
    <row r="899" ht="15.75" customHeight="1">
      <c r="B899" s="3"/>
      <c r="C899" s="5"/>
      <c r="D899" s="5"/>
      <c r="F899" s="10"/>
      <c r="G899" s="7"/>
    </row>
    <row r="900" ht="15.75" customHeight="1">
      <c r="B900" s="3"/>
      <c r="C900" s="5"/>
      <c r="D900" s="5"/>
      <c r="F900" s="10"/>
      <c r="G900" s="7"/>
    </row>
    <row r="901" ht="15.75" customHeight="1">
      <c r="B901" s="3"/>
      <c r="C901" s="5"/>
      <c r="D901" s="5"/>
      <c r="F901" s="10"/>
      <c r="G901" s="7"/>
    </row>
    <row r="902" ht="15.75" customHeight="1">
      <c r="B902" s="3"/>
      <c r="C902" s="5"/>
      <c r="D902" s="5"/>
      <c r="F902" s="10"/>
      <c r="G902" s="7"/>
    </row>
    <row r="903" ht="15.75" customHeight="1">
      <c r="B903" s="3"/>
      <c r="C903" s="5"/>
      <c r="D903" s="5"/>
      <c r="F903" s="10"/>
      <c r="G903" s="7"/>
    </row>
    <row r="904" ht="15.75" customHeight="1">
      <c r="B904" s="3"/>
      <c r="C904" s="5"/>
      <c r="D904" s="5"/>
      <c r="F904" s="10"/>
      <c r="G904" s="7"/>
    </row>
    <row r="905" ht="15.75" customHeight="1">
      <c r="B905" s="3"/>
      <c r="C905" s="5"/>
      <c r="D905" s="5"/>
      <c r="F905" s="10"/>
      <c r="G905" s="7"/>
    </row>
    <row r="906" ht="15.75" customHeight="1">
      <c r="B906" s="3"/>
      <c r="C906" s="5"/>
      <c r="D906" s="5"/>
      <c r="F906" s="10"/>
      <c r="G906" s="7"/>
    </row>
    <row r="907" ht="15.75" customHeight="1">
      <c r="B907" s="3"/>
      <c r="C907" s="5"/>
      <c r="D907" s="5"/>
      <c r="F907" s="10"/>
      <c r="G907" s="7"/>
    </row>
    <row r="908" ht="15.75" customHeight="1">
      <c r="B908" s="3"/>
      <c r="C908" s="5"/>
      <c r="D908" s="5"/>
      <c r="F908" s="10"/>
      <c r="G908" s="7"/>
    </row>
    <row r="909" ht="15.75" customHeight="1">
      <c r="B909" s="3"/>
      <c r="C909" s="5"/>
      <c r="D909" s="5"/>
      <c r="F909" s="10"/>
      <c r="G909" s="7"/>
    </row>
    <row r="910" ht="15.75" customHeight="1">
      <c r="B910" s="3"/>
      <c r="C910" s="5"/>
      <c r="D910" s="5"/>
      <c r="F910" s="10"/>
      <c r="G910" s="7"/>
    </row>
    <row r="911" ht="15.75" customHeight="1">
      <c r="B911" s="3"/>
      <c r="C911" s="5"/>
      <c r="D911" s="5"/>
      <c r="F911" s="10"/>
      <c r="G911" s="7"/>
    </row>
    <row r="912" ht="15.75" customHeight="1">
      <c r="B912" s="3"/>
      <c r="C912" s="5"/>
      <c r="D912" s="5"/>
      <c r="F912" s="10"/>
      <c r="G912" s="7"/>
    </row>
    <row r="913" ht="15.75" customHeight="1">
      <c r="B913" s="3"/>
      <c r="C913" s="5"/>
      <c r="D913" s="5"/>
      <c r="F913" s="10"/>
      <c r="G913" s="7"/>
    </row>
    <row r="914" ht="15.75" customHeight="1">
      <c r="B914" s="3"/>
      <c r="C914" s="5"/>
      <c r="D914" s="5"/>
      <c r="F914" s="10"/>
      <c r="G914" s="7"/>
    </row>
    <row r="915" ht="15.75" customHeight="1">
      <c r="B915" s="3"/>
      <c r="C915" s="5"/>
      <c r="D915" s="5"/>
      <c r="F915" s="10"/>
      <c r="G915" s="7"/>
    </row>
    <row r="916" ht="15.75" customHeight="1">
      <c r="B916" s="3"/>
      <c r="C916" s="5"/>
      <c r="D916" s="5"/>
      <c r="F916" s="10"/>
      <c r="G916" s="7"/>
    </row>
    <row r="917" ht="15.75" customHeight="1">
      <c r="B917" s="3"/>
      <c r="C917" s="5"/>
      <c r="D917" s="5"/>
      <c r="F917" s="10"/>
      <c r="G917" s="7"/>
    </row>
    <row r="918" ht="15.75" customHeight="1">
      <c r="B918" s="3"/>
      <c r="C918" s="5"/>
      <c r="D918" s="5"/>
      <c r="F918" s="10"/>
      <c r="G918" s="7"/>
    </row>
    <row r="919" ht="15.75" customHeight="1">
      <c r="B919" s="3"/>
      <c r="C919" s="5"/>
      <c r="D919" s="5"/>
      <c r="F919" s="10"/>
      <c r="G919" s="7"/>
    </row>
    <row r="920" ht="15.75" customHeight="1">
      <c r="B920" s="3"/>
      <c r="C920" s="5"/>
      <c r="D920" s="5"/>
      <c r="F920" s="10"/>
      <c r="G920" s="7"/>
    </row>
    <row r="921" ht="15.75" customHeight="1">
      <c r="B921" s="3"/>
      <c r="C921" s="5"/>
      <c r="D921" s="5"/>
      <c r="F921" s="10"/>
      <c r="G921" s="7"/>
    </row>
    <row r="922" ht="15.75" customHeight="1">
      <c r="B922" s="3"/>
      <c r="C922" s="5"/>
      <c r="D922" s="5"/>
      <c r="F922" s="10"/>
      <c r="G922" s="7"/>
    </row>
    <row r="923" ht="15.75" customHeight="1">
      <c r="B923" s="3"/>
      <c r="C923" s="5"/>
      <c r="D923" s="5"/>
      <c r="F923" s="10"/>
      <c r="G923" s="7"/>
    </row>
    <row r="924" ht="15.75" customHeight="1">
      <c r="B924" s="3"/>
      <c r="C924" s="5"/>
      <c r="D924" s="5"/>
      <c r="F924" s="10"/>
      <c r="G924" s="7"/>
    </row>
    <row r="925" ht="15.75" customHeight="1">
      <c r="B925" s="3"/>
      <c r="C925" s="5"/>
      <c r="D925" s="5"/>
      <c r="F925" s="10"/>
      <c r="G925" s="7"/>
    </row>
    <row r="926" ht="15.75" customHeight="1">
      <c r="B926" s="3"/>
      <c r="C926" s="5"/>
      <c r="D926" s="5"/>
      <c r="F926" s="10"/>
      <c r="G926" s="7"/>
    </row>
    <row r="927" ht="15.75" customHeight="1">
      <c r="B927" s="3"/>
      <c r="C927" s="5"/>
      <c r="D927" s="5"/>
      <c r="F927" s="10"/>
      <c r="G927" s="7"/>
    </row>
    <row r="928" ht="15.75" customHeight="1">
      <c r="B928" s="3"/>
      <c r="C928" s="5"/>
      <c r="D928" s="5"/>
      <c r="F928" s="10"/>
      <c r="G928" s="7"/>
    </row>
    <row r="929" ht="15.75" customHeight="1">
      <c r="B929" s="3"/>
      <c r="C929" s="5"/>
      <c r="D929" s="5"/>
      <c r="F929" s="10"/>
      <c r="G929" s="7"/>
    </row>
    <row r="930" ht="15.75" customHeight="1">
      <c r="B930" s="3"/>
      <c r="C930" s="5"/>
      <c r="D930" s="5"/>
      <c r="F930" s="10"/>
      <c r="G930" s="7"/>
    </row>
    <row r="931" ht="15.75" customHeight="1">
      <c r="B931" s="3"/>
      <c r="C931" s="5"/>
      <c r="D931" s="5"/>
      <c r="F931" s="10"/>
      <c r="G931" s="7"/>
    </row>
    <row r="932" ht="15.75" customHeight="1">
      <c r="B932" s="3"/>
      <c r="C932" s="5"/>
      <c r="D932" s="5"/>
      <c r="F932" s="10"/>
      <c r="G932" s="7"/>
    </row>
    <row r="933" ht="15.75" customHeight="1">
      <c r="B933" s="3"/>
      <c r="C933" s="5"/>
      <c r="D933" s="5"/>
      <c r="F933" s="10"/>
      <c r="G933" s="7"/>
    </row>
    <row r="934" ht="15.75" customHeight="1">
      <c r="B934" s="3"/>
      <c r="C934" s="5"/>
      <c r="D934" s="5"/>
      <c r="F934" s="10"/>
      <c r="G934" s="7"/>
    </row>
    <row r="935" ht="15.75" customHeight="1">
      <c r="B935" s="3"/>
      <c r="C935" s="5"/>
      <c r="D935" s="5"/>
      <c r="F935" s="10"/>
      <c r="G935" s="7"/>
    </row>
    <row r="936" ht="15.75" customHeight="1">
      <c r="B936" s="3"/>
      <c r="C936" s="5"/>
      <c r="D936" s="5"/>
      <c r="F936" s="10"/>
      <c r="G936" s="7"/>
    </row>
    <row r="937" ht="15.75" customHeight="1">
      <c r="B937" s="3"/>
      <c r="C937" s="5"/>
      <c r="D937" s="5"/>
      <c r="F937" s="10"/>
      <c r="G937" s="7"/>
    </row>
    <row r="938" ht="15.75" customHeight="1">
      <c r="B938" s="3"/>
      <c r="C938" s="5"/>
      <c r="D938" s="5"/>
      <c r="F938" s="10"/>
      <c r="G938" s="7"/>
    </row>
    <row r="939" ht="15.75" customHeight="1">
      <c r="B939" s="3"/>
      <c r="C939" s="5"/>
      <c r="D939" s="5"/>
      <c r="F939" s="10"/>
      <c r="G939" s="7"/>
    </row>
    <row r="940" ht="15.75" customHeight="1">
      <c r="B940" s="3"/>
      <c r="C940" s="5"/>
      <c r="D940" s="5"/>
      <c r="F940" s="10"/>
      <c r="G940" s="7"/>
    </row>
    <row r="941" ht="15.75" customHeight="1">
      <c r="B941" s="3"/>
      <c r="C941" s="5"/>
      <c r="D941" s="5"/>
      <c r="F941" s="10"/>
      <c r="G941" s="7"/>
    </row>
    <row r="942" ht="15.75" customHeight="1">
      <c r="B942" s="3"/>
      <c r="C942" s="5"/>
      <c r="D942" s="5"/>
      <c r="F942" s="10"/>
      <c r="G942" s="7"/>
    </row>
    <row r="943" ht="15.75" customHeight="1">
      <c r="B943" s="3"/>
      <c r="C943" s="5"/>
      <c r="D943" s="5"/>
      <c r="F943" s="10"/>
      <c r="G943" s="7"/>
    </row>
    <row r="944" ht="15.75" customHeight="1">
      <c r="B944" s="3"/>
      <c r="C944" s="5"/>
      <c r="D944" s="5"/>
      <c r="F944" s="10"/>
      <c r="G944" s="7"/>
    </row>
    <row r="945" ht="15.75" customHeight="1">
      <c r="B945" s="3"/>
      <c r="C945" s="5"/>
      <c r="D945" s="5"/>
      <c r="F945" s="10"/>
      <c r="G945" s="7"/>
    </row>
    <row r="946" ht="15.75" customHeight="1">
      <c r="B946" s="3"/>
      <c r="C946" s="5"/>
      <c r="D946" s="5"/>
      <c r="F946" s="10"/>
      <c r="G946" s="7"/>
    </row>
    <row r="947" ht="15.75" customHeight="1">
      <c r="B947" s="3"/>
      <c r="C947" s="5"/>
      <c r="D947" s="5"/>
      <c r="F947" s="10"/>
      <c r="G947" s="7"/>
    </row>
    <row r="948" ht="15.75" customHeight="1">
      <c r="B948" s="3"/>
      <c r="C948" s="5"/>
      <c r="D948" s="5"/>
      <c r="F948" s="10"/>
      <c r="G948" s="7"/>
    </row>
    <row r="949" ht="15.75" customHeight="1">
      <c r="B949" s="3"/>
      <c r="C949" s="5"/>
      <c r="D949" s="5"/>
      <c r="F949" s="10"/>
      <c r="G949" s="7"/>
    </row>
    <row r="950" ht="15.75" customHeight="1">
      <c r="B950" s="3"/>
      <c r="C950" s="5"/>
      <c r="D950" s="5"/>
      <c r="F950" s="10"/>
      <c r="G950" s="7"/>
    </row>
    <row r="951" ht="15.75" customHeight="1">
      <c r="B951" s="3"/>
      <c r="C951" s="5"/>
      <c r="D951" s="5"/>
      <c r="F951" s="10"/>
      <c r="G951" s="7"/>
    </row>
    <row r="952" ht="15.75" customHeight="1">
      <c r="B952" s="3"/>
      <c r="C952" s="5"/>
      <c r="D952" s="5"/>
      <c r="F952" s="10"/>
      <c r="G952" s="7"/>
    </row>
    <row r="953" ht="15.75" customHeight="1">
      <c r="B953" s="3"/>
      <c r="C953" s="5"/>
      <c r="D953" s="5"/>
      <c r="F953" s="10"/>
      <c r="G953" s="7"/>
    </row>
    <row r="954" ht="15.75" customHeight="1">
      <c r="B954" s="3"/>
      <c r="C954" s="5"/>
      <c r="D954" s="5"/>
      <c r="F954" s="10"/>
      <c r="G954" s="7"/>
    </row>
    <row r="955" ht="15.75" customHeight="1">
      <c r="B955" s="3"/>
      <c r="C955" s="5"/>
      <c r="D955" s="5"/>
      <c r="F955" s="10"/>
      <c r="G955" s="7"/>
    </row>
    <row r="956" ht="15.75" customHeight="1">
      <c r="B956" s="3"/>
      <c r="C956" s="5"/>
      <c r="D956" s="5"/>
      <c r="F956" s="10"/>
      <c r="G956" s="7"/>
    </row>
    <row r="957" ht="15.75" customHeight="1">
      <c r="B957" s="3"/>
      <c r="C957" s="5"/>
      <c r="D957" s="5"/>
      <c r="F957" s="10"/>
      <c r="G957" s="7"/>
    </row>
    <row r="958" ht="15.75" customHeight="1">
      <c r="B958" s="3"/>
      <c r="C958" s="5"/>
      <c r="D958" s="5"/>
      <c r="F958" s="10"/>
      <c r="G958" s="7"/>
    </row>
    <row r="959" ht="15.75" customHeight="1">
      <c r="B959" s="3"/>
      <c r="C959" s="5"/>
      <c r="D959" s="5"/>
      <c r="F959" s="10"/>
      <c r="G959" s="7"/>
    </row>
    <row r="960" ht="15.75" customHeight="1">
      <c r="B960" s="3"/>
      <c r="C960" s="5"/>
      <c r="D960" s="5"/>
      <c r="F960" s="10"/>
      <c r="G960" s="7"/>
    </row>
    <row r="961" ht="15.75" customHeight="1">
      <c r="B961" s="3"/>
      <c r="C961" s="5"/>
      <c r="D961" s="5"/>
      <c r="F961" s="10"/>
      <c r="G961" s="7"/>
    </row>
    <row r="962" ht="15.75" customHeight="1">
      <c r="B962" s="3"/>
      <c r="C962" s="5"/>
      <c r="D962" s="5"/>
      <c r="F962" s="10"/>
      <c r="G962" s="7"/>
    </row>
    <row r="963" ht="15.75" customHeight="1">
      <c r="B963" s="3"/>
      <c r="C963" s="5"/>
      <c r="D963" s="5"/>
      <c r="F963" s="10"/>
      <c r="G963" s="7"/>
    </row>
    <row r="964" ht="15.75" customHeight="1">
      <c r="B964" s="3"/>
      <c r="C964" s="5"/>
      <c r="D964" s="5"/>
      <c r="F964" s="10"/>
      <c r="G964" s="7"/>
    </row>
    <row r="965" ht="15.75" customHeight="1">
      <c r="B965" s="3"/>
      <c r="C965" s="5"/>
      <c r="D965" s="5"/>
      <c r="F965" s="10"/>
      <c r="G965" s="7"/>
    </row>
    <row r="966" ht="15.75" customHeight="1">
      <c r="B966" s="3"/>
      <c r="C966" s="5"/>
      <c r="D966" s="5"/>
      <c r="F966" s="10"/>
      <c r="G966" s="7"/>
    </row>
    <row r="967" ht="15.75" customHeight="1">
      <c r="B967" s="3"/>
      <c r="C967" s="5"/>
      <c r="D967" s="5"/>
      <c r="F967" s="10"/>
      <c r="G967" s="7"/>
    </row>
    <row r="968" ht="15.75" customHeight="1">
      <c r="B968" s="3"/>
      <c r="C968" s="5"/>
      <c r="D968" s="5"/>
      <c r="F968" s="10"/>
      <c r="G968" s="7"/>
    </row>
    <row r="969" ht="15.75" customHeight="1">
      <c r="B969" s="3"/>
      <c r="C969" s="5"/>
      <c r="D969" s="5"/>
      <c r="F969" s="10"/>
      <c r="G969" s="7"/>
    </row>
    <row r="970" ht="15.75" customHeight="1">
      <c r="B970" s="3"/>
      <c r="C970" s="5"/>
      <c r="D970" s="5"/>
      <c r="F970" s="10"/>
      <c r="G970" s="7"/>
    </row>
    <row r="971" ht="15.75" customHeight="1">
      <c r="B971" s="3"/>
      <c r="C971" s="5"/>
      <c r="D971" s="5"/>
      <c r="F971" s="10"/>
      <c r="G971" s="7"/>
    </row>
    <row r="972" ht="15.75" customHeight="1">
      <c r="B972" s="3"/>
      <c r="C972" s="5"/>
      <c r="D972" s="5"/>
      <c r="F972" s="10"/>
      <c r="G972" s="7"/>
    </row>
    <row r="973" ht="15.75" customHeight="1">
      <c r="B973" s="3"/>
      <c r="C973" s="5"/>
      <c r="D973" s="5"/>
      <c r="F973" s="10"/>
      <c r="G973" s="7"/>
    </row>
    <row r="974" ht="15.75" customHeight="1">
      <c r="B974" s="3"/>
      <c r="C974" s="5"/>
      <c r="D974" s="5"/>
      <c r="F974" s="10"/>
      <c r="G974" s="7"/>
    </row>
    <row r="975" ht="15.75" customHeight="1">
      <c r="B975" s="3"/>
      <c r="C975" s="5"/>
      <c r="D975" s="5"/>
      <c r="F975" s="10"/>
      <c r="G975" s="7"/>
    </row>
    <row r="976" ht="15.75" customHeight="1">
      <c r="B976" s="3"/>
      <c r="C976" s="5"/>
      <c r="D976" s="5"/>
      <c r="F976" s="10"/>
      <c r="G976" s="7"/>
    </row>
    <row r="977" ht="15.75" customHeight="1">
      <c r="B977" s="3"/>
      <c r="C977" s="5"/>
      <c r="D977" s="5"/>
      <c r="F977" s="10"/>
      <c r="G977" s="7"/>
    </row>
    <row r="978" ht="15.75" customHeight="1">
      <c r="B978" s="3"/>
      <c r="C978" s="5"/>
      <c r="D978" s="5"/>
      <c r="F978" s="10"/>
      <c r="G978" s="7"/>
    </row>
    <row r="979" ht="15.75" customHeight="1">
      <c r="B979" s="3"/>
      <c r="C979" s="5"/>
      <c r="D979" s="5"/>
      <c r="F979" s="10"/>
      <c r="G979" s="7"/>
    </row>
    <row r="980" ht="15.75" customHeight="1">
      <c r="B980" s="3"/>
      <c r="C980" s="5"/>
      <c r="D980" s="5"/>
      <c r="F980" s="10"/>
      <c r="G980" s="7"/>
    </row>
    <row r="981" ht="15.75" customHeight="1">
      <c r="B981" s="3"/>
      <c r="C981" s="5"/>
      <c r="D981" s="5"/>
      <c r="F981" s="10"/>
      <c r="G981" s="7"/>
    </row>
    <row r="982" ht="15.75" customHeight="1">
      <c r="B982" s="3"/>
      <c r="C982" s="5"/>
      <c r="D982" s="5"/>
      <c r="F982" s="10"/>
      <c r="G982" s="7"/>
    </row>
    <row r="983" ht="15.75" customHeight="1">
      <c r="B983" s="3"/>
      <c r="C983" s="5"/>
      <c r="D983" s="5"/>
      <c r="F983" s="10"/>
      <c r="G983" s="7"/>
    </row>
    <row r="984" ht="15.75" customHeight="1">
      <c r="B984" s="3"/>
      <c r="C984" s="5"/>
      <c r="D984" s="5"/>
      <c r="F984" s="10"/>
      <c r="G984" s="7"/>
    </row>
    <row r="985" ht="15.75" customHeight="1">
      <c r="B985" s="3"/>
      <c r="C985" s="5"/>
      <c r="D985" s="5"/>
      <c r="F985" s="10"/>
      <c r="G985" s="7"/>
    </row>
    <row r="986" ht="15.75" customHeight="1">
      <c r="B986" s="3"/>
      <c r="C986" s="5"/>
      <c r="D986" s="5"/>
      <c r="F986" s="10"/>
      <c r="G986" s="7"/>
    </row>
    <row r="987" ht="15.75" customHeight="1">
      <c r="B987" s="3"/>
      <c r="C987" s="5"/>
      <c r="D987" s="5"/>
      <c r="F987" s="10"/>
      <c r="G987" s="7"/>
    </row>
    <row r="988" ht="15.75" customHeight="1">
      <c r="B988" s="3"/>
      <c r="C988" s="5"/>
      <c r="D988" s="5"/>
      <c r="F988" s="10"/>
      <c r="G988" s="7"/>
    </row>
    <row r="989" ht="15.75" customHeight="1">
      <c r="B989" s="3"/>
      <c r="C989" s="5"/>
      <c r="D989" s="5"/>
      <c r="F989" s="10"/>
      <c r="G989" s="7"/>
    </row>
    <row r="990" ht="15.75" customHeight="1">
      <c r="B990" s="3"/>
      <c r="C990" s="5"/>
      <c r="D990" s="5"/>
      <c r="F990" s="10"/>
      <c r="G990" s="7"/>
    </row>
    <row r="991" ht="15.75" customHeight="1">
      <c r="B991" s="3"/>
      <c r="C991" s="5"/>
      <c r="D991" s="5"/>
      <c r="F991" s="10"/>
      <c r="G991" s="7"/>
    </row>
    <row r="992" ht="15.75" customHeight="1">
      <c r="B992" s="3"/>
      <c r="C992" s="5"/>
      <c r="D992" s="5"/>
      <c r="F992" s="10"/>
      <c r="G992" s="7"/>
    </row>
    <row r="993" ht="15.75" customHeight="1">
      <c r="B993" s="3"/>
      <c r="C993" s="5"/>
      <c r="D993" s="5"/>
      <c r="F993" s="10"/>
      <c r="G993" s="7"/>
    </row>
    <row r="994" ht="15.75" customHeight="1">
      <c r="B994" s="3"/>
      <c r="C994" s="5"/>
      <c r="D994" s="5"/>
      <c r="F994" s="10"/>
      <c r="G994" s="7"/>
    </row>
    <row r="995" ht="15.75" customHeight="1">
      <c r="B995" s="3"/>
      <c r="C995" s="5"/>
      <c r="D995" s="5"/>
      <c r="F995" s="10"/>
      <c r="G995" s="7"/>
    </row>
    <row r="996" ht="15.75" customHeight="1">
      <c r="B996" s="3"/>
      <c r="C996" s="5"/>
      <c r="D996" s="5"/>
      <c r="F996" s="10"/>
      <c r="G996" s="7"/>
    </row>
    <row r="997" ht="15.75" customHeight="1">
      <c r="B997" s="3"/>
      <c r="C997" s="5"/>
      <c r="D997" s="5"/>
      <c r="F997" s="10"/>
      <c r="G997" s="7"/>
    </row>
    <row r="998" ht="15.75" customHeight="1">
      <c r="B998" s="3"/>
      <c r="C998" s="5"/>
      <c r="D998" s="5"/>
      <c r="F998" s="10"/>
      <c r="G998" s="7"/>
    </row>
    <row r="999" ht="15.75" customHeight="1">
      <c r="B999" s="3"/>
      <c r="C999" s="5"/>
      <c r="D999" s="5"/>
      <c r="F999" s="10"/>
      <c r="G999" s="7"/>
    </row>
    <row r="1000" ht="15.75" customHeight="1">
      <c r="B1000" s="3"/>
      <c r="C1000" s="5"/>
      <c r="D1000" s="5"/>
      <c r="F1000" s="10"/>
      <c r="G1000" s="7"/>
    </row>
  </sheetData>
  <conditionalFormatting sqref="K6:K7">
    <cfRule type="expression" dxfId="0" priority="1">
      <formula>and(K6&lt;today(), today()-K6&gt;=weekday(today()), today()-K6&lt;weekday(today())+7)</formula>
    </cfRule>
  </conditionalFormatting>
  <hyperlinks>
    <hyperlink r:id="rId2" ref="B17"/>
  </hyperlinks>
  <printOptions/>
  <pageMargins bottom="0.75" footer="0.0" header="0.0" left="0.7" right="0.7" top="0.75"/>
  <pageSetup orientation="portrait"/>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9.29"/>
    <col customWidth="1" min="2" max="3" width="6.57"/>
    <col customWidth="1" min="4" max="4" width="72.71"/>
    <col customWidth="1" min="5" max="5" width="9.71"/>
    <col customWidth="1" min="6" max="6" width="5.57"/>
    <col customWidth="1" min="7" max="7" width="10.43"/>
    <col customWidth="1" min="8" max="8" width="10.86"/>
    <col customWidth="1" min="9" max="9" width="9.86"/>
    <col customWidth="1" min="10" max="10" width="10.71"/>
    <col customWidth="1" min="11" max="11" width="14.0"/>
    <col customWidth="1" min="12" max="12" width="12.57"/>
    <col customWidth="1" min="13" max="13" width="42.29"/>
    <col customWidth="1" min="14" max="14" width="16.71"/>
    <col customWidth="1" min="15" max="15" width="5.29"/>
    <col customWidth="1" min="16" max="17" width="11.57"/>
    <col customWidth="1" min="18" max="18" width="10.86"/>
    <col customWidth="1" min="19" max="19" width="15.71"/>
    <col customWidth="1" min="20" max="20" width="17.86"/>
    <col customWidth="1" min="21" max="21" width="15.71"/>
    <col customWidth="1" min="22" max="22" width="18.57"/>
    <col customWidth="1" min="23" max="23" width="23.86"/>
    <col customWidth="1" min="24" max="24" width="18.43"/>
    <col customWidth="1" min="25" max="25" width="11.86"/>
    <col customWidth="1" min="26" max="26" width="8.71"/>
  </cols>
  <sheetData>
    <row r="1">
      <c r="A1" s="3" t="s">
        <v>1</v>
      </c>
      <c r="B1" s="2" t="s">
        <v>2</v>
      </c>
      <c r="C1" t="s">
        <v>7</v>
      </c>
      <c r="D1" t="s">
        <v>8</v>
      </c>
      <c r="E1" t="s">
        <v>9</v>
      </c>
      <c r="F1" t="s">
        <v>10</v>
      </c>
      <c r="G1" t="s">
        <v>11</v>
      </c>
      <c r="H1" t="s">
        <v>12</v>
      </c>
      <c r="I1" t="s">
        <v>13</v>
      </c>
      <c r="J1" t="s">
        <v>14</v>
      </c>
      <c r="K1" t="s">
        <v>15</v>
      </c>
      <c r="L1" t="s">
        <v>16</v>
      </c>
      <c r="M1" t="s">
        <v>17</v>
      </c>
      <c r="N1" t="s">
        <v>18</v>
      </c>
      <c r="O1" t="s">
        <v>20</v>
      </c>
      <c r="P1" t="s">
        <v>21</v>
      </c>
      <c r="Q1" t="s">
        <v>22</v>
      </c>
      <c r="R1" t="s">
        <v>23</v>
      </c>
      <c r="S1" t="s">
        <v>24</v>
      </c>
      <c r="T1" t="s">
        <v>25</v>
      </c>
      <c r="U1" t="s">
        <v>26</v>
      </c>
      <c r="V1" t="s">
        <v>28</v>
      </c>
      <c r="W1" t="s">
        <v>30</v>
      </c>
      <c r="X1" t="s">
        <v>32</v>
      </c>
      <c r="Y1" t="s">
        <v>33</v>
      </c>
      <c r="Z1" t="s">
        <v>34</v>
      </c>
    </row>
    <row r="2">
      <c r="A2" s="3" t="s">
        <v>35</v>
      </c>
      <c r="B2" s="2">
        <v>5.0</v>
      </c>
      <c r="C2">
        <v>1.0</v>
      </c>
      <c r="D2" t="s">
        <v>37</v>
      </c>
      <c r="F2" t="s">
        <v>38</v>
      </c>
      <c r="G2" s="8">
        <v>34.75</v>
      </c>
      <c r="H2" s="8">
        <v>-92.45</v>
      </c>
      <c r="I2">
        <v>2013.0</v>
      </c>
      <c r="J2">
        <v>1.0</v>
      </c>
      <c r="M2" t="s">
        <v>41</v>
      </c>
      <c r="N2" t="s">
        <v>42</v>
      </c>
      <c r="O2">
        <v>4.0</v>
      </c>
      <c r="R2">
        <v>3.0</v>
      </c>
      <c r="S2" t="s">
        <v>44</v>
      </c>
      <c r="T2">
        <v>3.0</v>
      </c>
      <c r="U2" t="s">
        <v>45</v>
      </c>
      <c r="V2">
        <v>2.0</v>
      </c>
      <c r="W2" t="s">
        <v>47</v>
      </c>
      <c r="X2">
        <v>3.0</v>
      </c>
    </row>
    <row r="3">
      <c r="A3" s="3" t="s">
        <v>35</v>
      </c>
      <c r="B3" s="2">
        <v>5.0</v>
      </c>
      <c r="C3">
        <v>2.0</v>
      </c>
      <c r="D3" t="s">
        <v>37</v>
      </c>
      <c r="F3" t="s">
        <v>38</v>
      </c>
      <c r="G3" s="8">
        <v>34.75</v>
      </c>
      <c r="H3" s="8">
        <v>-92.45</v>
      </c>
      <c r="I3">
        <v>2014.0</v>
      </c>
      <c r="J3">
        <v>1.0</v>
      </c>
      <c r="M3" t="s">
        <v>41</v>
      </c>
      <c r="N3" t="s">
        <v>42</v>
      </c>
      <c r="O3">
        <v>4.0</v>
      </c>
      <c r="R3">
        <v>3.0</v>
      </c>
      <c r="S3" t="s">
        <v>44</v>
      </c>
      <c r="T3">
        <v>3.0</v>
      </c>
      <c r="U3" t="s">
        <v>45</v>
      </c>
      <c r="V3">
        <v>2.0</v>
      </c>
      <c r="W3" t="s">
        <v>47</v>
      </c>
      <c r="X3">
        <v>3.0</v>
      </c>
    </row>
    <row r="4">
      <c r="A4" s="3" t="s">
        <v>53</v>
      </c>
      <c r="B4" s="2">
        <v>2.0</v>
      </c>
      <c r="C4">
        <v>0.0</v>
      </c>
      <c r="D4" t="s">
        <v>54</v>
      </c>
      <c r="E4" t="s">
        <v>56</v>
      </c>
      <c r="F4" t="s">
        <v>57</v>
      </c>
      <c r="G4" s="8">
        <v>42.05</v>
      </c>
      <c r="H4" s="8">
        <v>-93.71</v>
      </c>
      <c r="I4">
        <v>2006.0</v>
      </c>
      <c r="J4">
        <v>5.0</v>
      </c>
      <c r="K4">
        <v>856.0</v>
      </c>
      <c r="L4" t="s">
        <v>58</v>
      </c>
      <c r="M4" t="s">
        <v>59</v>
      </c>
      <c r="O4">
        <v>4.0</v>
      </c>
      <c r="P4">
        <v>30.5</v>
      </c>
      <c r="Q4">
        <v>42.7</v>
      </c>
      <c r="R4">
        <v>1.0</v>
      </c>
      <c r="S4" t="s">
        <v>61</v>
      </c>
      <c r="T4">
        <v>3.0</v>
      </c>
    </row>
    <row r="5">
      <c r="A5" s="3" t="s">
        <v>62</v>
      </c>
      <c r="B5" s="2">
        <v>7.0</v>
      </c>
      <c r="C5">
        <v>0.0</v>
      </c>
      <c r="D5" t="s">
        <v>64</v>
      </c>
      <c r="E5" t="s">
        <v>56</v>
      </c>
      <c r="F5" t="s">
        <v>57</v>
      </c>
      <c r="G5" s="8">
        <v>42.02</v>
      </c>
      <c r="H5" s="8">
        <v>-93.45</v>
      </c>
      <c r="I5">
        <v>2005.0</v>
      </c>
      <c r="J5">
        <v>2.0</v>
      </c>
      <c r="K5">
        <v>835.0</v>
      </c>
      <c r="L5" t="s">
        <v>68</v>
      </c>
      <c r="M5" t="s">
        <v>59</v>
      </c>
      <c r="O5">
        <v>4.0</v>
      </c>
      <c r="P5">
        <v>3.8</v>
      </c>
      <c r="Q5">
        <v>21.3</v>
      </c>
      <c r="R5">
        <v>1.0</v>
      </c>
      <c r="S5" t="s">
        <v>72</v>
      </c>
      <c r="T5">
        <v>6.0</v>
      </c>
    </row>
    <row r="6">
      <c r="A6" s="3" t="s">
        <v>73</v>
      </c>
      <c r="B6" s="2">
        <v>10.0</v>
      </c>
      <c r="C6">
        <v>0.0</v>
      </c>
      <c r="D6" t="s">
        <v>74</v>
      </c>
      <c r="E6" t="s">
        <v>56</v>
      </c>
      <c r="F6" t="s">
        <v>57</v>
      </c>
      <c r="G6" s="8">
        <v>42.02</v>
      </c>
      <c r="H6" s="8">
        <v>-93.45</v>
      </c>
      <c r="I6">
        <v>1990.0</v>
      </c>
      <c r="J6">
        <v>6.0</v>
      </c>
      <c r="L6" t="s">
        <v>76</v>
      </c>
      <c r="M6" t="s">
        <v>59</v>
      </c>
      <c r="O6">
        <v>5.0</v>
      </c>
      <c r="P6">
        <v>3.8</v>
      </c>
      <c r="Q6">
        <v>65.7</v>
      </c>
      <c r="R6">
        <v>1.0</v>
      </c>
      <c r="S6" t="s">
        <v>44</v>
      </c>
      <c r="T6">
        <v>4.0</v>
      </c>
    </row>
    <row r="7">
      <c r="A7" s="12" t="s">
        <v>77</v>
      </c>
      <c r="B7" s="2">
        <v>13.0</v>
      </c>
      <c r="C7">
        <v>0.0</v>
      </c>
      <c r="D7" t="s">
        <v>97</v>
      </c>
      <c r="E7" t="s">
        <v>56</v>
      </c>
      <c r="F7" t="s">
        <v>57</v>
      </c>
      <c r="G7" s="8">
        <v>42.02</v>
      </c>
      <c r="H7" s="8">
        <v>-93.45</v>
      </c>
      <c r="I7">
        <v>1994.0</v>
      </c>
      <c r="J7">
        <v>3.0</v>
      </c>
      <c r="L7" t="s">
        <v>100</v>
      </c>
      <c r="M7" t="s">
        <v>59</v>
      </c>
      <c r="N7" t="s">
        <v>102</v>
      </c>
      <c r="O7">
        <v>5.0</v>
      </c>
      <c r="P7">
        <v>3.81</v>
      </c>
      <c r="Q7">
        <v>61.0</v>
      </c>
      <c r="R7">
        <v>2.0</v>
      </c>
      <c r="S7" t="s">
        <v>44</v>
      </c>
      <c r="T7">
        <v>3.0</v>
      </c>
      <c r="U7" t="s">
        <v>103</v>
      </c>
      <c r="V7">
        <v>2.0</v>
      </c>
    </row>
    <row r="8">
      <c r="A8" s="3" t="s">
        <v>104</v>
      </c>
      <c r="B8" s="2">
        <v>15.0</v>
      </c>
      <c r="C8">
        <v>0.0</v>
      </c>
      <c r="D8" t="s">
        <v>64</v>
      </c>
      <c r="E8" t="s">
        <v>105</v>
      </c>
      <c r="F8" t="s">
        <v>57</v>
      </c>
      <c r="G8" s="8">
        <v>42.05</v>
      </c>
      <c r="H8" s="8">
        <v>-93.94</v>
      </c>
      <c r="I8">
        <v>2005.0</v>
      </c>
      <c r="J8">
        <v>2.0</v>
      </c>
      <c r="L8" t="s">
        <v>100</v>
      </c>
      <c r="M8" t="s">
        <v>59</v>
      </c>
      <c r="O8">
        <v>4.0</v>
      </c>
      <c r="P8">
        <v>3.8</v>
      </c>
      <c r="Q8">
        <v>21.3</v>
      </c>
      <c r="R8">
        <v>1.0</v>
      </c>
      <c r="S8" t="s">
        <v>109</v>
      </c>
      <c r="T8">
        <v>6.0</v>
      </c>
    </row>
    <row r="9">
      <c r="A9" s="3" t="s">
        <v>110</v>
      </c>
      <c r="B9" s="2">
        <v>17.0</v>
      </c>
      <c r="C9">
        <v>0.0</v>
      </c>
      <c r="D9" t="s">
        <v>111</v>
      </c>
      <c r="E9" t="s">
        <v>112</v>
      </c>
      <c r="F9" t="s">
        <v>57</v>
      </c>
      <c r="G9" s="8">
        <v>42.75</v>
      </c>
      <c r="H9" s="8">
        <v>-94.7</v>
      </c>
      <c r="I9">
        <v>2006.0</v>
      </c>
      <c r="J9">
        <v>3.0</v>
      </c>
      <c r="M9" t="s">
        <v>59</v>
      </c>
      <c r="O9">
        <v>4.0</v>
      </c>
      <c r="P9">
        <v>15.2</v>
      </c>
      <c r="Q9">
        <v>38.0</v>
      </c>
      <c r="R9">
        <v>1.0</v>
      </c>
      <c r="S9" t="s">
        <v>113</v>
      </c>
      <c r="T9">
        <v>6.0</v>
      </c>
    </row>
    <row r="10">
      <c r="A10" s="3" t="s">
        <v>114</v>
      </c>
      <c r="B10" s="2">
        <v>18.0</v>
      </c>
      <c r="C10">
        <v>0.0</v>
      </c>
      <c r="D10" t="s">
        <v>111</v>
      </c>
      <c r="E10" t="s">
        <v>112</v>
      </c>
      <c r="F10" t="s">
        <v>57</v>
      </c>
      <c r="G10" s="8">
        <v>42.75</v>
      </c>
      <c r="H10" s="8">
        <v>-94.7</v>
      </c>
      <c r="I10">
        <v>2005.0</v>
      </c>
      <c r="J10">
        <v>4.0</v>
      </c>
      <c r="M10" t="s">
        <v>59</v>
      </c>
      <c r="O10">
        <v>4.0</v>
      </c>
      <c r="P10">
        <v>15.2</v>
      </c>
      <c r="Q10">
        <v>38.0</v>
      </c>
      <c r="R10">
        <v>1.0</v>
      </c>
      <c r="S10" t="s">
        <v>113</v>
      </c>
      <c r="T10">
        <v>6.0</v>
      </c>
    </row>
    <row r="11">
      <c r="A11" s="3" t="s">
        <v>115</v>
      </c>
      <c r="B11" s="2">
        <v>20.0</v>
      </c>
      <c r="C11">
        <v>0.0</v>
      </c>
      <c r="D11" t="s">
        <v>116</v>
      </c>
      <c r="E11" t="s">
        <v>105</v>
      </c>
      <c r="F11" t="s">
        <v>57</v>
      </c>
      <c r="G11" s="8">
        <v>42.02</v>
      </c>
      <c r="H11" s="8">
        <v>-93.77</v>
      </c>
      <c r="I11">
        <v>2009.0</v>
      </c>
      <c r="J11">
        <v>3.0</v>
      </c>
      <c r="K11">
        <v>872.0</v>
      </c>
      <c r="L11" t="s">
        <v>76</v>
      </c>
      <c r="M11" t="s">
        <v>59</v>
      </c>
      <c r="N11" t="s">
        <v>102</v>
      </c>
      <c r="O11">
        <v>4.0</v>
      </c>
      <c r="P11">
        <v>6.1</v>
      </c>
      <c r="Q11">
        <v>15.2</v>
      </c>
      <c r="R11">
        <v>2.0</v>
      </c>
      <c r="S11" t="s">
        <v>44</v>
      </c>
      <c r="T11">
        <v>2.0</v>
      </c>
      <c r="U11" t="s">
        <v>121</v>
      </c>
      <c r="V11">
        <v>3.0</v>
      </c>
    </row>
    <row r="12">
      <c r="A12" s="3" t="s">
        <v>122</v>
      </c>
      <c r="B12" s="2">
        <v>23.0</v>
      </c>
      <c r="C12">
        <v>1.0</v>
      </c>
      <c r="D12" t="s">
        <v>124</v>
      </c>
      <c r="E12" t="s">
        <v>125</v>
      </c>
      <c r="F12" t="s">
        <v>57</v>
      </c>
      <c r="G12" s="8">
        <v>43.25</v>
      </c>
      <c r="H12" s="8">
        <v>-94.83</v>
      </c>
      <c r="I12">
        <v>2012.0</v>
      </c>
      <c r="J12">
        <v>1.0</v>
      </c>
      <c r="K12">
        <v>84.7</v>
      </c>
      <c r="L12" t="s">
        <v>100</v>
      </c>
      <c r="M12" t="s">
        <v>59</v>
      </c>
      <c r="O12">
        <v>2.0</v>
      </c>
      <c r="P12">
        <v>15.0</v>
      </c>
      <c r="Q12">
        <v>38.0</v>
      </c>
      <c r="R12">
        <v>2.0</v>
      </c>
      <c r="S12" t="s">
        <v>127</v>
      </c>
      <c r="T12">
        <v>2.0</v>
      </c>
      <c r="U12" t="s">
        <v>44</v>
      </c>
      <c r="V12">
        <v>2.0</v>
      </c>
    </row>
    <row r="13">
      <c r="A13" s="3" t="s">
        <v>122</v>
      </c>
      <c r="B13" s="2">
        <v>23.0</v>
      </c>
      <c r="C13">
        <v>2.0</v>
      </c>
      <c r="D13" t="s">
        <v>129</v>
      </c>
      <c r="E13" t="s">
        <v>130</v>
      </c>
      <c r="F13" t="s">
        <v>57</v>
      </c>
      <c r="G13" s="8">
        <v>42.03</v>
      </c>
      <c r="H13" s="8">
        <v>-94.0</v>
      </c>
      <c r="I13">
        <v>2012.0</v>
      </c>
      <c r="J13">
        <v>1.0</v>
      </c>
      <c r="K13">
        <v>90.7</v>
      </c>
      <c r="L13" t="s">
        <v>100</v>
      </c>
      <c r="M13" t="s">
        <v>59</v>
      </c>
      <c r="O13">
        <v>2.0</v>
      </c>
      <c r="P13">
        <v>15.0</v>
      </c>
      <c r="Q13">
        <v>6.0</v>
      </c>
      <c r="R13">
        <v>2.0</v>
      </c>
      <c r="S13" t="s">
        <v>127</v>
      </c>
      <c r="T13">
        <v>2.0</v>
      </c>
      <c r="U13" t="s">
        <v>44</v>
      </c>
      <c r="V13">
        <v>2.0</v>
      </c>
    </row>
    <row r="14">
      <c r="A14" s="3" t="s">
        <v>132</v>
      </c>
      <c r="B14" s="2">
        <v>25.0</v>
      </c>
      <c r="C14">
        <v>0.0</v>
      </c>
      <c r="D14" t="s">
        <v>133</v>
      </c>
      <c r="E14" t="s">
        <v>105</v>
      </c>
      <c r="F14" t="s">
        <v>57</v>
      </c>
      <c r="G14" s="8">
        <v>41.55</v>
      </c>
      <c r="H14" s="8">
        <v>-93.45</v>
      </c>
      <c r="I14">
        <v>2008.0</v>
      </c>
      <c r="J14">
        <v>4.0</v>
      </c>
      <c r="L14" t="s">
        <v>100</v>
      </c>
      <c r="M14" t="s">
        <v>59</v>
      </c>
      <c r="O14">
        <v>4.0</v>
      </c>
      <c r="P14">
        <v>27.0</v>
      </c>
      <c r="Q14">
        <v>61.0</v>
      </c>
      <c r="R14">
        <v>1.0</v>
      </c>
      <c r="S14" t="s">
        <v>113</v>
      </c>
      <c r="T14">
        <v>4.0</v>
      </c>
    </row>
    <row r="15">
      <c r="A15" s="3" t="s">
        <v>135</v>
      </c>
      <c r="B15" s="2">
        <v>28.0</v>
      </c>
      <c r="C15">
        <v>1.0</v>
      </c>
      <c r="D15" t="s">
        <v>129</v>
      </c>
      <c r="E15" t="s">
        <v>56</v>
      </c>
      <c r="F15" t="s">
        <v>57</v>
      </c>
      <c r="G15" s="8">
        <v>42.01</v>
      </c>
      <c r="H15" s="8">
        <v>-93.78</v>
      </c>
      <c r="I15">
        <v>2009.0</v>
      </c>
      <c r="J15">
        <v>3.0</v>
      </c>
      <c r="M15" t="s">
        <v>59</v>
      </c>
      <c r="N15" t="s">
        <v>102</v>
      </c>
      <c r="O15">
        <v>4.0</v>
      </c>
      <c r="P15">
        <f t="shared" ref="P15:P18" si="1">0.76*6</f>
        <v>4.56</v>
      </c>
      <c r="Q15">
        <v>15.0</v>
      </c>
      <c r="R15">
        <v>2.0</v>
      </c>
      <c r="S15" t="s">
        <v>44</v>
      </c>
      <c r="T15">
        <v>2.0</v>
      </c>
      <c r="U15" t="s">
        <v>121</v>
      </c>
      <c r="V15">
        <v>6.0</v>
      </c>
    </row>
    <row r="16">
      <c r="A16" s="3" t="s">
        <v>135</v>
      </c>
      <c r="B16" s="2">
        <v>28.0</v>
      </c>
      <c r="C16">
        <v>2.0</v>
      </c>
      <c r="D16" t="s">
        <v>151</v>
      </c>
      <c r="E16" t="s">
        <v>152</v>
      </c>
      <c r="F16" t="s">
        <v>57</v>
      </c>
      <c r="G16" s="8">
        <v>41.2</v>
      </c>
      <c r="H16" s="8">
        <v>-91.49</v>
      </c>
      <c r="I16">
        <v>2009.0</v>
      </c>
      <c r="J16">
        <v>3.0</v>
      </c>
      <c r="M16" t="s">
        <v>59</v>
      </c>
      <c r="N16" t="s">
        <v>102</v>
      </c>
      <c r="O16">
        <v>4.0</v>
      </c>
      <c r="P16">
        <f t="shared" si="1"/>
        <v>4.56</v>
      </c>
      <c r="Q16">
        <v>15.0</v>
      </c>
      <c r="R16">
        <v>2.0</v>
      </c>
      <c r="S16" t="s">
        <v>44</v>
      </c>
      <c r="T16">
        <v>2.0</v>
      </c>
      <c r="U16" t="s">
        <v>121</v>
      </c>
      <c r="V16">
        <v>6.0</v>
      </c>
    </row>
    <row r="17">
      <c r="A17" s="3" t="s">
        <v>135</v>
      </c>
      <c r="B17" s="2">
        <v>28.0</v>
      </c>
      <c r="C17">
        <v>3.0</v>
      </c>
      <c r="D17" t="s">
        <v>164</v>
      </c>
      <c r="E17" t="s">
        <v>165</v>
      </c>
      <c r="F17" t="s">
        <v>57</v>
      </c>
      <c r="G17" s="8">
        <v>41.31</v>
      </c>
      <c r="H17" s="8">
        <v>-95.18</v>
      </c>
      <c r="I17">
        <v>2009.0</v>
      </c>
      <c r="J17">
        <v>3.0</v>
      </c>
      <c r="M17" t="s">
        <v>59</v>
      </c>
      <c r="N17" t="s">
        <v>102</v>
      </c>
      <c r="O17">
        <v>4.0</v>
      </c>
      <c r="P17">
        <f t="shared" si="1"/>
        <v>4.56</v>
      </c>
      <c r="Q17">
        <v>15.0</v>
      </c>
      <c r="R17">
        <v>2.0</v>
      </c>
      <c r="S17" t="s">
        <v>44</v>
      </c>
      <c r="T17">
        <v>2.0</v>
      </c>
      <c r="U17" t="s">
        <v>121</v>
      </c>
      <c r="V17">
        <v>6.0</v>
      </c>
    </row>
    <row r="18">
      <c r="A18" s="3" t="s">
        <v>135</v>
      </c>
      <c r="B18" s="2">
        <v>28.0</v>
      </c>
      <c r="C18">
        <v>4.0</v>
      </c>
      <c r="D18" t="s">
        <v>171</v>
      </c>
      <c r="E18" t="s">
        <v>172</v>
      </c>
      <c r="F18" t="s">
        <v>57</v>
      </c>
      <c r="G18" s="8">
        <v>42.93</v>
      </c>
      <c r="H18" s="8">
        <v>-92.58</v>
      </c>
      <c r="I18">
        <v>2009.0</v>
      </c>
      <c r="J18">
        <v>3.0</v>
      </c>
      <c r="M18" t="s">
        <v>59</v>
      </c>
      <c r="N18" t="s">
        <v>102</v>
      </c>
      <c r="O18">
        <v>4.0</v>
      </c>
      <c r="P18">
        <f t="shared" si="1"/>
        <v>4.56</v>
      </c>
      <c r="Q18">
        <v>15.0</v>
      </c>
      <c r="R18">
        <v>2.0</v>
      </c>
      <c r="S18" t="s">
        <v>44</v>
      </c>
      <c r="T18">
        <v>2.0</v>
      </c>
      <c r="U18" t="s">
        <v>121</v>
      </c>
      <c r="V18">
        <v>6.0</v>
      </c>
    </row>
    <row r="19">
      <c r="A19" s="3" t="s">
        <v>182</v>
      </c>
      <c r="B19" s="2">
        <v>30.0</v>
      </c>
      <c r="C19">
        <v>0.0</v>
      </c>
      <c r="D19" t="s">
        <v>133</v>
      </c>
      <c r="E19" t="s">
        <v>56</v>
      </c>
      <c r="F19" t="s">
        <v>57</v>
      </c>
      <c r="G19" s="8">
        <v>42.01</v>
      </c>
      <c r="H19" s="8">
        <v>-93.78</v>
      </c>
      <c r="I19">
        <v>2010.0</v>
      </c>
      <c r="J19">
        <v>4.0</v>
      </c>
      <c r="K19">
        <v>935.0</v>
      </c>
      <c r="M19" t="s">
        <v>59</v>
      </c>
      <c r="O19">
        <v>4.0</v>
      </c>
      <c r="P19">
        <v>27.0</v>
      </c>
      <c r="Q19">
        <v>61.0</v>
      </c>
      <c r="R19">
        <v>1.0</v>
      </c>
      <c r="S19" t="s">
        <v>113</v>
      </c>
      <c r="T19">
        <v>6.0</v>
      </c>
    </row>
    <row r="20">
      <c r="A20" s="3" t="s">
        <v>192</v>
      </c>
      <c r="B20" s="2">
        <v>36.0</v>
      </c>
      <c r="C20">
        <v>0.0</v>
      </c>
      <c r="D20" t="s">
        <v>196</v>
      </c>
      <c r="E20" t="s">
        <v>56</v>
      </c>
      <c r="F20" t="s">
        <v>57</v>
      </c>
      <c r="G20" s="8">
        <v>42.01</v>
      </c>
      <c r="H20" s="8">
        <v>-93.78</v>
      </c>
      <c r="I20">
        <v>1996.0</v>
      </c>
      <c r="J20">
        <v>7.0</v>
      </c>
      <c r="L20" t="s">
        <v>76</v>
      </c>
      <c r="M20" t="s">
        <v>59</v>
      </c>
      <c r="O20">
        <v>10.0</v>
      </c>
      <c r="P20">
        <v>7.6</v>
      </c>
      <c r="Q20">
        <v>65.7</v>
      </c>
      <c r="R20">
        <v>2.0</v>
      </c>
      <c r="S20" t="s">
        <v>202</v>
      </c>
      <c r="T20">
        <v>2.0</v>
      </c>
      <c r="U20" t="s">
        <v>44</v>
      </c>
      <c r="V20">
        <v>4.0</v>
      </c>
    </row>
    <row r="21" ht="15.75" customHeight="1">
      <c r="A21" s="3" t="s">
        <v>206</v>
      </c>
      <c r="B21" s="2">
        <v>37.0</v>
      </c>
      <c r="C21">
        <v>0.0</v>
      </c>
      <c r="D21" t="s">
        <v>209</v>
      </c>
      <c r="E21" t="s">
        <v>56</v>
      </c>
      <c r="F21" t="s">
        <v>57</v>
      </c>
      <c r="G21" s="8">
        <v>42.01</v>
      </c>
      <c r="H21" s="8">
        <v>-93.78</v>
      </c>
      <c r="I21">
        <v>2003.0</v>
      </c>
      <c r="J21">
        <v>2.0</v>
      </c>
      <c r="L21" t="s">
        <v>211</v>
      </c>
      <c r="M21" t="s">
        <v>59</v>
      </c>
      <c r="O21">
        <v>10.0</v>
      </c>
      <c r="P21">
        <v>3.8</v>
      </c>
      <c r="Q21">
        <v>55.8</v>
      </c>
      <c r="R21">
        <v>2.0</v>
      </c>
      <c r="S21" t="s">
        <v>202</v>
      </c>
      <c r="T21">
        <v>2.0</v>
      </c>
      <c r="U21" t="s">
        <v>44</v>
      </c>
      <c r="V21">
        <v>4.0</v>
      </c>
    </row>
    <row r="22" ht="15.75" customHeight="1">
      <c r="A22" s="3" t="s">
        <v>215</v>
      </c>
      <c r="B22" s="2">
        <v>39.0</v>
      </c>
      <c r="C22">
        <v>0.0</v>
      </c>
      <c r="D22" t="s">
        <v>217</v>
      </c>
      <c r="E22" t="s">
        <v>105</v>
      </c>
      <c r="F22" t="s">
        <v>57</v>
      </c>
      <c r="G22" s="8">
        <v>41.92</v>
      </c>
      <c r="H22" s="8">
        <v>-93.75</v>
      </c>
      <c r="I22">
        <v>2009.0</v>
      </c>
      <c r="J22">
        <v>6.0</v>
      </c>
      <c r="K22">
        <v>935.0</v>
      </c>
      <c r="M22" t="s">
        <v>222</v>
      </c>
      <c r="N22" t="s">
        <v>224</v>
      </c>
      <c r="O22">
        <v>4.0</v>
      </c>
      <c r="P22">
        <v>27.0</v>
      </c>
      <c r="Q22">
        <v>61.0</v>
      </c>
      <c r="R22">
        <v>1.0</v>
      </c>
      <c r="S22" t="s">
        <v>44</v>
      </c>
      <c r="T22">
        <v>2.0</v>
      </c>
    </row>
    <row r="23" ht="15.75" customHeight="1">
      <c r="A23" s="3" t="s">
        <v>226</v>
      </c>
      <c r="B23" s="2">
        <v>43.0</v>
      </c>
      <c r="C23">
        <v>1.0</v>
      </c>
      <c r="E23" t="s">
        <v>229</v>
      </c>
      <c r="F23" t="s">
        <v>57</v>
      </c>
      <c r="G23" s="8">
        <v>43.25</v>
      </c>
      <c r="H23" s="8">
        <v>-94.83</v>
      </c>
      <c r="I23">
        <v>2011.0</v>
      </c>
      <c r="J23">
        <v>3.0</v>
      </c>
      <c r="L23" t="s">
        <v>234</v>
      </c>
      <c r="M23" t="s">
        <v>59</v>
      </c>
      <c r="O23">
        <v>2.0</v>
      </c>
      <c r="P23">
        <v>15.0</v>
      </c>
      <c r="Q23">
        <v>38.0</v>
      </c>
      <c r="R23">
        <v>1.0</v>
      </c>
      <c r="S23" t="s">
        <v>44</v>
      </c>
    </row>
    <row r="24" ht="15.75" customHeight="1">
      <c r="A24" s="3" t="s">
        <v>226</v>
      </c>
      <c r="B24" s="2">
        <v>43.0</v>
      </c>
      <c r="C24">
        <v>2.0</v>
      </c>
      <c r="E24" t="s">
        <v>105</v>
      </c>
      <c r="F24" t="s">
        <v>57</v>
      </c>
      <c r="G24" s="8">
        <v>42.03</v>
      </c>
      <c r="H24" s="8">
        <v>-94.0</v>
      </c>
      <c r="I24">
        <v>2011.0</v>
      </c>
      <c r="J24">
        <v>3.0</v>
      </c>
      <c r="L24" t="s">
        <v>235</v>
      </c>
      <c r="M24" t="s">
        <v>59</v>
      </c>
      <c r="O24">
        <v>2.0</v>
      </c>
      <c r="P24">
        <v>15.0</v>
      </c>
      <c r="Q24">
        <v>6.0</v>
      </c>
      <c r="R24">
        <v>1.0</v>
      </c>
      <c r="S24" t="s">
        <v>44</v>
      </c>
      <c r="T24">
        <v>2.0</v>
      </c>
    </row>
    <row r="25" ht="15.75" customHeight="1">
      <c r="A25" s="3" t="s">
        <v>236</v>
      </c>
      <c r="B25" s="2">
        <v>44.0</v>
      </c>
      <c r="C25">
        <v>0.0</v>
      </c>
      <c r="D25" t="s">
        <v>237</v>
      </c>
      <c r="E25" t="s">
        <v>105</v>
      </c>
      <c r="F25" t="s">
        <v>57</v>
      </c>
      <c r="G25" s="8">
        <v>41.55</v>
      </c>
      <c r="H25" s="8">
        <v>-93.45</v>
      </c>
      <c r="I25">
        <v>2013.0</v>
      </c>
      <c r="J25">
        <v>1.0</v>
      </c>
      <c r="L25" t="s">
        <v>239</v>
      </c>
      <c r="M25" t="s">
        <v>59</v>
      </c>
      <c r="O25">
        <v>4.0</v>
      </c>
      <c r="P25">
        <v>27.0</v>
      </c>
      <c r="Q25">
        <v>61.0</v>
      </c>
      <c r="R25">
        <v>1.0</v>
      </c>
      <c r="S25" t="s">
        <v>113</v>
      </c>
      <c r="T25">
        <v>5.0</v>
      </c>
    </row>
    <row r="26" ht="15.75" customHeight="1">
      <c r="A26" s="3" t="s">
        <v>240</v>
      </c>
      <c r="B26" s="2">
        <v>47.0</v>
      </c>
      <c r="C26">
        <v>0.0</v>
      </c>
      <c r="E26" t="s">
        <v>105</v>
      </c>
      <c r="F26" t="s">
        <v>57</v>
      </c>
      <c r="G26" s="8">
        <v>42.05</v>
      </c>
      <c r="H26" s="8">
        <v>-93.71</v>
      </c>
      <c r="I26">
        <v>2008.0</v>
      </c>
      <c r="J26">
        <v>7.0</v>
      </c>
      <c r="L26" t="s">
        <v>243</v>
      </c>
      <c r="M26" t="s">
        <v>59</v>
      </c>
      <c r="O26">
        <v>4.0</v>
      </c>
      <c r="S26" t="s">
        <v>44</v>
      </c>
      <c r="T26">
        <v>2.0</v>
      </c>
      <c r="U26" t="s">
        <v>246</v>
      </c>
      <c r="W26" t="s">
        <v>247</v>
      </c>
    </row>
    <row r="27" ht="15.75" customHeight="1">
      <c r="A27" s="3" t="s">
        <v>248</v>
      </c>
      <c r="B27" s="2">
        <v>51.0</v>
      </c>
      <c r="C27">
        <v>0.0</v>
      </c>
      <c r="D27" t="s">
        <v>250</v>
      </c>
      <c r="E27" t="s">
        <v>130</v>
      </c>
      <c r="F27" t="s">
        <v>57</v>
      </c>
      <c r="G27" s="8">
        <v>42.02</v>
      </c>
      <c r="H27" s="8">
        <v>-93.77</v>
      </c>
      <c r="I27">
        <v>2006.0</v>
      </c>
      <c r="J27">
        <v>4.0</v>
      </c>
      <c r="K27">
        <v>856.0</v>
      </c>
      <c r="M27" t="s">
        <v>59</v>
      </c>
      <c r="O27">
        <v>3.0</v>
      </c>
      <c r="P27">
        <v>3.8</v>
      </c>
      <c r="Q27">
        <f>(22.9+38.1)/2</f>
        <v>30.5</v>
      </c>
      <c r="R27">
        <v>1.0</v>
      </c>
      <c r="S27" t="s">
        <v>44</v>
      </c>
      <c r="T27">
        <v>13.0</v>
      </c>
    </row>
    <row r="28" ht="15.75" customHeight="1">
      <c r="A28" s="3" t="s">
        <v>49</v>
      </c>
      <c r="B28" s="2">
        <v>1.0</v>
      </c>
      <c r="C28">
        <v>0.0</v>
      </c>
      <c r="D28" t="s">
        <v>257</v>
      </c>
      <c r="E28" t="s">
        <v>258</v>
      </c>
      <c r="F28" t="s">
        <v>259</v>
      </c>
      <c r="G28" s="8">
        <v>37.44</v>
      </c>
      <c r="H28" s="8">
        <v>-88.67</v>
      </c>
      <c r="I28">
        <v>2001.0</v>
      </c>
      <c r="J28">
        <v>4.0</v>
      </c>
      <c r="K28">
        <v>617.0</v>
      </c>
      <c r="L28" t="s">
        <v>260</v>
      </c>
      <c r="M28" t="s">
        <v>261</v>
      </c>
      <c r="N28" t="s">
        <v>102</v>
      </c>
      <c r="O28">
        <v>6.0</v>
      </c>
      <c r="P28">
        <v>4.5</v>
      </c>
      <c r="Q28">
        <v>12.0</v>
      </c>
      <c r="R28">
        <v>2.0</v>
      </c>
      <c r="S28" t="s">
        <v>246</v>
      </c>
      <c r="T28">
        <v>3.0</v>
      </c>
      <c r="U28" t="s">
        <v>44</v>
      </c>
      <c r="V28">
        <v>2.0</v>
      </c>
    </row>
    <row r="29" ht="15.75" customHeight="1">
      <c r="A29" s="3" t="s">
        <v>88</v>
      </c>
      <c r="B29" s="2">
        <v>3.0</v>
      </c>
      <c r="C29">
        <v>0.0</v>
      </c>
      <c r="D29" t="s">
        <v>270</v>
      </c>
      <c r="E29" t="s">
        <v>271</v>
      </c>
      <c r="F29" t="s">
        <v>259</v>
      </c>
      <c r="G29" s="8">
        <v>40.64</v>
      </c>
      <c r="H29" s="8">
        <v>-88.78</v>
      </c>
      <c r="I29">
        <v>2012.0</v>
      </c>
      <c r="J29">
        <v>3.0</v>
      </c>
      <c r="M29" t="s">
        <v>59</v>
      </c>
      <c r="O29">
        <v>3.0</v>
      </c>
      <c r="P29">
        <v>1.0</v>
      </c>
      <c r="Q29">
        <v>2023.0</v>
      </c>
      <c r="R29">
        <v>3.0</v>
      </c>
      <c r="S29" t="s">
        <v>274</v>
      </c>
      <c r="T29">
        <v>3.0</v>
      </c>
    </row>
    <row r="30" ht="15.75" customHeight="1">
      <c r="A30" s="3" t="s">
        <v>94</v>
      </c>
      <c r="B30" s="2">
        <v>4.0</v>
      </c>
      <c r="C30">
        <v>1.0</v>
      </c>
      <c r="D30" t="s">
        <v>279</v>
      </c>
      <c r="E30" t="s">
        <v>281</v>
      </c>
      <c r="F30" t="s">
        <v>259</v>
      </c>
      <c r="G30" s="8">
        <v>39.54</v>
      </c>
      <c r="H30" s="8">
        <v>-88.43</v>
      </c>
      <c r="I30">
        <v>2011.0</v>
      </c>
      <c r="J30">
        <v>2.0</v>
      </c>
      <c r="K30">
        <v>1015.0</v>
      </c>
      <c r="L30" t="s">
        <v>285</v>
      </c>
      <c r="M30" t="s">
        <v>287</v>
      </c>
      <c r="N30" t="s">
        <v>102</v>
      </c>
      <c r="O30">
        <v>2.0</v>
      </c>
      <c r="P30">
        <v>6.0</v>
      </c>
      <c r="Q30">
        <v>15.0</v>
      </c>
      <c r="R30">
        <v>2.0</v>
      </c>
      <c r="S30" t="s">
        <v>288</v>
      </c>
      <c r="T30">
        <v>2.0</v>
      </c>
      <c r="U30" t="s">
        <v>44</v>
      </c>
      <c r="V30">
        <v>4.0</v>
      </c>
    </row>
    <row r="31" ht="15.75" customHeight="1">
      <c r="A31" s="3" t="s">
        <v>94</v>
      </c>
      <c r="B31" s="2">
        <v>4.0</v>
      </c>
      <c r="C31">
        <v>2.0</v>
      </c>
      <c r="D31" t="s">
        <v>293</v>
      </c>
      <c r="E31" t="s">
        <v>294</v>
      </c>
      <c r="F31" t="s">
        <v>259</v>
      </c>
      <c r="G31" s="8">
        <v>41.55</v>
      </c>
      <c r="H31" s="8">
        <v>-88.56</v>
      </c>
      <c r="I31">
        <v>2011.0</v>
      </c>
      <c r="J31">
        <v>2.0</v>
      </c>
      <c r="K31">
        <v>1015.0</v>
      </c>
      <c r="L31" t="s">
        <v>298</v>
      </c>
      <c r="M31" t="s">
        <v>287</v>
      </c>
      <c r="N31" t="s">
        <v>102</v>
      </c>
      <c r="O31">
        <v>2.0</v>
      </c>
      <c r="P31">
        <v>6.0</v>
      </c>
      <c r="Q31">
        <v>15.0</v>
      </c>
      <c r="R31">
        <v>2.0</v>
      </c>
      <c r="S31" t="s">
        <v>288</v>
      </c>
      <c r="T31">
        <v>2.0</v>
      </c>
      <c r="U31" t="s">
        <v>44</v>
      </c>
      <c r="V31">
        <v>4.0</v>
      </c>
    </row>
    <row r="32" ht="15.75" customHeight="1">
      <c r="A32" s="3" t="s">
        <v>94</v>
      </c>
      <c r="B32" s="2">
        <v>4.0</v>
      </c>
      <c r="C32">
        <v>3.0</v>
      </c>
      <c r="D32" t="s">
        <v>302</v>
      </c>
      <c r="E32" t="s">
        <v>304</v>
      </c>
      <c r="F32" t="s">
        <v>259</v>
      </c>
      <c r="G32" s="8">
        <v>39.27</v>
      </c>
      <c r="H32" s="8">
        <v>-89.03</v>
      </c>
      <c r="I32">
        <v>2011.0</v>
      </c>
      <c r="J32">
        <v>2.0</v>
      </c>
      <c r="K32">
        <v>1015.0</v>
      </c>
      <c r="L32" t="s">
        <v>307</v>
      </c>
      <c r="M32" t="s">
        <v>287</v>
      </c>
      <c r="N32" t="s">
        <v>102</v>
      </c>
      <c r="O32">
        <v>2.0</v>
      </c>
      <c r="P32">
        <v>6.0</v>
      </c>
      <c r="Q32">
        <v>15.0</v>
      </c>
      <c r="R32">
        <v>2.0</v>
      </c>
      <c r="S32" t="s">
        <v>288</v>
      </c>
      <c r="T32">
        <v>2.0</v>
      </c>
      <c r="U32" t="s">
        <v>44</v>
      </c>
      <c r="V32">
        <v>4.0</v>
      </c>
    </row>
    <row r="33" ht="15.75" customHeight="1">
      <c r="A33" s="3" t="s">
        <v>94</v>
      </c>
      <c r="B33" s="2">
        <v>4.0</v>
      </c>
      <c r="C33">
        <v>4.0</v>
      </c>
      <c r="D33" t="s">
        <v>302</v>
      </c>
      <c r="E33" t="s">
        <v>304</v>
      </c>
      <c r="F33" t="s">
        <v>259</v>
      </c>
      <c r="G33" s="8">
        <v>39.27</v>
      </c>
      <c r="H33" s="8">
        <v>-89.03</v>
      </c>
      <c r="I33">
        <v>2011.0</v>
      </c>
      <c r="J33">
        <v>2.0</v>
      </c>
      <c r="K33">
        <v>1015.0</v>
      </c>
      <c r="L33" t="s">
        <v>307</v>
      </c>
      <c r="M33" t="s">
        <v>287</v>
      </c>
      <c r="N33" t="s">
        <v>102</v>
      </c>
      <c r="O33">
        <v>2.0</v>
      </c>
      <c r="P33">
        <v>6.0</v>
      </c>
      <c r="Q33">
        <v>15.0</v>
      </c>
      <c r="R33">
        <v>2.0</v>
      </c>
      <c r="S33" t="s">
        <v>288</v>
      </c>
      <c r="T33">
        <v>2.0</v>
      </c>
      <c r="U33" t="s">
        <v>44</v>
      </c>
      <c r="V33">
        <v>4.0</v>
      </c>
    </row>
    <row r="34" ht="15.75" customHeight="1">
      <c r="A34" s="3" t="s">
        <v>35</v>
      </c>
      <c r="B34" s="2">
        <v>5.0</v>
      </c>
      <c r="C34">
        <v>5.0</v>
      </c>
      <c r="D34" t="s">
        <v>37</v>
      </c>
      <c r="F34" t="s">
        <v>259</v>
      </c>
      <c r="G34" s="8">
        <v>40.35</v>
      </c>
      <c r="H34" s="8">
        <v>-89.26</v>
      </c>
      <c r="I34">
        <v>2013.0</v>
      </c>
      <c r="J34">
        <v>1.0</v>
      </c>
      <c r="M34" t="s">
        <v>41</v>
      </c>
      <c r="N34" t="s">
        <v>42</v>
      </c>
      <c r="O34">
        <v>4.0</v>
      </c>
      <c r="R34">
        <v>3.0</v>
      </c>
      <c r="S34" t="s">
        <v>44</v>
      </c>
      <c r="T34">
        <v>3.0</v>
      </c>
      <c r="U34" t="s">
        <v>45</v>
      </c>
      <c r="V34">
        <v>2.0</v>
      </c>
      <c r="W34" t="s">
        <v>47</v>
      </c>
      <c r="X34">
        <v>3.0</v>
      </c>
    </row>
    <row r="35" ht="15.75" customHeight="1">
      <c r="A35" s="3" t="s">
        <v>35</v>
      </c>
      <c r="B35" s="2">
        <v>5.0</v>
      </c>
      <c r="C35">
        <v>6.0</v>
      </c>
      <c r="D35" t="s">
        <v>37</v>
      </c>
      <c r="F35" t="s">
        <v>259</v>
      </c>
      <c r="G35" s="8">
        <v>40.35</v>
      </c>
      <c r="H35" s="8">
        <v>-89.26</v>
      </c>
      <c r="I35">
        <v>2014.0</v>
      </c>
      <c r="J35">
        <v>1.0</v>
      </c>
      <c r="M35" t="s">
        <v>41</v>
      </c>
      <c r="N35" t="s">
        <v>42</v>
      </c>
      <c r="O35">
        <v>4.0</v>
      </c>
      <c r="R35">
        <v>3.0</v>
      </c>
      <c r="S35" t="s">
        <v>44</v>
      </c>
      <c r="T35">
        <v>3.0</v>
      </c>
      <c r="U35" t="s">
        <v>45</v>
      </c>
      <c r="V35">
        <v>2.0</v>
      </c>
      <c r="W35" t="s">
        <v>47</v>
      </c>
      <c r="X35">
        <v>3.0</v>
      </c>
    </row>
    <row r="36" ht="15.75" customHeight="1">
      <c r="A36" s="3" t="s">
        <v>35</v>
      </c>
      <c r="B36" s="2">
        <v>5.0</v>
      </c>
      <c r="C36">
        <v>7.0</v>
      </c>
      <c r="D36" t="s">
        <v>37</v>
      </c>
      <c r="F36" t="s">
        <v>259</v>
      </c>
      <c r="G36" s="8">
        <v>40.35</v>
      </c>
      <c r="H36" s="8">
        <v>-89.26</v>
      </c>
      <c r="I36">
        <v>2014.0</v>
      </c>
      <c r="J36">
        <v>1.0</v>
      </c>
      <c r="M36" t="s">
        <v>41</v>
      </c>
      <c r="N36" t="s">
        <v>42</v>
      </c>
      <c r="O36">
        <v>4.0</v>
      </c>
      <c r="R36">
        <v>3.0</v>
      </c>
      <c r="S36" t="s">
        <v>44</v>
      </c>
      <c r="T36">
        <v>3.0</v>
      </c>
      <c r="U36" t="s">
        <v>45</v>
      </c>
      <c r="V36">
        <v>2.0</v>
      </c>
      <c r="W36" t="s">
        <v>47</v>
      </c>
      <c r="X36">
        <v>3.0</v>
      </c>
    </row>
    <row r="37" ht="15.75" customHeight="1">
      <c r="A37" s="3" t="s">
        <v>337</v>
      </c>
      <c r="B37" s="2">
        <v>31.0</v>
      </c>
      <c r="C37">
        <v>0.0</v>
      </c>
      <c r="D37" t="s">
        <v>338</v>
      </c>
      <c r="E37" t="s">
        <v>340</v>
      </c>
      <c r="F37" t="s">
        <v>259</v>
      </c>
      <c r="G37" s="8">
        <v>40.11</v>
      </c>
      <c r="H37" s="8">
        <v>-88.2</v>
      </c>
      <c r="I37">
        <v>2002.0</v>
      </c>
      <c r="J37">
        <v>2.0</v>
      </c>
      <c r="L37" t="s">
        <v>345</v>
      </c>
      <c r="M37" t="s">
        <v>59</v>
      </c>
      <c r="N37" t="s">
        <v>102</v>
      </c>
      <c r="O37">
        <v>4.0</v>
      </c>
      <c r="P37">
        <v>9.0</v>
      </c>
      <c r="Q37">
        <v>20.0</v>
      </c>
      <c r="R37">
        <v>2.0</v>
      </c>
      <c r="S37" t="s">
        <v>44</v>
      </c>
      <c r="T37">
        <v>4.0</v>
      </c>
      <c r="U37" t="s">
        <v>121</v>
      </c>
      <c r="V37">
        <v>4.0</v>
      </c>
    </row>
    <row r="38" ht="15.75" customHeight="1">
      <c r="A38" s="3" t="s">
        <v>349</v>
      </c>
      <c r="B38" s="2">
        <v>32.0</v>
      </c>
      <c r="C38">
        <v>0.0</v>
      </c>
      <c r="D38" t="s">
        <v>350</v>
      </c>
      <c r="E38" t="s">
        <v>340</v>
      </c>
      <c r="F38" t="s">
        <v>259</v>
      </c>
      <c r="G38" s="8">
        <v>40.063</v>
      </c>
      <c r="H38" s="8">
        <v>-88.23</v>
      </c>
      <c r="I38">
        <v>2009.0</v>
      </c>
      <c r="J38">
        <v>1.0</v>
      </c>
      <c r="M38" t="s">
        <v>59</v>
      </c>
      <c r="O38">
        <v>4.0</v>
      </c>
      <c r="P38">
        <v>16.3</v>
      </c>
      <c r="Q38">
        <v>16.3</v>
      </c>
      <c r="R38">
        <v>1.0</v>
      </c>
      <c r="S38" t="s">
        <v>44</v>
      </c>
      <c r="T38">
        <v>2.0</v>
      </c>
    </row>
    <row r="39" ht="15.75" customHeight="1">
      <c r="A39" s="3" t="s">
        <v>353</v>
      </c>
      <c r="B39" s="2">
        <v>33.0</v>
      </c>
      <c r="C39">
        <v>0.0</v>
      </c>
      <c r="D39" t="s">
        <v>338</v>
      </c>
      <c r="E39" t="s">
        <v>340</v>
      </c>
      <c r="F39" t="s">
        <v>259</v>
      </c>
      <c r="G39" s="8">
        <v>40.09</v>
      </c>
      <c r="H39" s="8">
        <v>-88.23</v>
      </c>
      <c r="I39">
        <v>2010.0</v>
      </c>
      <c r="J39">
        <v>2.0</v>
      </c>
      <c r="L39" t="s">
        <v>357</v>
      </c>
      <c r="M39" t="s">
        <v>358</v>
      </c>
      <c r="N39" t="s">
        <v>359</v>
      </c>
      <c r="O39">
        <v>2.0</v>
      </c>
      <c r="P39">
        <v>6.09</v>
      </c>
      <c r="Q39">
        <v>15.24</v>
      </c>
      <c r="R39">
        <v>2.0</v>
      </c>
      <c r="S39" t="s">
        <v>360</v>
      </c>
      <c r="T39">
        <v>3.0</v>
      </c>
      <c r="U39" t="s">
        <v>44</v>
      </c>
      <c r="V39">
        <v>6.0</v>
      </c>
    </row>
    <row r="40" ht="15.75" customHeight="1">
      <c r="A40" s="12" t="s">
        <v>362</v>
      </c>
      <c r="B40" s="2">
        <v>34.0</v>
      </c>
      <c r="C40">
        <v>1.0</v>
      </c>
      <c r="D40" t="s">
        <v>365</v>
      </c>
      <c r="E40" t="s">
        <v>366</v>
      </c>
      <c r="F40" t="s">
        <v>259</v>
      </c>
      <c r="G40" s="8">
        <v>39.0</v>
      </c>
      <c r="H40" s="8">
        <v>-88.95</v>
      </c>
      <c r="I40">
        <v>2001.0</v>
      </c>
      <c r="J40">
        <v>2.0</v>
      </c>
      <c r="L40" t="s">
        <v>368</v>
      </c>
      <c r="M40" t="s">
        <v>59</v>
      </c>
      <c r="N40" t="s">
        <v>102</v>
      </c>
      <c r="O40">
        <v>4.0</v>
      </c>
      <c r="P40">
        <v>9.0</v>
      </c>
      <c r="Q40">
        <v>20.0</v>
      </c>
      <c r="R40">
        <v>2.0</v>
      </c>
      <c r="S40" t="s">
        <v>202</v>
      </c>
      <c r="T40">
        <v>4.0</v>
      </c>
      <c r="U40" t="s">
        <v>121</v>
      </c>
      <c r="V40">
        <v>4.0</v>
      </c>
    </row>
    <row r="41" ht="15.75" customHeight="1">
      <c r="A41" s="12" t="s">
        <v>362</v>
      </c>
      <c r="B41" s="2">
        <v>34.0</v>
      </c>
      <c r="C41">
        <v>2.0</v>
      </c>
      <c r="D41" t="s">
        <v>338</v>
      </c>
      <c r="E41" t="s">
        <v>340</v>
      </c>
      <c r="F41" t="s">
        <v>259</v>
      </c>
      <c r="G41" s="8">
        <v>40.11</v>
      </c>
      <c r="H41" s="8">
        <v>-88.2</v>
      </c>
      <c r="I41">
        <v>2001.0</v>
      </c>
      <c r="J41">
        <v>2.0</v>
      </c>
      <c r="L41" t="s">
        <v>368</v>
      </c>
      <c r="M41" t="s">
        <v>59</v>
      </c>
      <c r="N41" t="s">
        <v>102</v>
      </c>
      <c r="O41">
        <v>4.0</v>
      </c>
      <c r="P41">
        <v>9.0</v>
      </c>
      <c r="Q41">
        <v>20.0</v>
      </c>
      <c r="R41">
        <v>2.0</v>
      </c>
      <c r="S41" t="s">
        <v>202</v>
      </c>
      <c r="T41">
        <v>4.0</v>
      </c>
      <c r="U41" t="s">
        <v>121</v>
      </c>
      <c r="V41">
        <v>4.0</v>
      </c>
    </row>
    <row r="42" ht="15.75" customHeight="1">
      <c r="A42" s="3" t="s">
        <v>378</v>
      </c>
      <c r="B42" s="2">
        <v>38.0</v>
      </c>
      <c r="C42">
        <v>0.0</v>
      </c>
      <c r="D42" t="s">
        <v>379</v>
      </c>
      <c r="E42" t="s">
        <v>340</v>
      </c>
      <c r="F42" t="s">
        <v>259</v>
      </c>
      <c r="G42" s="8">
        <v>44.1</v>
      </c>
      <c r="H42" s="8">
        <v>-88.39</v>
      </c>
      <c r="I42">
        <v>2014.0</v>
      </c>
      <c r="J42">
        <v>2.0</v>
      </c>
      <c r="L42" t="s">
        <v>239</v>
      </c>
      <c r="M42" t="s">
        <v>380</v>
      </c>
      <c r="N42" t="s">
        <v>381</v>
      </c>
      <c r="O42">
        <v>4.0</v>
      </c>
      <c r="P42">
        <v>18.0</v>
      </c>
      <c r="Q42">
        <v>25.0</v>
      </c>
      <c r="R42">
        <v>3.0</v>
      </c>
      <c r="S42" t="s">
        <v>202</v>
      </c>
      <c r="T42">
        <v>2.0</v>
      </c>
      <c r="U42" t="s">
        <v>246</v>
      </c>
      <c r="V42">
        <v>2.0</v>
      </c>
      <c r="W42" t="s">
        <v>44</v>
      </c>
      <c r="X42">
        <v>6.0</v>
      </c>
    </row>
    <row r="43" ht="15.75" customHeight="1">
      <c r="A43" s="3" t="s">
        <v>383</v>
      </c>
      <c r="B43" s="2">
        <v>48.0</v>
      </c>
      <c r="C43">
        <v>0.0</v>
      </c>
      <c r="D43" t="s">
        <v>385</v>
      </c>
      <c r="E43" t="s">
        <v>387</v>
      </c>
      <c r="F43" t="s">
        <v>259</v>
      </c>
      <c r="G43" s="8">
        <v>40.69</v>
      </c>
      <c r="H43" s="8">
        <v>-88.78</v>
      </c>
      <c r="I43">
        <v>2012.0</v>
      </c>
      <c r="J43">
        <v>2.0</v>
      </c>
      <c r="L43" t="s">
        <v>390</v>
      </c>
      <c r="M43" t="s">
        <v>59</v>
      </c>
      <c r="O43">
        <v>3.0</v>
      </c>
      <c r="P43">
        <f t="shared" ref="P43:Q43" si="2">SQRT(2023)</f>
        <v>44.97777229</v>
      </c>
      <c r="Q43">
        <f t="shared" si="2"/>
        <v>44.97777229</v>
      </c>
      <c r="R43">
        <v>1.0</v>
      </c>
      <c r="S43" t="s">
        <v>44</v>
      </c>
      <c r="T43">
        <v>3.0</v>
      </c>
    </row>
    <row r="44" ht="15.75" customHeight="1">
      <c r="A44" s="3" t="s">
        <v>410</v>
      </c>
      <c r="B44" s="2">
        <v>49.0</v>
      </c>
      <c r="C44">
        <v>1.0</v>
      </c>
      <c r="D44" t="s">
        <v>412</v>
      </c>
      <c r="E44" t="s">
        <v>414</v>
      </c>
      <c r="F44" t="s">
        <v>259</v>
      </c>
      <c r="G44" s="8">
        <v>40.06</v>
      </c>
      <c r="H44" s="8">
        <v>-88.24</v>
      </c>
      <c r="I44">
        <v>2011.0</v>
      </c>
      <c r="J44">
        <v>3.0</v>
      </c>
      <c r="L44" t="s">
        <v>418</v>
      </c>
      <c r="M44" t="s">
        <v>59</v>
      </c>
      <c r="N44" t="s">
        <v>102</v>
      </c>
      <c r="O44">
        <v>4.0</v>
      </c>
      <c r="P44">
        <v>3.0</v>
      </c>
      <c r="Q44">
        <v>30.0</v>
      </c>
      <c r="R44">
        <v>2.0</v>
      </c>
      <c r="S44" t="s">
        <v>44</v>
      </c>
      <c r="T44">
        <v>5.0</v>
      </c>
      <c r="U44" t="s">
        <v>422</v>
      </c>
      <c r="V44">
        <v>3.0</v>
      </c>
    </row>
    <row r="45" ht="15.75" customHeight="1">
      <c r="A45" s="3" t="s">
        <v>410</v>
      </c>
      <c r="B45" s="2">
        <v>49.0</v>
      </c>
      <c r="C45">
        <v>2.0</v>
      </c>
      <c r="D45" t="s">
        <v>426</v>
      </c>
      <c r="E45" t="s">
        <v>428</v>
      </c>
      <c r="F45" t="s">
        <v>259</v>
      </c>
      <c r="G45" s="8">
        <v>40.47</v>
      </c>
      <c r="H45" s="8">
        <v>-90.69</v>
      </c>
      <c r="I45">
        <v>2011.0</v>
      </c>
      <c r="J45">
        <v>3.0</v>
      </c>
      <c r="L45" t="s">
        <v>418</v>
      </c>
      <c r="M45" t="s">
        <v>59</v>
      </c>
      <c r="N45" t="s">
        <v>102</v>
      </c>
      <c r="O45">
        <v>3.0</v>
      </c>
      <c r="P45">
        <v>3.0</v>
      </c>
      <c r="Q45">
        <f>(152+366)/2</f>
        <v>259</v>
      </c>
      <c r="R45">
        <v>1.0</v>
      </c>
      <c r="S45" t="s">
        <v>44</v>
      </c>
      <c r="T45">
        <v>5.0</v>
      </c>
    </row>
    <row r="46" ht="15.75" customHeight="1">
      <c r="A46" s="3" t="s">
        <v>410</v>
      </c>
      <c r="B46" s="2">
        <v>49.0</v>
      </c>
      <c r="C46">
        <v>3.0</v>
      </c>
      <c r="D46" t="s">
        <v>412</v>
      </c>
      <c r="E46" t="s">
        <v>444</v>
      </c>
      <c r="F46" t="s">
        <v>259</v>
      </c>
      <c r="G46" s="8">
        <v>39.92</v>
      </c>
      <c r="H46" s="8">
        <v>-88.57</v>
      </c>
      <c r="I46">
        <v>2011.0</v>
      </c>
      <c r="J46">
        <v>3.0</v>
      </c>
      <c r="L46" t="s">
        <v>447</v>
      </c>
      <c r="M46" t="s">
        <v>59</v>
      </c>
      <c r="N46" t="s">
        <v>102</v>
      </c>
      <c r="O46">
        <v>4.0</v>
      </c>
      <c r="P46">
        <v>18.0</v>
      </c>
      <c r="Q46">
        <v>305.0</v>
      </c>
      <c r="R46">
        <v>2.0</v>
      </c>
      <c r="S46" t="s">
        <v>44</v>
      </c>
      <c r="T46">
        <v>3.0</v>
      </c>
    </row>
    <row r="47" ht="15.75" customHeight="1">
      <c r="A47" s="3" t="s">
        <v>410</v>
      </c>
      <c r="B47" s="2">
        <v>49.0</v>
      </c>
      <c r="C47">
        <v>4.0</v>
      </c>
      <c r="D47" t="s">
        <v>426</v>
      </c>
      <c r="E47" t="s">
        <v>454</v>
      </c>
      <c r="F47" t="s">
        <v>259</v>
      </c>
      <c r="G47" s="8">
        <v>40.55</v>
      </c>
      <c r="H47" s="8">
        <v>-90.87</v>
      </c>
      <c r="I47">
        <v>2011.0</v>
      </c>
      <c r="J47">
        <v>3.0</v>
      </c>
      <c r="L47" t="s">
        <v>447</v>
      </c>
      <c r="M47" t="s">
        <v>59</v>
      </c>
      <c r="N47" t="s">
        <v>102</v>
      </c>
      <c r="O47">
        <v>4.0</v>
      </c>
      <c r="P47">
        <v>18.0</v>
      </c>
      <c r="Q47">
        <v>305.0</v>
      </c>
      <c r="R47">
        <v>2.0</v>
      </c>
      <c r="S47" t="s">
        <v>44</v>
      </c>
      <c r="T47">
        <v>3.0</v>
      </c>
    </row>
    <row r="48" ht="15.75" customHeight="1">
      <c r="A48" s="3" t="s">
        <v>35</v>
      </c>
      <c r="B48" s="2">
        <v>5.0</v>
      </c>
      <c r="C48">
        <v>3.0</v>
      </c>
      <c r="D48" t="s">
        <v>37</v>
      </c>
      <c r="F48" t="s">
        <v>459</v>
      </c>
      <c r="G48" s="8">
        <v>40.02</v>
      </c>
      <c r="H48" s="8">
        <v>-86.33</v>
      </c>
      <c r="I48">
        <v>2013.0</v>
      </c>
      <c r="J48">
        <v>1.0</v>
      </c>
      <c r="M48" t="s">
        <v>41</v>
      </c>
      <c r="N48" t="s">
        <v>42</v>
      </c>
      <c r="O48">
        <v>4.0</v>
      </c>
      <c r="R48">
        <v>3.0</v>
      </c>
      <c r="S48" t="s">
        <v>44</v>
      </c>
      <c r="T48">
        <v>3.0</v>
      </c>
      <c r="U48" t="s">
        <v>45</v>
      </c>
      <c r="V48">
        <v>2.0</v>
      </c>
      <c r="W48" t="s">
        <v>47</v>
      </c>
      <c r="X48">
        <v>3.0</v>
      </c>
    </row>
    <row r="49" ht="15.75" customHeight="1">
      <c r="A49" s="3" t="s">
        <v>35</v>
      </c>
      <c r="B49" s="2">
        <v>5.0</v>
      </c>
      <c r="C49">
        <v>4.0</v>
      </c>
      <c r="D49" t="s">
        <v>37</v>
      </c>
      <c r="F49" t="s">
        <v>459</v>
      </c>
      <c r="G49" s="8">
        <v>40.02</v>
      </c>
      <c r="H49" s="8">
        <v>-86.33</v>
      </c>
      <c r="I49">
        <v>2014.0</v>
      </c>
      <c r="J49">
        <v>1.0</v>
      </c>
      <c r="M49" t="s">
        <v>41</v>
      </c>
      <c r="N49" t="s">
        <v>42</v>
      </c>
      <c r="O49">
        <v>4.0</v>
      </c>
      <c r="R49">
        <v>3.0</v>
      </c>
      <c r="S49" t="s">
        <v>44</v>
      </c>
      <c r="T49">
        <v>3.0</v>
      </c>
      <c r="U49" t="s">
        <v>45</v>
      </c>
      <c r="V49">
        <v>2.0</v>
      </c>
      <c r="W49" t="s">
        <v>47</v>
      </c>
      <c r="X49">
        <v>3.0</v>
      </c>
    </row>
    <row r="50" ht="15.75" customHeight="1">
      <c r="A50" s="3" t="s">
        <v>159</v>
      </c>
      <c r="B50" s="2">
        <v>8.0</v>
      </c>
      <c r="C50">
        <v>1.0</v>
      </c>
      <c r="D50" t="s">
        <v>478</v>
      </c>
      <c r="E50" t="s">
        <v>479</v>
      </c>
      <c r="F50" t="s">
        <v>459</v>
      </c>
      <c r="G50" s="8">
        <v>40.45</v>
      </c>
      <c r="H50" s="8">
        <v>-86.92</v>
      </c>
      <c r="I50">
        <v>2006.0</v>
      </c>
      <c r="J50">
        <v>2.0</v>
      </c>
      <c r="L50" t="s">
        <v>482</v>
      </c>
      <c r="M50" t="s">
        <v>59</v>
      </c>
      <c r="N50" t="s">
        <v>102</v>
      </c>
      <c r="O50">
        <v>6.0</v>
      </c>
      <c r="P50">
        <v>9.1</v>
      </c>
      <c r="Q50">
        <v>9.9</v>
      </c>
      <c r="R50">
        <v>2.0</v>
      </c>
      <c r="S50" t="s">
        <v>202</v>
      </c>
      <c r="T50">
        <v>2.0</v>
      </c>
      <c r="U50" t="s">
        <v>486</v>
      </c>
      <c r="V50">
        <v>3.0</v>
      </c>
    </row>
    <row r="51" ht="15.75" customHeight="1">
      <c r="A51" s="3" t="s">
        <v>159</v>
      </c>
      <c r="B51" s="2">
        <v>8.0</v>
      </c>
      <c r="C51">
        <v>2.0</v>
      </c>
      <c r="D51" t="s">
        <v>488</v>
      </c>
      <c r="E51" t="s">
        <v>490</v>
      </c>
      <c r="F51" t="s">
        <v>459</v>
      </c>
      <c r="G51" s="8">
        <v>38.68</v>
      </c>
      <c r="H51" s="8">
        <v>-87.52</v>
      </c>
      <c r="I51">
        <v>2006.0</v>
      </c>
      <c r="J51">
        <v>2.0</v>
      </c>
      <c r="L51" t="s">
        <v>482</v>
      </c>
      <c r="M51" t="s">
        <v>59</v>
      </c>
      <c r="N51" t="s">
        <v>102</v>
      </c>
      <c r="O51">
        <v>6.0</v>
      </c>
      <c r="P51">
        <v>9.1</v>
      </c>
      <c r="Q51">
        <v>9.9</v>
      </c>
      <c r="R51">
        <v>2.0</v>
      </c>
      <c r="S51" t="s">
        <v>202</v>
      </c>
      <c r="T51">
        <v>2.0</v>
      </c>
      <c r="U51" t="s">
        <v>486</v>
      </c>
      <c r="V51">
        <v>3.0</v>
      </c>
    </row>
    <row r="52" ht="15.75" customHeight="1">
      <c r="A52" s="3" t="s">
        <v>122</v>
      </c>
      <c r="B52" s="2">
        <v>23.0</v>
      </c>
      <c r="C52">
        <v>3.0</v>
      </c>
      <c r="D52" t="s">
        <v>502</v>
      </c>
      <c r="E52" t="s">
        <v>503</v>
      </c>
      <c r="F52" t="s">
        <v>459</v>
      </c>
      <c r="G52" s="8">
        <v>39.1</v>
      </c>
      <c r="H52" s="8">
        <v>-85.9</v>
      </c>
      <c r="I52">
        <v>2012.0</v>
      </c>
      <c r="J52">
        <v>1.0</v>
      </c>
      <c r="K52">
        <v>118.6</v>
      </c>
      <c r="L52" t="s">
        <v>100</v>
      </c>
      <c r="M52" t="s">
        <v>59</v>
      </c>
      <c r="O52">
        <v>2.0</v>
      </c>
      <c r="P52">
        <v>18.0</v>
      </c>
      <c r="Q52">
        <v>360.0</v>
      </c>
      <c r="R52">
        <v>2.0</v>
      </c>
      <c r="S52" t="s">
        <v>127</v>
      </c>
      <c r="T52">
        <v>2.0</v>
      </c>
      <c r="U52" t="s">
        <v>44</v>
      </c>
      <c r="V52">
        <v>2.0</v>
      </c>
    </row>
    <row r="53" ht="15.75" customHeight="1">
      <c r="A53" s="3" t="s">
        <v>513</v>
      </c>
      <c r="B53" s="2">
        <v>54.0</v>
      </c>
      <c r="C53">
        <v>0.0</v>
      </c>
      <c r="E53" t="s">
        <v>517</v>
      </c>
      <c r="F53" t="s">
        <v>459</v>
      </c>
      <c r="G53" s="8">
        <v>39.03</v>
      </c>
      <c r="H53" s="8">
        <v>-85.54</v>
      </c>
      <c r="I53">
        <v>2011.0</v>
      </c>
      <c r="J53">
        <v>5.0</v>
      </c>
      <c r="L53" t="s">
        <v>519</v>
      </c>
      <c r="M53" t="s">
        <v>59</v>
      </c>
      <c r="N53" t="s">
        <v>102</v>
      </c>
      <c r="O53">
        <v>4.0</v>
      </c>
      <c r="P53">
        <v>18.0</v>
      </c>
      <c r="Q53">
        <v>365.0</v>
      </c>
      <c r="R53">
        <v>1.0</v>
      </c>
      <c r="S53" t="s">
        <v>522</v>
      </c>
      <c r="T53">
        <v>2.0</v>
      </c>
    </row>
    <row r="54" ht="15.75" customHeight="1">
      <c r="A54" s="12" t="s">
        <v>200</v>
      </c>
      <c r="B54" s="2">
        <v>12.0</v>
      </c>
      <c r="C54">
        <v>0.0</v>
      </c>
      <c r="D54" t="s">
        <v>526</v>
      </c>
      <c r="E54" t="s">
        <v>528</v>
      </c>
      <c r="F54" t="s">
        <v>529</v>
      </c>
      <c r="G54" s="8">
        <v>41.84</v>
      </c>
      <c r="H54" s="8">
        <v>-85.66</v>
      </c>
      <c r="I54">
        <v>1995.0</v>
      </c>
      <c r="J54">
        <v>3.0</v>
      </c>
      <c r="L54" t="s">
        <v>533</v>
      </c>
      <c r="M54" t="s">
        <v>59</v>
      </c>
      <c r="O54">
        <v>4.0</v>
      </c>
      <c r="P54">
        <v>6.1</v>
      </c>
      <c r="Q54">
        <v>7.6</v>
      </c>
      <c r="R54">
        <v>2.0</v>
      </c>
      <c r="S54" t="s">
        <v>44</v>
      </c>
      <c r="T54">
        <v>2.0</v>
      </c>
      <c r="U54" t="s">
        <v>121</v>
      </c>
      <c r="V54">
        <v>3.0</v>
      </c>
    </row>
    <row r="55" ht="15.75" customHeight="1">
      <c r="A55" s="3" t="s">
        <v>487</v>
      </c>
      <c r="B55" s="2">
        <v>40.0</v>
      </c>
      <c r="C55">
        <v>1.0</v>
      </c>
      <c r="E55" t="s">
        <v>539</v>
      </c>
      <c r="F55" t="s">
        <v>529</v>
      </c>
      <c r="G55" s="8">
        <v>42.4</v>
      </c>
      <c r="H55" s="8">
        <v>-85.37</v>
      </c>
      <c r="I55">
        <v>2013.0</v>
      </c>
      <c r="J55">
        <v>2.0</v>
      </c>
      <c r="M55" t="s">
        <v>59</v>
      </c>
      <c r="O55">
        <v>5.0</v>
      </c>
      <c r="P55">
        <v>30.0</v>
      </c>
      <c r="Q55">
        <v>40.0</v>
      </c>
      <c r="R55">
        <v>1.0</v>
      </c>
      <c r="S55" t="s">
        <v>113</v>
      </c>
      <c r="T55">
        <v>4.0</v>
      </c>
    </row>
    <row r="56" ht="15.75" customHeight="1">
      <c r="A56" s="3" t="s">
        <v>537</v>
      </c>
      <c r="B56" s="2">
        <v>45.0</v>
      </c>
      <c r="C56">
        <v>1.0</v>
      </c>
      <c r="D56" t="s">
        <v>542</v>
      </c>
      <c r="E56" t="s">
        <v>543</v>
      </c>
      <c r="F56" t="s">
        <v>529</v>
      </c>
      <c r="G56" s="8">
        <v>42.24</v>
      </c>
      <c r="H56" s="8">
        <v>-85.24</v>
      </c>
      <c r="I56">
        <v>2012.0</v>
      </c>
      <c r="J56">
        <v>2.0</v>
      </c>
      <c r="K56">
        <v>1027.0</v>
      </c>
      <c r="M56" t="s">
        <v>59</v>
      </c>
      <c r="N56" t="s">
        <v>544</v>
      </c>
      <c r="O56">
        <v>2.0</v>
      </c>
      <c r="R56">
        <v>4.0</v>
      </c>
      <c r="S56" t="s">
        <v>545</v>
      </c>
      <c r="T56">
        <v>3.0</v>
      </c>
      <c r="U56" t="s">
        <v>546</v>
      </c>
      <c r="V56">
        <v>2.0</v>
      </c>
      <c r="W56" t="s">
        <v>246</v>
      </c>
      <c r="X56">
        <v>2.0</v>
      </c>
      <c r="Y56" t="s">
        <v>522</v>
      </c>
      <c r="Z56">
        <v>2.0</v>
      </c>
    </row>
    <row r="57" ht="15.75" customHeight="1">
      <c r="A57" s="3" t="s">
        <v>537</v>
      </c>
      <c r="B57" s="2">
        <v>45.0</v>
      </c>
      <c r="C57">
        <v>2.0</v>
      </c>
      <c r="D57" t="s">
        <v>550</v>
      </c>
      <c r="E57" t="s">
        <v>552</v>
      </c>
      <c r="F57" t="s">
        <v>529</v>
      </c>
      <c r="G57" s="8">
        <v>42.63</v>
      </c>
      <c r="H57" s="8">
        <v>-84.44</v>
      </c>
      <c r="I57">
        <v>2012.0</v>
      </c>
      <c r="J57">
        <v>2.0</v>
      </c>
      <c r="K57">
        <v>977.0</v>
      </c>
      <c r="M57" t="s">
        <v>59</v>
      </c>
      <c r="N57" t="s">
        <v>544</v>
      </c>
      <c r="O57">
        <v>2.0</v>
      </c>
      <c r="R57">
        <v>4.0</v>
      </c>
      <c r="S57" t="s">
        <v>545</v>
      </c>
      <c r="T57">
        <v>3.0</v>
      </c>
      <c r="U57" t="s">
        <v>546</v>
      </c>
      <c r="V57">
        <v>2.0</v>
      </c>
      <c r="W57" t="s">
        <v>246</v>
      </c>
      <c r="X57">
        <v>2.0</v>
      </c>
      <c r="Y57" t="s">
        <v>522</v>
      </c>
      <c r="Z57">
        <v>2.0</v>
      </c>
    </row>
    <row r="58" ht="15.75" customHeight="1">
      <c r="A58" s="12" t="s">
        <v>216</v>
      </c>
      <c r="B58" s="2">
        <v>14.0</v>
      </c>
      <c r="C58">
        <v>0.0</v>
      </c>
      <c r="D58" t="s">
        <v>565</v>
      </c>
      <c r="E58" t="s">
        <v>567</v>
      </c>
      <c r="F58" t="s">
        <v>569</v>
      </c>
      <c r="G58" s="8">
        <v>44.23</v>
      </c>
      <c r="H58" s="8">
        <v>-95.27</v>
      </c>
      <c r="I58">
        <v>1998.0</v>
      </c>
      <c r="J58">
        <v>3.0</v>
      </c>
      <c r="K58">
        <v>670.0</v>
      </c>
      <c r="M58" t="s">
        <v>59</v>
      </c>
      <c r="O58">
        <v>4.0</v>
      </c>
      <c r="P58">
        <v>13.7</v>
      </c>
      <c r="Q58">
        <v>15.3</v>
      </c>
      <c r="R58">
        <v>2.0</v>
      </c>
      <c r="S58" t="s">
        <v>113</v>
      </c>
      <c r="T58">
        <v>4.0</v>
      </c>
      <c r="U58" t="s">
        <v>574</v>
      </c>
      <c r="V58">
        <v>2.0</v>
      </c>
    </row>
    <row r="59" ht="15.75" customHeight="1">
      <c r="A59" s="3" t="s">
        <v>310</v>
      </c>
      <c r="B59" s="2">
        <v>19.0</v>
      </c>
      <c r="C59">
        <v>0.0</v>
      </c>
      <c r="E59" t="s">
        <v>578</v>
      </c>
      <c r="F59" t="s">
        <v>569</v>
      </c>
      <c r="G59" s="8">
        <v>46.01</v>
      </c>
      <c r="H59" s="8">
        <v>-94.57</v>
      </c>
      <c r="I59">
        <v>2005.0</v>
      </c>
      <c r="J59">
        <v>1.0</v>
      </c>
      <c r="M59" t="s">
        <v>582</v>
      </c>
      <c r="N59" t="s">
        <v>583</v>
      </c>
      <c r="O59">
        <v>22.0</v>
      </c>
      <c r="R59">
        <v>1.0</v>
      </c>
      <c r="S59" t="s">
        <v>44</v>
      </c>
      <c r="T59">
        <v>2.0</v>
      </c>
    </row>
    <row r="60" ht="15.75" customHeight="1">
      <c r="A60" s="3" t="s">
        <v>328</v>
      </c>
      <c r="B60" s="2">
        <v>21.0</v>
      </c>
      <c r="C60">
        <v>0.0</v>
      </c>
      <c r="D60" t="s">
        <v>588</v>
      </c>
      <c r="E60" t="s">
        <v>590</v>
      </c>
      <c r="F60" t="s">
        <v>569</v>
      </c>
      <c r="G60" s="8">
        <v>46.21</v>
      </c>
      <c r="H60" s="8">
        <v>-95.48</v>
      </c>
      <c r="I60">
        <v>2008.0</v>
      </c>
      <c r="J60">
        <v>1.0</v>
      </c>
      <c r="L60" t="s">
        <v>593</v>
      </c>
      <c r="M60" t="s">
        <v>594</v>
      </c>
      <c r="O60">
        <v>1.0</v>
      </c>
      <c r="R60">
        <v>1.0</v>
      </c>
      <c r="S60" t="s">
        <v>44</v>
      </c>
      <c r="T60">
        <v>2.0</v>
      </c>
    </row>
    <row r="61" ht="15.75" customHeight="1">
      <c r="A61" s="3" t="s">
        <v>403</v>
      </c>
      <c r="B61" s="2">
        <v>29.0</v>
      </c>
      <c r="C61">
        <v>1.0</v>
      </c>
      <c r="E61" t="s">
        <v>603</v>
      </c>
      <c r="F61" t="s">
        <v>569</v>
      </c>
      <c r="G61" s="8">
        <v>43.67</v>
      </c>
      <c r="H61" s="8">
        <v>-92.98</v>
      </c>
      <c r="I61">
        <v>2006.0</v>
      </c>
      <c r="J61">
        <v>2.0</v>
      </c>
      <c r="L61" t="s">
        <v>606</v>
      </c>
      <c r="M61" t="s">
        <v>59</v>
      </c>
      <c r="O61">
        <v>4.0</v>
      </c>
      <c r="P61" s="26">
        <f t="shared" ref="P61:Q61" si="3">SQRT(0.57)</f>
        <v>0.7549834435</v>
      </c>
      <c r="Q61" s="26">
        <f t="shared" si="3"/>
        <v>0.7549834435</v>
      </c>
      <c r="R61">
        <v>1.0</v>
      </c>
      <c r="S61" t="s">
        <v>44</v>
      </c>
      <c r="T61">
        <v>2.0</v>
      </c>
    </row>
    <row r="62" ht="15.75" customHeight="1">
      <c r="A62" s="3" t="s">
        <v>403</v>
      </c>
      <c r="B62" s="2">
        <v>29.0</v>
      </c>
      <c r="C62">
        <v>2.0</v>
      </c>
      <c r="E62" t="s">
        <v>663</v>
      </c>
      <c r="F62" t="s">
        <v>569</v>
      </c>
      <c r="G62" s="8">
        <v>47.08</v>
      </c>
      <c r="H62" s="8">
        <v>-96.51</v>
      </c>
      <c r="I62">
        <v>2006.0</v>
      </c>
      <c r="J62">
        <v>1.0</v>
      </c>
      <c r="L62" t="s">
        <v>664</v>
      </c>
      <c r="M62" t="s">
        <v>59</v>
      </c>
      <c r="O62">
        <v>3.0</v>
      </c>
      <c r="P62" s="26">
        <f t="shared" ref="P62:Q62" si="4">SQRT(0.51)</f>
        <v>0.7141428429</v>
      </c>
      <c r="Q62" s="26">
        <f t="shared" si="4"/>
        <v>0.7141428429</v>
      </c>
      <c r="R62">
        <v>1.0</v>
      </c>
      <c r="S62" t="s">
        <v>44</v>
      </c>
      <c r="T62">
        <v>2.0</v>
      </c>
    </row>
    <row r="63" ht="15.75" customHeight="1">
      <c r="A63" s="3" t="s">
        <v>403</v>
      </c>
      <c r="B63" s="2">
        <v>29.0</v>
      </c>
      <c r="C63">
        <v>3.0</v>
      </c>
      <c r="E63" t="s">
        <v>567</v>
      </c>
      <c r="F63" t="s">
        <v>569</v>
      </c>
      <c r="G63" s="8">
        <v>44.23</v>
      </c>
      <c r="H63" s="8">
        <v>-95.27</v>
      </c>
      <c r="I63">
        <v>2006.0</v>
      </c>
      <c r="J63">
        <v>2.0</v>
      </c>
      <c r="L63" t="s">
        <v>665</v>
      </c>
      <c r="M63" t="s">
        <v>59</v>
      </c>
      <c r="O63">
        <v>4.0</v>
      </c>
      <c r="P63" s="26">
        <f t="shared" ref="P63:Q63" si="5">SQRT(0.21)</f>
        <v>0.4582575695</v>
      </c>
      <c r="Q63" s="26">
        <f t="shared" si="5"/>
        <v>0.4582575695</v>
      </c>
      <c r="R63">
        <v>1.0</v>
      </c>
      <c r="S63" t="s">
        <v>44</v>
      </c>
      <c r="T63">
        <v>2.0</v>
      </c>
    </row>
    <row r="64" ht="15.75" customHeight="1">
      <c r="A64" s="3" t="s">
        <v>403</v>
      </c>
      <c r="B64" s="2">
        <v>29.0</v>
      </c>
      <c r="C64">
        <v>4.0</v>
      </c>
      <c r="E64" t="s">
        <v>666</v>
      </c>
      <c r="F64" t="s">
        <v>569</v>
      </c>
      <c r="G64" s="8">
        <v>44.75</v>
      </c>
      <c r="H64" s="8">
        <v>-93.06</v>
      </c>
      <c r="I64">
        <v>2006.0</v>
      </c>
      <c r="J64">
        <v>1.0</v>
      </c>
      <c r="L64" t="s">
        <v>667</v>
      </c>
      <c r="M64" t="s">
        <v>59</v>
      </c>
      <c r="O64">
        <v>4.0</v>
      </c>
      <c r="P64" s="26">
        <f t="shared" ref="P64:Q64" si="6">SQRT(0.5)</f>
        <v>0.7071067812</v>
      </c>
      <c r="Q64" s="26">
        <f t="shared" si="6"/>
        <v>0.7071067812</v>
      </c>
      <c r="R64">
        <v>1.0</v>
      </c>
      <c r="S64" t="s">
        <v>44</v>
      </c>
      <c r="T64">
        <v>2.0</v>
      </c>
    </row>
    <row r="65" ht="15.75" customHeight="1">
      <c r="A65" s="3" t="s">
        <v>555</v>
      </c>
      <c r="B65" s="2">
        <v>46.0</v>
      </c>
      <c r="C65">
        <v>1.0</v>
      </c>
      <c r="D65" t="s">
        <v>668</v>
      </c>
      <c r="E65" t="s">
        <v>669</v>
      </c>
      <c r="F65" t="s">
        <v>569</v>
      </c>
      <c r="G65" s="8">
        <v>44.08</v>
      </c>
      <c r="H65" s="8">
        <v>-93.51</v>
      </c>
      <c r="I65">
        <v>2002.0</v>
      </c>
      <c r="J65">
        <v>2.0</v>
      </c>
      <c r="L65" t="s">
        <v>670</v>
      </c>
      <c r="M65" t="s">
        <v>59</v>
      </c>
      <c r="N65" t="s">
        <v>671</v>
      </c>
      <c r="O65">
        <v>8.0</v>
      </c>
      <c r="P65">
        <v>3.0</v>
      </c>
      <c r="Q65">
        <v>7.6</v>
      </c>
      <c r="R65">
        <v>2.0</v>
      </c>
      <c r="S65" t="s">
        <v>672</v>
      </c>
      <c r="T65">
        <v>2.0</v>
      </c>
      <c r="U65" t="s">
        <v>44</v>
      </c>
      <c r="V65">
        <v>9.0</v>
      </c>
      <c r="W65" t="s">
        <v>673</v>
      </c>
      <c r="X65">
        <v>0.0</v>
      </c>
    </row>
    <row r="66" ht="15.75" customHeight="1">
      <c r="A66" s="3" t="s">
        <v>555</v>
      </c>
      <c r="B66" s="2">
        <v>46.0</v>
      </c>
      <c r="C66">
        <v>2.0</v>
      </c>
      <c r="D66" t="s">
        <v>674</v>
      </c>
      <c r="E66" t="s">
        <v>666</v>
      </c>
      <c r="F66" t="s">
        <v>569</v>
      </c>
      <c r="G66" s="8">
        <v>44.75</v>
      </c>
      <c r="H66" s="8">
        <v>-93.06</v>
      </c>
      <c r="I66">
        <v>2002.0</v>
      </c>
      <c r="J66">
        <v>2.0</v>
      </c>
      <c r="L66" t="s">
        <v>670</v>
      </c>
      <c r="M66" t="s">
        <v>59</v>
      </c>
      <c r="N66" t="s">
        <v>671</v>
      </c>
      <c r="O66">
        <v>8.0</v>
      </c>
      <c r="P66">
        <v>3.0</v>
      </c>
      <c r="Q66">
        <v>7.6</v>
      </c>
      <c r="R66">
        <v>2.0</v>
      </c>
      <c r="S66" t="s">
        <v>672</v>
      </c>
      <c r="T66">
        <v>2.0</v>
      </c>
      <c r="U66" t="s">
        <v>44</v>
      </c>
      <c r="V66">
        <v>4.0</v>
      </c>
      <c r="W66" t="s">
        <v>673</v>
      </c>
      <c r="X66">
        <v>2.0</v>
      </c>
    </row>
    <row r="67" ht="15.75" customHeight="1">
      <c r="A67" s="3" t="s">
        <v>555</v>
      </c>
      <c r="B67" s="2">
        <v>46.0</v>
      </c>
      <c r="C67">
        <v>3.0</v>
      </c>
      <c r="D67" t="s">
        <v>675</v>
      </c>
      <c r="E67" t="s">
        <v>567</v>
      </c>
      <c r="F67" t="s">
        <v>569</v>
      </c>
      <c r="G67" s="8">
        <v>44.23</v>
      </c>
      <c r="H67" s="8">
        <v>-95.27</v>
      </c>
      <c r="I67">
        <v>2002.0</v>
      </c>
      <c r="J67">
        <v>2.0</v>
      </c>
      <c r="L67" t="s">
        <v>670</v>
      </c>
      <c r="M67" t="s">
        <v>59</v>
      </c>
      <c r="N67" t="s">
        <v>671</v>
      </c>
      <c r="O67">
        <v>8.0</v>
      </c>
      <c r="P67">
        <v>3.0</v>
      </c>
      <c r="Q67">
        <v>7.6</v>
      </c>
      <c r="R67">
        <v>2.0</v>
      </c>
      <c r="S67" t="s">
        <v>672</v>
      </c>
      <c r="T67">
        <v>2.0</v>
      </c>
      <c r="U67" t="s">
        <v>44</v>
      </c>
      <c r="V67">
        <v>4.0</v>
      </c>
      <c r="W67" t="s">
        <v>673</v>
      </c>
      <c r="X67">
        <v>2.0</v>
      </c>
    </row>
    <row r="68" ht="15.75" customHeight="1">
      <c r="A68" s="3" t="s">
        <v>35</v>
      </c>
      <c r="B68" s="2">
        <v>5.0</v>
      </c>
      <c r="C68">
        <v>8.0</v>
      </c>
      <c r="D68" t="s">
        <v>676</v>
      </c>
      <c r="F68" t="s">
        <v>677</v>
      </c>
      <c r="G68" s="8">
        <v>38.45</v>
      </c>
      <c r="H68" s="8">
        <v>-92.69</v>
      </c>
      <c r="I68">
        <v>2013.0</v>
      </c>
      <c r="J68">
        <v>1.0</v>
      </c>
      <c r="M68" t="s">
        <v>41</v>
      </c>
      <c r="N68" t="s">
        <v>42</v>
      </c>
      <c r="O68">
        <v>4.0</v>
      </c>
      <c r="R68">
        <v>3.0</v>
      </c>
      <c r="S68" t="s">
        <v>44</v>
      </c>
      <c r="T68">
        <v>3.0</v>
      </c>
      <c r="U68" t="s">
        <v>45</v>
      </c>
      <c r="V68">
        <v>2.0</v>
      </c>
      <c r="W68" t="s">
        <v>47</v>
      </c>
      <c r="X68">
        <v>3.0</v>
      </c>
    </row>
    <row r="69" ht="15.75" customHeight="1">
      <c r="A69" s="3" t="s">
        <v>35</v>
      </c>
      <c r="B69" s="2">
        <v>5.0</v>
      </c>
      <c r="C69">
        <v>9.0</v>
      </c>
      <c r="D69" t="s">
        <v>37</v>
      </c>
      <c r="F69" t="s">
        <v>677</v>
      </c>
      <c r="G69" s="8">
        <v>38.45</v>
      </c>
      <c r="H69" s="8">
        <v>-92.69</v>
      </c>
      <c r="I69">
        <v>2014.0</v>
      </c>
      <c r="J69">
        <v>1.0</v>
      </c>
      <c r="M69" t="s">
        <v>41</v>
      </c>
      <c r="N69" t="s">
        <v>42</v>
      </c>
      <c r="O69">
        <v>4.0</v>
      </c>
      <c r="R69">
        <v>3.0</v>
      </c>
      <c r="S69" t="s">
        <v>44</v>
      </c>
      <c r="T69">
        <v>3.0</v>
      </c>
      <c r="U69" t="s">
        <v>45</v>
      </c>
      <c r="V69">
        <v>2.0</v>
      </c>
      <c r="W69" t="s">
        <v>47</v>
      </c>
      <c r="X69">
        <v>3.0</v>
      </c>
    </row>
    <row r="70" ht="15.75" customHeight="1">
      <c r="A70" s="12" t="s">
        <v>138</v>
      </c>
      <c r="B70" s="2">
        <v>6.0</v>
      </c>
      <c r="C70">
        <v>0.0</v>
      </c>
      <c r="D70" t="s">
        <v>678</v>
      </c>
      <c r="E70" t="s">
        <v>679</v>
      </c>
      <c r="F70" t="s">
        <v>677</v>
      </c>
      <c r="G70" s="8">
        <v>38.96</v>
      </c>
      <c r="H70" s="8">
        <v>-92.33</v>
      </c>
      <c r="I70">
        <v>1989.0</v>
      </c>
      <c r="J70">
        <v>2.0</v>
      </c>
      <c r="M70" t="s">
        <v>41</v>
      </c>
      <c r="N70" t="s">
        <v>42</v>
      </c>
      <c r="O70">
        <v>4.0</v>
      </c>
      <c r="P70">
        <v>3.0</v>
      </c>
      <c r="Q70">
        <v>11.0</v>
      </c>
      <c r="R70">
        <v>3.0</v>
      </c>
      <c r="S70" t="s">
        <v>44</v>
      </c>
      <c r="T70">
        <v>3.0</v>
      </c>
      <c r="U70" t="s">
        <v>680</v>
      </c>
      <c r="V70">
        <v>3.0</v>
      </c>
      <c r="W70" t="s">
        <v>47</v>
      </c>
      <c r="X70">
        <v>2.0</v>
      </c>
    </row>
    <row r="71" ht="15.75" customHeight="1">
      <c r="A71" s="3" t="s">
        <v>392</v>
      </c>
      <c r="B71" s="2">
        <v>27.0</v>
      </c>
      <c r="C71">
        <v>0.0</v>
      </c>
      <c r="D71" t="s">
        <v>681</v>
      </c>
      <c r="E71" t="s">
        <v>682</v>
      </c>
      <c r="F71" t="s">
        <v>677</v>
      </c>
      <c r="G71" s="8">
        <v>38.97</v>
      </c>
      <c r="H71" s="8">
        <v>-92.18</v>
      </c>
      <c r="I71">
        <v>2011.0</v>
      </c>
      <c r="J71">
        <v>3.0</v>
      </c>
      <c r="K71">
        <v>990.6</v>
      </c>
      <c r="M71" t="s">
        <v>59</v>
      </c>
      <c r="O71">
        <v>3.0</v>
      </c>
      <c r="P71">
        <v>12.2</v>
      </c>
      <c r="Q71">
        <v>21.3</v>
      </c>
      <c r="R71">
        <v>3.0</v>
      </c>
      <c r="S71" t="s">
        <v>246</v>
      </c>
      <c r="T71">
        <v>2.0</v>
      </c>
      <c r="U71" t="s">
        <v>44</v>
      </c>
      <c r="V71">
        <v>2.0</v>
      </c>
      <c r="W71" t="s">
        <v>202</v>
      </c>
      <c r="X71">
        <v>4.0</v>
      </c>
    </row>
    <row r="72" ht="15.75" customHeight="1">
      <c r="A72" s="3" t="s">
        <v>509</v>
      </c>
      <c r="B72" s="2">
        <v>42.0</v>
      </c>
      <c r="C72">
        <v>1.0</v>
      </c>
      <c r="D72" t="s">
        <v>678</v>
      </c>
      <c r="E72" t="s">
        <v>679</v>
      </c>
      <c r="F72" t="s">
        <v>677</v>
      </c>
      <c r="G72" s="8">
        <v>38.9</v>
      </c>
      <c r="H72" s="8">
        <v>-92.37</v>
      </c>
      <c r="I72">
        <v>2013.0</v>
      </c>
      <c r="J72">
        <v>3.0</v>
      </c>
      <c r="K72">
        <f>56+63+81+114+138+132+115+114+109+85+105+64</f>
        <v>1176</v>
      </c>
      <c r="L72" t="s">
        <v>239</v>
      </c>
      <c r="M72" t="s">
        <v>59</v>
      </c>
      <c r="O72">
        <v>4.0</v>
      </c>
      <c r="P72">
        <v>3.0</v>
      </c>
      <c r="Q72">
        <v>14.0</v>
      </c>
      <c r="R72">
        <v>1.0</v>
      </c>
      <c r="S72" t="s">
        <v>683</v>
      </c>
      <c r="T72">
        <v>11.0</v>
      </c>
    </row>
    <row r="73" ht="15.75" customHeight="1">
      <c r="A73" s="3" t="s">
        <v>509</v>
      </c>
      <c r="B73" s="2">
        <v>42.0</v>
      </c>
      <c r="C73">
        <v>2.0</v>
      </c>
      <c r="D73" t="s">
        <v>684</v>
      </c>
      <c r="E73" t="s">
        <v>685</v>
      </c>
      <c r="F73" t="s">
        <v>677</v>
      </c>
      <c r="G73" s="8">
        <v>39.3</v>
      </c>
      <c r="H73" s="8">
        <v>-92.37</v>
      </c>
      <c r="I73">
        <v>2013.0</v>
      </c>
      <c r="J73">
        <v>3.0</v>
      </c>
      <c r="K73">
        <f>49+53+75+104+131+130+122+106+110+84+74+60</f>
        <v>1098</v>
      </c>
      <c r="L73" t="s">
        <v>239</v>
      </c>
      <c r="M73" t="s">
        <v>59</v>
      </c>
      <c r="O73">
        <v>5.0</v>
      </c>
      <c r="P73">
        <v>3.0</v>
      </c>
      <c r="Q73">
        <v>14.0</v>
      </c>
      <c r="R73">
        <v>1.0</v>
      </c>
      <c r="S73" t="s">
        <v>683</v>
      </c>
      <c r="T73">
        <v>11.0</v>
      </c>
    </row>
    <row r="74" ht="15.75" customHeight="1">
      <c r="A74" s="12" t="s">
        <v>655</v>
      </c>
      <c r="B74" s="2">
        <v>58.0</v>
      </c>
      <c r="C74">
        <v>0.0</v>
      </c>
      <c r="D74" t="s">
        <v>678</v>
      </c>
      <c r="E74" t="s">
        <v>686</v>
      </c>
      <c r="F74" t="s">
        <v>677</v>
      </c>
      <c r="G74" s="8">
        <v>38.94</v>
      </c>
      <c r="H74" s="8">
        <v>-91.94</v>
      </c>
      <c r="I74">
        <v>1986.0</v>
      </c>
      <c r="J74">
        <v>2.0</v>
      </c>
      <c r="M74" t="s">
        <v>358</v>
      </c>
      <c r="O74">
        <v>2.0</v>
      </c>
      <c r="P74">
        <v>3.2</v>
      </c>
      <c r="Q74">
        <v>27.4</v>
      </c>
      <c r="R74">
        <v>1.0</v>
      </c>
      <c r="S74" t="s">
        <v>44</v>
      </c>
      <c r="T74">
        <v>4.0</v>
      </c>
    </row>
    <row r="75" ht="15.75" customHeight="1">
      <c r="A75" s="3" t="s">
        <v>190</v>
      </c>
      <c r="B75" s="2">
        <v>11.0</v>
      </c>
      <c r="C75">
        <v>1.0</v>
      </c>
      <c r="D75" t="s">
        <v>687</v>
      </c>
      <c r="E75" t="s">
        <v>688</v>
      </c>
      <c r="F75" t="s">
        <v>689</v>
      </c>
      <c r="G75" s="8">
        <v>41.16</v>
      </c>
      <c r="H75" s="8">
        <v>-96.54</v>
      </c>
      <c r="I75">
        <v>1994.0</v>
      </c>
      <c r="J75">
        <v>1.0</v>
      </c>
      <c r="L75" t="s">
        <v>690</v>
      </c>
      <c r="M75" t="s">
        <v>59</v>
      </c>
      <c r="N75" t="s">
        <v>691</v>
      </c>
      <c r="O75">
        <v>3.0</v>
      </c>
      <c r="P75">
        <v>4.6</v>
      </c>
      <c r="Q75">
        <v>15.0</v>
      </c>
      <c r="R75">
        <v>2.0</v>
      </c>
      <c r="S75" t="s">
        <v>44</v>
      </c>
      <c r="T75">
        <v>5.0</v>
      </c>
      <c r="U75" t="s">
        <v>692</v>
      </c>
      <c r="V75">
        <v>2.0</v>
      </c>
    </row>
    <row r="76" ht="15.75" customHeight="1">
      <c r="A76" s="3" t="s">
        <v>190</v>
      </c>
      <c r="B76" s="2">
        <v>11.0</v>
      </c>
      <c r="C76">
        <v>2.0</v>
      </c>
      <c r="D76" t="s">
        <v>687</v>
      </c>
      <c r="E76" t="s">
        <v>688</v>
      </c>
      <c r="F76" t="s">
        <v>689</v>
      </c>
      <c r="G76" s="8">
        <v>41.16</v>
      </c>
      <c r="H76" s="8">
        <v>-96.54</v>
      </c>
      <c r="I76">
        <v>1995.0</v>
      </c>
      <c r="J76">
        <v>1.0</v>
      </c>
      <c r="L76" t="s">
        <v>690</v>
      </c>
      <c r="M76" t="s">
        <v>59</v>
      </c>
      <c r="N76" t="s">
        <v>691</v>
      </c>
      <c r="O76">
        <v>4.0</v>
      </c>
      <c r="P76">
        <v>4.6</v>
      </c>
      <c r="Q76">
        <v>15.0</v>
      </c>
      <c r="R76">
        <v>2.0</v>
      </c>
      <c r="S76" t="s">
        <v>44</v>
      </c>
      <c r="T76">
        <v>6.0</v>
      </c>
      <c r="U76" t="s">
        <v>692</v>
      </c>
      <c r="V76">
        <v>2.0</v>
      </c>
    </row>
    <row r="77" ht="15.75" customHeight="1">
      <c r="A77" s="3" t="s">
        <v>496</v>
      </c>
      <c r="B77" s="2">
        <v>41.0</v>
      </c>
      <c r="C77">
        <v>1.0</v>
      </c>
      <c r="D77" t="s">
        <v>693</v>
      </c>
      <c r="E77" t="s">
        <v>694</v>
      </c>
      <c r="F77" t="s">
        <v>689</v>
      </c>
      <c r="G77" s="8">
        <v>48.846</v>
      </c>
      <c r="H77" s="8">
        <v>-96.472</v>
      </c>
      <c r="I77">
        <v>2014.0</v>
      </c>
      <c r="J77">
        <v>3.0</v>
      </c>
      <c r="K77">
        <v>860.0</v>
      </c>
      <c r="L77" t="s">
        <v>695</v>
      </c>
      <c r="M77" t="s">
        <v>59</v>
      </c>
      <c r="O77">
        <v>4.0</v>
      </c>
      <c r="P77">
        <v>10.2</v>
      </c>
      <c r="Q77">
        <v>10.2</v>
      </c>
      <c r="R77">
        <v>2.0</v>
      </c>
      <c r="S77" t="s">
        <v>696</v>
      </c>
      <c r="T77">
        <v>5.0</v>
      </c>
      <c r="U77" t="s">
        <v>44</v>
      </c>
      <c r="V77">
        <v>3.0</v>
      </c>
    </row>
    <row r="78" ht="15.75" customHeight="1">
      <c r="A78" s="3" t="s">
        <v>496</v>
      </c>
      <c r="B78" s="2">
        <v>41.0</v>
      </c>
      <c r="C78">
        <v>2.0</v>
      </c>
      <c r="D78" t="s">
        <v>697</v>
      </c>
      <c r="E78" t="s">
        <v>698</v>
      </c>
      <c r="F78" t="s">
        <v>689</v>
      </c>
      <c r="G78" s="8">
        <v>40.582</v>
      </c>
      <c r="H78" s="8">
        <v>-98.144</v>
      </c>
      <c r="I78">
        <v>2014.0</v>
      </c>
      <c r="J78">
        <v>3.0</v>
      </c>
      <c r="K78">
        <v>688.0</v>
      </c>
      <c r="L78" t="s">
        <v>695</v>
      </c>
      <c r="M78" t="s">
        <v>59</v>
      </c>
      <c r="O78">
        <v>4.0</v>
      </c>
      <c r="P78">
        <v>10.0</v>
      </c>
      <c r="Q78">
        <v>7.5</v>
      </c>
      <c r="R78">
        <v>2.0</v>
      </c>
      <c r="S78" t="s">
        <v>696</v>
      </c>
      <c r="T78">
        <v>5.0</v>
      </c>
      <c r="U78" t="s">
        <v>44</v>
      </c>
      <c r="V78">
        <v>3.0</v>
      </c>
    </row>
    <row r="79" ht="15.75" customHeight="1">
      <c r="A79" s="12" t="s">
        <v>634</v>
      </c>
      <c r="B79" s="2">
        <v>55.0</v>
      </c>
      <c r="C79">
        <v>0.0</v>
      </c>
      <c r="D79" t="s">
        <v>687</v>
      </c>
      <c r="E79" t="s">
        <v>699</v>
      </c>
      <c r="F79" t="s">
        <v>689</v>
      </c>
      <c r="G79" s="8">
        <v>41.15</v>
      </c>
      <c r="H79" s="8">
        <v>-96.5</v>
      </c>
      <c r="I79">
        <v>1991.0</v>
      </c>
      <c r="J79">
        <v>3.0</v>
      </c>
      <c r="L79" t="s">
        <v>700</v>
      </c>
      <c r="M79" t="s">
        <v>59</v>
      </c>
      <c r="N79" t="s">
        <v>42</v>
      </c>
      <c r="O79">
        <v>3.0</v>
      </c>
      <c r="P79">
        <v>3.05</v>
      </c>
      <c r="Q79">
        <v>12.2</v>
      </c>
      <c r="R79">
        <v>3.0</v>
      </c>
      <c r="S79" t="s">
        <v>246</v>
      </c>
      <c r="T79">
        <v>2.0</v>
      </c>
      <c r="U79" t="s">
        <v>113</v>
      </c>
      <c r="V79">
        <v>3.0</v>
      </c>
      <c r="W79" t="s">
        <v>247</v>
      </c>
      <c r="X79">
        <v>5.0</v>
      </c>
    </row>
    <row r="80" ht="15.75" customHeight="1">
      <c r="A80" s="12" t="s">
        <v>639</v>
      </c>
      <c r="B80" s="27">
        <v>56.0</v>
      </c>
      <c r="C80">
        <v>0.0</v>
      </c>
      <c r="D80" t="s">
        <v>701</v>
      </c>
      <c r="E80" t="s">
        <v>694</v>
      </c>
      <c r="F80" t="s">
        <v>689</v>
      </c>
      <c r="G80" s="8">
        <v>40.82</v>
      </c>
      <c r="H80" s="8">
        <v>-96.69</v>
      </c>
      <c r="I80">
        <v>1982.0</v>
      </c>
      <c r="J80">
        <v>3.0</v>
      </c>
      <c r="L80" t="s">
        <v>702</v>
      </c>
      <c r="M80" t="s">
        <v>59</v>
      </c>
      <c r="O80">
        <v>4.0</v>
      </c>
      <c r="P80">
        <v>6.1</v>
      </c>
      <c r="Q80">
        <v>7.6</v>
      </c>
      <c r="R80">
        <v>1.0</v>
      </c>
      <c r="S80" t="s">
        <v>113</v>
      </c>
      <c r="T80">
        <v>6.0</v>
      </c>
    </row>
    <row r="81" ht="15.75" customHeight="1">
      <c r="A81" s="3" t="s">
        <v>35</v>
      </c>
      <c r="B81" s="2">
        <v>5.0</v>
      </c>
      <c r="C81">
        <v>10.0</v>
      </c>
      <c r="D81" t="s">
        <v>676</v>
      </c>
      <c r="F81" t="s">
        <v>703</v>
      </c>
      <c r="G81" s="8">
        <v>40.15</v>
      </c>
      <c r="H81" s="8">
        <v>-83.02</v>
      </c>
      <c r="I81">
        <v>2013.0</v>
      </c>
      <c r="J81">
        <v>1.0</v>
      </c>
      <c r="M81" t="s">
        <v>41</v>
      </c>
      <c r="N81" t="s">
        <v>42</v>
      </c>
      <c r="O81">
        <v>4.0</v>
      </c>
      <c r="R81">
        <v>3.0</v>
      </c>
      <c r="S81" t="s">
        <v>44</v>
      </c>
      <c r="T81">
        <v>3.0</v>
      </c>
      <c r="U81" t="s">
        <v>45</v>
      </c>
      <c r="V81">
        <v>2.0</v>
      </c>
      <c r="W81" t="s">
        <v>47</v>
      </c>
      <c r="X81">
        <v>3.0</v>
      </c>
    </row>
    <row r="82" ht="15.75" customHeight="1">
      <c r="A82" s="3" t="s">
        <v>35</v>
      </c>
      <c r="B82" s="2">
        <v>5.0</v>
      </c>
      <c r="C82">
        <v>11.0</v>
      </c>
      <c r="D82" t="s">
        <v>676</v>
      </c>
      <c r="F82" t="s">
        <v>703</v>
      </c>
      <c r="G82" s="8">
        <v>40.15</v>
      </c>
      <c r="H82" s="8">
        <v>-83.02</v>
      </c>
      <c r="I82">
        <v>2014.0</v>
      </c>
      <c r="J82">
        <v>1.0</v>
      </c>
      <c r="M82" t="s">
        <v>41</v>
      </c>
      <c r="N82" t="s">
        <v>42</v>
      </c>
      <c r="O82">
        <v>4.0</v>
      </c>
      <c r="R82">
        <v>3.0</v>
      </c>
      <c r="S82" t="s">
        <v>44</v>
      </c>
      <c r="T82">
        <v>3.0</v>
      </c>
      <c r="U82" t="s">
        <v>45</v>
      </c>
      <c r="V82">
        <v>2.0</v>
      </c>
      <c r="W82" t="s">
        <v>47</v>
      </c>
      <c r="X82">
        <v>3.0</v>
      </c>
    </row>
    <row r="83" ht="15.75" customHeight="1">
      <c r="A83" s="3" t="s">
        <v>173</v>
      </c>
      <c r="B83" s="2">
        <v>9.0</v>
      </c>
      <c r="C83">
        <v>1.0</v>
      </c>
      <c r="E83" t="s">
        <v>704</v>
      </c>
      <c r="F83" t="s">
        <v>703</v>
      </c>
      <c r="G83" s="8">
        <v>41.28</v>
      </c>
      <c r="H83" s="8">
        <v>-83.84</v>
      </c>
      <c r="I83">
        <v>1987.0</v>
      </c>
      <c r="J83">
        <v>1.0</v>
      </c>
      <c r="M83" t="s">
        <v>59</v>
      </c>
      <c r="N83" t="s">
        <v>705</v>
      </c>
      <c r="O83">
        <v>4.0</v>
      </c>
      <c r="P83">
        <v>12.8</v>
      </c>
      <c r="Q83">
        <v>12.8</v>
      </c>
      <c r="R83">
        <v>2.0</v>
      </c>
      <c r="S83" t="s">
        <v>706</v>
      </c>
      <c r="T83">
        <v>4.0</v>
      </c>
    </row>
    <row r="84" ht="15.75" customHeight="1">
      <c r="A84" s="3" t="s">
        <v>173</v>
      </c>
      <c r="B84" s="2">
        <v>9.0</v>
      </c>
      <c r="C84">
        <v>2.0</v>
      </c>
      <c r="E84" t="s">
        <v>707</v>
      </c>
      <c r="F84" t="s">
        <v>703</v>
      </c>
      <c r="G84" s="8">
        <v>39.82</v>
      </c>
      <c r="H84" s="8">
        <v>-83.64</v>
      </c>
      <c r="I84">
        <v>1987.0</v>
      </c>
      <c r="J84">
        <v>2.0</v>
      </c>
      <c r="M84" t="s">
        <v>59</v>
      </c>
      <c r="N84" t="s">
        <v>705</v>
      </c>
      <c r="O84">
        <v>3.0</v>
      </c>
      <c r="P84">
        <v>15.4</v>
      </c>
      <c r="Q84">
        <v>10.2</v>
      </c>
      <c r="R84">
        <v>2.0</v>
      </c>
      <c r="S84" t="s">
        <v>706</v>
      </c>
      <c r="T84">
        <v>4.0</v>
      </c>
    </row>
    <row r="85" ht="15.75" customHeight="1">
      <c r="A85" s="3" t="s">
        <v>173</v>
      </c>
      <c r="B85" s="2">
        <v>9.0</v>
      </c>
      <c r="C85">
        <v>3.0</v>
      </c>
      <c r="E85" t="s">
        <v>708</v>
      </c>
      <c r="F85" t="s">
        <v>703</v>
      </c>
      <c r="G85" s="8">
        <v>38.74</v>
      </c>
      <c r="H85" s="8">
        <v>-83.84</v>
      </c>
      <c r="I85">
        <v>1987.0</v>
      </c>
      <c r="J85">
        <v>2.0</v>
      </c>
      <c r="M85" t="s">
        <v>59</v>
      </c>
      <c r="N85" t="s">
        <v>705</v>
      </c>
      <c r="O85">
        <v>4.0</v>
      </c>
      <c r="P85">
        <v>18.3</v>
      </c>
      <c r="Q85">
        <v>18.3</v>
      </c>
      <c r="R85">
        <v>2.0</v>
      </c>
      <c r="S85" t="s">
        <v>706</v>
      </c>
      <c r="T85">
        <v>4.0</v>
      </c>
    </row>
    <row r="86" ht="15.75" customHeight="1">
      <c r="A86" s="3" t="s">
        <v>361</v>
      </c>
      <c r="B86" s="2">
        <v>24.0</v>
      </c>
      <c r="C86">
        <v>0.0</v>
      </c>
      <c r="D86" t="s">
        <v>709</v>
      </c>
      <c r="E86" t="s">
        <v>710</v>
      </c>
      <c r="F86" t="s">
        <v>703</v>
      </c>
      <c r="G86" s="8">
        <v>40.17</v>
      </c>
      <c r="H86" s="8">
        <v>-84.13</v>
      </c>
      <c r="I86">
        <v>2012.0</v>
      </c>
      <c r="J86">
        <v>1.0</v>
      </c>
      <c r="K86">
        <v>110.0</v>
      </c>
      <c r="L86" t="s">
        <v>711</v>
      </c>
      <c r="M86" t="s">
        <v>712</v>
      </c>
      <c r="O86">
        <v>1.0</v>
      </c>
      <c r="R86">
        <v>1.0</v>
      </c>
      <c r="S86" t="s">
        <v>44</v>
      </c>
      <c r="T86">
        <v>2.0</v>
      </c>
    </row>
    <row r="87" ht="15.75" customHeight="1">
      <c r="A87" s="3" t="s">
        <v>377</v>
      </c>
      <c r="B87" s="2">
        <v>26.0</v>
      </c>
      <c r="C87">
        <v>0.0</v>
      </c>
      <c r="D87" t="s">
        <v>713</v>
      </c>
      <c r="E87" t="s">
        <v>714</v>
      </c>
      <c r="F87" t="s">
        <v>703</v>
      </c>
      <c r="G87" s="8">
        <v>40.0</v>
      </c>
      <c r="H87" s="8">
        <v>-83.02</v>
      </c>
      <c r="I87">
        <v>2006.0</v>
      </c>
      <c r="J87">
        <v>2.0</v>
      </c>
      <c r="K87">
        <v>98.0</v>
      </c>
      <c r="L87" t="s">
        <v>715</v>
      </c>
      <c r="M87" t="s">
        <v>59</v>
      </c>
      <c r="O87">
        <v>4.0</v>
      </c>
      <c r="R87">
        <v>1.0</v>
      </c>
      <c r="S87" t="s">
        <v>44</v>
      </c>
      <c r="T87">
        <v>3.0</v>
      </c>
    </row>
    <row r="88" ht="15.75" customHeight="1">
      <c r="A88" s="19" t="s">
        <v>238</v>
      </c>
      <c r="B88" s="2">
        <v>16.0</v>
      </c>
      <c r="C88">
        <v>0.0</v>
      </c>
      <c r="E88" t="s">
        <v>716</v>
      </c>
      <c r="F88" t="s">
        <v>717</v>
      </c>
      <c r="G88">
        <v>44.348</v>
      </c>
      <c r="H88">
        <v>-96.811</v>
      </c>
      <c r="I88">
        <v>2007.0</v>
      </c>
      <c r="J88">
        <v>2.0</v>
      </c>
      <c r="L88" t="s">
        <v>100</v>
      </c>
      <c r="M88" t="s">
        <v>358</v>
      </c>
      <c r="O88" t="s">
        <v>718</v>
      </c>
      <c r="P88">
        <v>18.0</v>
      </c>
      <c r="Q88">
        <v>24.0</v>
      </c>
      <c r="R88">
        <v>1.0</v>
      </c>
      <c r="S88" t="s">
        <v>44</v>
      </c>
      <c r="T88">
        <v>2.0</v>
      </c>
    </row>
    <row r="89" ht="15.75" customHeight="1">
      <c r="A89" s="3" t="s">
        <v>616</v>
      </c>
      <c r="B89" s="2">
        <v>52.0</v>
      </c>
      <c r="C89">
        <v>0.0</v>
      </c>
      <c r="D89" t="s">
        <v>719</v>
      </c>
      <c r="E89" t="s">
        <v>720</v>
      </c>
      <c r="F89" t="s">
        <v>717</v>
      </c>
      <c r="G89" s="8">
        <v>44.3</v>
      </c>
      <c r="H89" s="8">
        <v>-96.79</v>
      </c>
      <c r="I89">
        <v>2008.0</v>
      </c>
      <c r="J89">
        <v>4.0</v>
      </c>
      <c r="K89">
        <v>500.0</v>
      </c>
      <c r="L89" t="s">
        <v>721</v>
      </c>
      <c r="M89" t="s">
        <v>59</v>
      </c>
      <c r="N89" t="s">
        <v>102</v>
      </c>
      <c r="O89">
        <v>3.0</v>
      </c>
      <c r="P89">
        <v>15.0</v>
      </c>
      <c r="Q89">
        <v>15.0</v>
      </c>
      <c r="R89">
        <v>2.0</v>
      </c>
      <c r="S89" t="s">
        <v>696</v>
      </c>
      <c r="T89">
        <v>3.0</v>
      </c>
      <c r="U89" t="s">
        <v>44</v>
      </c>
      <c r="V89">
        <v>2.0</v>
      </c>
    </row>
    <row r="90" ht="15.75" customHeight="1">
      <c r="A90" s="3" t="s">
        <v>624</v>
      </c>
      <c r="B90" s="2">
        <v>53.0</v>
      </c>
      <c r="C90">
        <v>0.0</v>
      </c>
      <c r="D90" t="s">
        <v>719</v>
      </c>
      <c r="E90" t="s">
        <v>726</v>
      </c>
      <c r="F90" t="s">
        <v>717</v>
      </c>
      <c r="G90" s="8">
        <v>44.3</v>
      </c>
      <c r="H90" s="8">
        <v>-96.79</v>
      </c>
      <c r="I90">
        <v>2008.0</v>
      </c>
      <c r="J90">
        <v>4.0</v>
      </c>
      <c r="K90">
        <v>500.0</v>
      </c>
      <c r="L90" t="s">
        <v>721</v>
      </c>
      <c r="M90" t="s">
        <v>59</v>
      </c>
      <c r="N90" t="s">
        <v>102</v>
      </c>
      <c r="O90">
        <v>3.0</v>
      </c>
      <c r="P90">
        <v>15.0</v>
      </c>
      <c r="Q90">
        <v>15.0</v>
      </c>
      <c r="R90">
        <v>2.0</v>
      </c>
      <c r="S90" t="s">
        <v>696</v>
      </c>
      <c r="T90">
        <v>3.0</v>
      </c>
      <c r="U90" t="s">
        <v>44</v>
      </c>
      <c r="V90">
        <v>2.0</v>
      </c>
    </row>
    <row r="91" ht="15.75" customHeight="1">
      <c r="A91" s="3" t="s">
        <v>35</v>
      </c>
      <c r="B91" s="2">
        <v>5.0</v>
      </c>
      <c r="C91">
        <v>12.0</v>
      </c>
      <c r="D91" t="s">
        <v>37</v>
      </c>
      <c r="F91" t="s">
        <v>731</v>
      </c>
      <c r="G91" s="8">
        <v>35.82</v>
      </c>
      <c r="H91" s="8">
        <v>-86.77</v>
      </c>
      <c r="I91">
        <v>2013.0</v>
      </c>
      <c r="J91">
        <v>1.0</v>
      </c>
      <c r="M91" t="s">
        <v>41</v>
      </c>
      <c r="N91" t="s">
        <v>42</v>
      </c>
      <c r="O91">
        <v>4.0</v>
      </c>
      <c r="R91">
        <v>3.0</v>
      </c>
      <c r="S91" t="s">
        <v>44</v>
      </c>
      <c r="T91">
        <v>3.0</v>
      </c>
      <c r="U91" t="s">
        <v>45</v>
      </c>
      <c r="V91">
        <v>2.0</v>
      </c>
      <c r="W91" t="s">
        <v>47</v>
      </c>
      <c r="X91">
        <v>3.0</v>
      </c>
    </row>
    <row r="92" ht="15.75" customHeight="1">
      <c r="A92" s="3" t="s">
        <v>35</v>
      </c>
      <c r="B92" s="2">
        <v>5.0</v>
      </c>
      <c r="C92">
        <v>13.0</v>
      </c>
      <c r="D92" t="s">
        <v>37</v>
      </c>
      <c r="F92" t="s">
        <v>731</v>
      </c>
      <c r="G92" s="8">
        <v>35.82</v>
      </c>
      <c r="H92" s="8">
        <v>-86.77</v>
      </c>
      <c r="I92">
        <v>2014.0</v>
      </c>
      <c r="J92">
        <v>1.0</v>
      </c>
      <c r="M92" t="s">
        <v>41</v>
      </c>
      <c r="N92" t="s">
        <v>42</v>
      </c>
      <c r="O92">
        <v>4.0</v>
      </c>
      <c r="R92">
        <v>3.0</v>
      </c>
      <c r="S92" t="s">
        <v>44</v>
      </c>
      <c r="T92">
        <v>3.0</v>
      </c>
      <c r="U92" t="s">
        <v>45</v>
      </c>
      <c r="V92">
        <v>2.0</v>
      </c>
      <c r="W92" t="s">
        <v>47</v>
      </c>
      <c r="X92">
        <v>3.0</v>
      </c>
    </row>
    <row r="93" ht="15.75" customHeight="1">
      <c r="A93" s="3" t="s">
        <v>341</v>
      </c>
      <c r="B93" s="2">
        <v>22.0</v>
      </c>
      <c r="C93">
        <v>0.0</v>
      </c>
      <c r="D93" t="s">
        <v>738</v>
      </c>
      <c r="E93" t="s">
        <v>740</v>
      </c>
      <c r="F93" t="s">
        <v>741</v>
      </c>
      <c r="G93" s="8">
        <v>43.18</v>
      </c>
      <c r="H93" s="8">
        <v>-89.21</v>
      </c>
      <c r="I93">
        <v>2010.0</v>
      </c>
      <c r="J93">
        <v>2.0</v>
      </c>
      <c r="L93" t="s">
        <v>742</v>
      </c>
      <c r="M93" t="s">
        <v>59</v>
      </c>
      <c r="N93" t="s">
        <v>102</v>
      </c>
      <c r="O93">
        <v>4.0</v>
      </c>
      <c r="P93">
        <v>9.14</v>
      </c>
      <c r="Q93">
        <v>15.24</v>
      </c>
      <c r="R93">
        <v>2.0</v>
      </c>
      <c r="S93" t="s">
        <v>680</v>
      </c>
      <c r="T93">
        <v>2.0</v>
      </c>
      <c r="U93" t="s">
        <v>44</v>
      </c>
      <c r="V93">
        <v>6.0</v>
      </c>
    </row>
    <row r="94" ht="15.75" customHeight="1">
      <c r="A94" s="3" t="s">
        <v>451</v>
      </c>
      <c r="B94" s="2">
        <v>35.0</v>
      </c>
      <c r="C94">
        <v>0.0</v>
      </c>
      <c r="D94" t="s">
        <v>745</v>
      </c>
      <c r="E94" t="s">
        <v>746</v>
      </c>
      <c r="F94" t="s">
        <v>741</v>
      </c>
      <c r="G94" s="8">
        <v>44.07</v>
      </c>
      <c r="H94" s="8">
        <v>89.32</v>
      </c>
      <c r="I94">
        <v>2001.0</v>
      </c>
      <c r="J94">
        <v>3.0</v>
      </c>
      <c r="K94">
        <v>769.0</v>
      </c>
      <c r="L94" t="s">
        <v>749</v>
      </c>
      <c r="M94" t="s">
        <v>59</v>
      </c>
      <c r="N94" t="s">
        <v>102</v>
      </c>
      <c r="O94">
        <v>4.0</v>
      </c>
      <c r="R94">
        <v>2.0</v>
      </c>
      <c r="S94" t="s">
        <v>44</v>
      </c>
      <c r="T94">
        <v>5.0</v>
      </c>
      <c r="U94" t="s">
        <v>121</v>
      </c>
      <c r="V94">
        <v>6.0</v>
      </c>
    </row>
    <row r="95" ht="15.75" customHeight="1">
      <c r="A95" s="3" t="s">
        <v>487</v>
      </c>
      <c r="B95" s="28">
        <v>40.0</v>
      </c>
      <c r="C95">
        <v>2.0</v>
      </c>
      <c r="E95" t="s">
        <v>758</v>
      </c>
      <c r="F95" t="s">
        <v>741</v>
      </c>
      <c r="G95" s="8">
        <v>43.3</v>
      </c>
      <c r="H95" s="8">
        <v>-89.33</v>
      </c>
      <c r="I95">
        <v>2013.0</v>
      </c>
      <c r="J95">
        <v>2.0</v>
      </c>
      <c r="M95" t="s">
        <v>59</v>
      </c>
      <c r="O95">
        <v>5.0</v>
      </c>
      <c r="P95">
        <v>30.0</v>
      </c>
      <c r="Q95">
        <v>40.0</v>
      </c>
      <c r="R95">
        <v>1.0</v>
      </c>
      <c r="S95" t="s">
        <v>113</v>
      </c>
      <c r="T95">
        <v>4.0</v>
      </c>
    </row>
    <row r="96" ht="15.75" customHeight="1">
      <c r="A96" s="3" t="s">
        <v>596</v>
      </c>
      <c r="B96" s="2">
        <v>50.0</v>
      </c>
      <c r="C96">
        <v>0.0</v>
      </c>
      <c r="D96" t="s">
        <v>760</v>
      </c>
      <c r="E96" t="s">
        <v>761</v>
      </c>
      <c r="F96" t="s">
        <v>741</v>
      </c>
      <c r="G96" s="8">
        <v>43.2</v>
      </c>
      <c r="H96" s="8">
        <v>-89.43</v>
      </c>
      <c r="I96">
        <v>2002.0</v>
      </c>
      <c r="J96">
        <v>5.0</v>
      </c>
      <c r="M96" t="s">
        <v>59</v>
      </c>
      <c r="O96">
        <v>4.0</v>
      </c>
      <c r="P96">
        <v>6.0</v>
      </c>
      <c r="Q96">
        <v>12.0</v>
      </c>
      <c r="R96">
        <v>1.0</v>
      </c>
      <c r="S96" t="s">
        <v>113</v>
      </c>
      <c r="T96">
        <v>7.0</v>
      </c>
    </row>
    <row r="97" ht="15.75" customHeight="1">
      <c r="A97" s="12" t="s">
        <v>647</v>
      </c>
      <c r="B97" s="2">
        <v>57.0</v>
      </c>
      <c r="C97">
        <v>0.0</v>
      </c>
      <c r="D97" t="s">
        <v>738</v>
      </c>
      <c r="E97" t="s">
        <v>762</v>
      </c>
      <c r="F97" t="s">
        <v>741</v>
      </c>
      <c r="G97" s="8">
        <v>43.34</v>
      </c>
      <c r="H97" s="8">
        <v>-89.37</v>
      </c>
      <c r="I97">
        <v>1991.0</v>
      </c>
      <c r="J97">
        <v>2.0</v>
      </c>
      <c r="M97" t="s">
        <v>59</v>
      </c>
      <c r="O97">
        <v>3.0</v>
      </c>
      <c r="P97">
        <v>4.6</v>
      </c>
      <c r="Q97">
        <v>9.1</v>
      </c>
      <c r="R97">
        <v>1.0</v>
      </c>
      <c r="S97" t="s">
        <v>763</v>
      </c>
      <c r="T97">
        <v>4.0</v>
      </c>
    </row>
    <row r="98" ht="15.75" customHeight="1">
      <c r="A98" s="3"/>
      <c r="B98" s="2"/>
    </row>
    <row r="99" ht="15.75" customHeight="1">
      <c r="A99" s="3"/>
      <c r="B99" s="2"/>
    </row>
    <row r="100" ht="15.75" customHeight="1">
      <c r="A100" s="3"/>
      <c r="B100" s="2"/>
    </row>
    <row r="101" ht="15.75" customHeight="1">
      <c r="A101" s="3"/>
      <c r="B101" s="2"/>
    </row>
    <row r="102" ht="15.75" customHeight="1">
      <c r="A102" s="3"/>
      <c r="B102" s="2"/>
    </row>
    <row r="103" ht="15.75" customHeight="1">
      <c r="A103" s="3"/>
      <c r="B103" s="2"/>
    </row>
    <row r="104" ht="15.75" customHeight="1">
      <c r="A104" s="3"/>
      <c r="B104" s="2"/>
    </row>
    <row r="105" ht="15.75" customHeight="1">
      <c r="A105" s="3"/>
      <c r="B105" s="2"/>
    </row>
    <row r="106" ht="15.75" customHeight="1">
      <c r="A106" s="3"/>
      <c r="B106" s="2"/>
    </row>
    <row r="107" ht="15.75" customHeight="1">
      <c r="A107" s="3"/>
      <c r="B107" s="2"/>
    </row>
    <row r="108" ht="15.75" customHeight="1">
      <c r="A108" s="3"/>
      <c r="B108" s="2"/>
    </row>
    <row r="109" ht="15.75" customHeight="1">
      <c r="A109" s="3"/>
      <c r="B109" s="2"/>
    </row>
    <row r="110" ht="15.75" customHeight="1">
      <c r="A110" s="3"/>
      <c r="B110" s="2"/>
    </row>
    <row r="111" ht="15.75" customHeight="1">
      <c r="A111" s="3"/>
      <c r="B111" s="2"/>
    </row>
    <row r="112" ht="15.75" customHeight="1">
      <c r="A112" s="3"/>
      <c r="B112" s="2"/>
    </row>
    <row r="113" ht="15.75" customHeight="1">
      <c r="A113" s="3"/>
      <c r="B113" s="2"/>
    </row>
    <row r="114" ht="15.75" customHeight="1">
      <c r="A114" s="3"/>
      <c r="B114" s="2"/>
    </row>
    <row r="115" ht="15.75" customHeight="1">
      <c r="A115" s="3"/>
      <c r="B115" s="2"/>
    </row>
    <row r="116" ht="15.75" customHeight="1">
      <c r="A116" s="3"/>
      <c r="B116" s="2"/>
    </row>
    <row r="117" ht="15.75" customHeight="1">
      <c r="A117" s="3"/>
      <c r="B117" s="2"/>
    </row>
    <row r="118" ht="15.75" customHeight="1">
      <c r="A118" s="3"/>
      <c r="B118" s="2"/>
    </row>
    <row r="119" ht="15.75" customHeight="1">
      <c r="A119" s="3"/>
      <c r="B119" s="2"/>
    </row>
    <row r="120" ht="15.75" customHeight="1">
      <c r="A120" s="3"/>
      <c r="B120" s="2"/>
    </row>
    <row r="121" ht="15.75" customHeight="1">
      <c r="A121" s="3"/>
      <c r="B121" s="2"/>
    </row>
    <row r="122" ht="15.75" customHeight="1">
      <c r="A122" s="3"/>
      <c r="B122" s="2"/>
    </row>
    <row r="123" ht="15.75" customHeight="1">
      <c r="A123" s="3"/>
      <c r="B123" s="2"/>
    </row>
    <row r="124" ht="15.75" customHeight="1">
      <c r="A124" s="3"/>
      <c r="B124" s="2"/>
    </row>
    <row r="125" ht="15.75" customHeight="1">
      <c r="A125" s="3"/>
      <c r="B125" s="2"/>
    </row>
    <row r="126" ht="15.75" customHeight="1">
      <c r="A126" s="3"/>
      <c r="B126" s="2"/>
    </row>
    <row r="127" ht="15.75" customHeight="1">
      <c r="A127" s="3"/>
      <c r="B127" s="2"/>
    </row>
    <row r="128" ht="15.75" customHeight="1">
      <c r="A128" s="3"/>
      <c r="B128" s="2"/>
    </row>
    <row r="129" ht="15.75" customHeight="1">
      <c r="A129" s="3"/>
      <c r="B129" s="2"/>
    </row>
    <row r="130" ht="15.75" customHeight="1">
      <c r="A130" s="3"/>
      <c r="B130" s="2"/>
    </row>
    <row r="131" ht="15.75" customHeight="1">
      <c r="A131" s="3"/>
      <c r="B131" s="2"/>
    </row>
    <row r="132" ht="15.75" customHeight="1">
      <c r="A132" s="3"/>
      <c r="B132" s="2"/>
    </row>
    <row r="133" ht="15.75" customHeight="1">
      <c r="A133" s="3"/>
      <c r="B133" s="2"/>
    </row>
    <row r="134" ht="15.75" customHeight="1">
      <c r="A134" s="3"/>
      <c r="B134" s="2"/>
    </row>
    <row r="135" ht="15.75" customHeight="1">
      <c r="A135" s="3"/>
      <c r="B135" s="2"/>
    </row>
    <row r="136" ht="15.75" customHeight="1">
      <c r="A136" s="3"/>
      <c r="B136" s="2"/>
    </row>
    <row r="137" ht="15.75" customHeight="1">
      <c r="A137" s="3"/>
      <c r="B137" s="2"/>
    </row>
    <row r="138" ht="15.75" customHeight="1">
      <c r="A138" s="3"/>
      <c r="B138" s="2"/>
    </row>
    <row r="139" ht="15.75" customHeight="1">
      <c r="A139" s="3"/>
      <c r="B139" s="2"/>
    </row>
    <row r="140" ht="15.75" customHeight="1">
      <c r="A140" s="3"/>
      <c r="B140" s="2"/>
    </row>
    <row r="141" ht="15.75" customHeight="1">
      <c r="A141" s="3"/>
      <c r="B141" s="2"/>
    </row>
    <row r="142" ht="15.75" customHeight="1">
      <c r="A142" s="3"/>
      <c r="B142" s="2"/>
    </row>
    <row r="143" ht="15.75" customHeight="1">
      <c r="A143" s="3"/>
      <c r="B143" s="2"/>
    </row>
    <row r="144" ht="15.75" customHeight="1">
      <c r="A144" s="3"/>
      <c r="B144" s="2"/>
    </row>
    <row r="145" ht="15.75" customHeight="1">
      <c r="A145" s="3"/>
      <c r="B145" s="2"/>
    </row>
    <row r="146" ht="15.75" customHeight="1">
      <c r="A146" s="3"/>
      <c r="B146" s="2"/>
    </row>
    <row r="147" ht="15.75" customHeight="1">
      <c r="A147" s="3"/>
      <c r="B147" s="2"/>
    </row>
    <row r="148" ht="15.75" customHeight="1">
      <c r="A148" s="3"/>
      <c r="B148" s="2"/>
    </row>
    <row r="149" ht="15.75" customHeight="1">
      <c r="A149" s="3"/>
      <c r="B149" s="2"/>
    </row>
    <row r="150" ht="15.75" customHeight="1">
      <c r="A150" s="3"/>
      <c r="B150" s="2"/>
    </row>
    <row r="151" ht="15.75" customHeight="1">
      <c r="A151" s="3"/>
      <c r="B151" s="2"/>
    </row>
    <row r="152" ht="15.75" customHeight="1">
      <c r="A152" s="3"/>
      <c r="B152" s="2"/>
    </row>
    <row r="153" ht="15.75" customHeight="1">
      <c r="A153" s="3"/>
      <c r="B153" s="2"/>
    </row>
    <row r="154" ht="15.75" customHeight="1">
      <c r="A154" s="3"/>
      <c r="B154" s="2"/>
    </row>
    <row r="155" ht="15.75" customHeight="1">
      <c r="A155" s="3"/>
      <c r="B155" s="2"/>
    </row>
    <row r="156" ht="15.75" customHeight="1">
      <c r="A156" s="3"/>
      <c r="B156" s="2"/>
    </row>
    <row r="157" ht="15.75" customHeight="1">
      <c r="A157" s="3"/>
      <c r="B157" s="2"/>
    </row>
    <row r="158" ht="15.75" customHeight="1">
      <c r="A158" s="3"/>
      <c r="B158" s="2"/>
    </row>
    <row r="159" ht="15.75" customHeight="1">
      <c r="A159" s="3"/>
      <c r="B159" s="2"/>
    </row>
    <row r="160" ht="15.75" customHeight="1">
      <c r="A160" s="3"/>
      <c r="B160" s="2"/>
    </row>
    <row r="161" ht="15.75" customHeight="1">
      <c r="A161" s="3"/>
      <c r="B161" s="2"/>
    </row>
    <row r="162" ht="15.75" customHeight="1">
      <c r="A162" s="3"/>
      <c r="B162" s="2"/>
    </row>
    <row r="163" ht="15.75" customHeight="1">
      <c r="A163" s="3"/>
      <c r="B163" s="2"/>
    </row>
    <row r="164" ht="15.75" customHeight="1">
      <c r="A164" s="3"/>
      <c r="B164" s="2"/>
    </row>
    <row r="165" ht="15.75" customHeight="1">
      <c r="A165" s="3"/>
      <c r="B165" s="2"/>
    </row>
    <row r="166" ht="15.75" customHeight="1">
      <c r="A166" s="3"/>
      <c r="B166" s="2"/>
    </row>
    <row r="167" ht="15.75" customHeight="1">
      <c r="A167" s="3"/>
      <c r="B167" s="2"/>
    </row>
    <row r="168" ht="15.75" customHeight="1">
      <c r="A168" s="3"/>
      <c r="B168" s="2"/>
    </row>
    <row r="169" ht="15.75" customHeight="1">
      <c r="A169" s="3"/>
      <c r="B169" s="2"/>
    </row>
    <row r="170" ht="15.75" customHeight="1">
      <c r="A170" s="3"/>
      <c r="B170" s="2"/>
    </row>
    <row r="171" ht="15.75" customHeight="1">
      <c r="A171" s="3"/>
      <c r="B171" s="2"/>
    </row>
    <row r="172" ht="15.75" customHeight="1">
      <c r="A172" s="3"/>
      <c r="B172" s="2"/>
    </row>
    <row r="173" ht="15.75" customHeight="1">
      <c r="A173" s="3"/>
      <c r="B173" s="2"/>
    </row>
    <row r="174" ht="15.75" customHeight="1">
      <c r="A174" s="3"/>
      <c r="B174" s="2"/>
    </row>
    <row r="175" ht="15.75" customHeight="1">
      <c r="A175" s="3"/>
      <c r="B175" s="2"/>
    </row>
    <row r="176" ht="15.75" customHeight="1">
      <c r="A176" s="3"/>
      <c r="B176" s="2"/>
    </row>
    <row r="177" ht="15.75" customHeight="1">
      <c r="A177" s="3"/>
      <c r="B177" s="2"/>
    </row>
    <row r="178" ht="15.75" customHeight="1">
      <c r="A178" s="3"/>
      <c r="B178" s="2"/>
    </row>
    <row r="179" ht="15.75" customHeight="1">
      <c r="A179" s="3"/>
      <c r="B179" s="2"/>
    </row>
    <row r="180" ht="15.75" customHeight="1">
      <c r="A180" s="3"/>
      <c r="B180" s="2"/>
    </row>
    <row r="181" ht="15.75" customHeight="1">
      <c r="A181" s="3"/>
      <c r="B181" s="2"/>
    </row>
    <row r="182" ht="15.75" customHeight="1">
      <c r="A182" s="3"/>
      <c r="B182" s="2"/>
    </row>
    <row r="183" ht="15.75" customHeight="1">
      <c r="A183" s="3"/>
      <c r="B183" s="2"/>
    </row>
    <row r="184" ht="15.75" customHeight="1">
      <c r="A184" s="3"/>
      <c r="B184" s="2"/>
    </row>
    <row r="185" ht="15.75" customHeight="1">
      <c r="A185" s="3"/>
      <c r="B185" s="2"/>
    </row>
    <row r="186" ht="15.75" customHeight="1">
      <c r="A186" s="3"/>
      <c r="B186" s="2"/>
    </row>
    <row r="187" ht="15.75" customHeight="1">
      <c r="A187" s="3"/>
      <c r="B187" s="2"/>
    </row>
    <row r="188" ht="15.75" customHeight="1">
      <c r="A188" s="3"/>
      <c r="B188" s="2"/>
    </row>
    <row r="189" ht="15.75" customHeight="1">
      <c r="A189" s="3"/>
      <c r="B189" s="2"/>
    </row>
    <row r="190" ht="15.75" customHeight="1">
      <c r="A190" s="3"/>
      <c r="B190" s="2"/>
    </row>
    <row r="191" ht="15.75" customHeight="1">
      <c r="A191" s="3"/>
      <c r="B191" s="2"/>
    </row>
    <row r="192" ht="15.75" customHeight="1">
      <c r="A192" s="3"/>
      <c r="B192" s="2"/>
    </row>
    <row r="193" ht="15.75" customHeight="1">
      <c r="A193" s="3"/>
      <c r="B193" s="2"/>
    </row>
    <row r="194" ht="15.75" customHeight="1">
      <c r="A194" s="3"/>
      <c r="B194" s="2"/>
    </row>
    <row r="195" ht="15.75" customHeight="1">
      <c r="A195" s="3"/>
      <c r="B195" s="2"/>
    </row>
    <row r="196" ht="15.75" customHeight="1">
      <c r="A196" s="3"/>
      <c r="B196" s="2"/>
    </row>
    <row r="197" ht="15.75" customHeight="1">
      <c r="A197" s="3"/>
      <c r="B197" s="2"/>
    </row>
    <row r="198" ht="15.75" customHeight="1">
      <c r="A198" s="3"/>
      <c r="B198" s="2"/>
    </row>
    <row r="199" ht="15.75" customHeight="1">
      <c r="A199" s="3"/>
      <c r="B199" s="2"/>
    </row>
    <row r="200" ht="15.75" customHeight="1">
      <c r="A200" s="3"/>
      <c r="B200" s="2"/>
    </row>
    <row r="201" ht="15.75" customHeight="1">
      <c r="A201" s="3"/>
      <c r="B201" s="2"/>
    </row>
    <row r="202" ht="15.75" customHeight="1">
      <c r="A202" s="3"/>
      <c r="B202" s="2"/>
    </row>
    <row r="203" ht="15.75" customHeight="1">
      <c r="A203" s="3"/>
      <c r="B203" s="2"/>
    </row>
    <row r="204" ht="15.75" customHeight="1">
      <c r="A204" s="3"/>
      <c r="B204" s="2"/>
    </row>
    <row r="205" ht="15.75" customHeight="1">
      <c r="A205" s="3"/>
      <c r="B205" s="2"/>
    </row>
    <row r="206" ht="15.75" customHeight="1">
      <c r="A206" s="3"/>
      <c r="B206" s="2"/>
    </row>
    <row r="207" ht="15.75" customHeight="1">
      <c r="A207" s="3"/>
      <c r="B207" s="2"/>
    </row>
    <row r="208" ht="15.75" customHeight="1">
      <c r="A208" s="3"/>
      <c r="B208" s="2"/>
    </row>
    <row r="209" ht="15.75" customHeight="1">
      <c r="A209" s="3"/>
      <c r="B209" s="2"/>
    </row>
    <row r="210" ht="15.75" customHeight="1">
      <c r="A210" s="3"/>
      <c r="B210" s="2"/>
    </row>
    <row r="211" ht="15.75" customHeight="1">
      <c r="A211" s="3"/>
      <c r="B211" s="2"/>
    </row>
    <row r="212" ht="15.75" customHeight="1">
      <c r="A212" s="3"/>
      <c r="B212" s="2"/>
    </row>
    <row r="213" ht="15.75" customHeight="1">
      <c r="A213" s="3"/>
      <c r="B213" s="2"/>
    </row>
    <row r="214" ht="15.75" customHeight="1">
      <c r="A214" s="3"/>
      <c r="B214" s="2"/>
    </row>
    <row r="215" ht="15.75" customHeight="1">
      <c r="A215" s="3"/>
      <c r="B215" s="2"/>
    </row>
    <row r="216" ht="15.75" customHeight="1">
      <c r="A216" s="3"/>
      <c r="B216" s="2"/>
    </row>
    <row r="217" ht="15.75" customHeight="1">
      <c r="A217" s="3"/>
      <c r="B217" s="2"/>
    </row>
    <row r="218" ht="15.75" customHeight="1">
      <c r="A218" s="3"/>
      <c r="B218" s="2"/>
    </row>
    <row r="219" ht="15.75" customHeight="1">
      <c r="A219" s="3"/>
      <c r="B219" s="2"/>
    </row>
    <row r="220" ht="15.75" customHeight="1">
      <c r="A220" s="3"/>
      <c r="B220" s="2"/>
    </row>
    <row r="221" ht="15.75" customHeight="1">
      <c r="A221" s="3"/>
      <c r="B221" s="2"/>
    </row>
    <row r="222" ht="15.75" customHeight="1">
      <c r="A222" s="3"/>
      <c r="B222" s="2"/>
    </row>
    <row r="223" ht="15.75" customHeight="1">
      <c r="A223" s="3"/>
      <c r="B223" s="2"/>
    </row>
    <row r="224" ht="15.75" customHeight="1">
      <c r="A224" s="3"/>
      <c r="B224" s="2"/>
    </row>
    <row r="225" ht="15.75" customHeight="1">
      <c r="A225" s="3"/>
      <c r="B225" s="2"/>
    </row>
    <row r="226" ht="15.75" customHeight="1">
      <c r="A226" s="3"/>
      <c r="B226" s="2"/>
    </row>
    <row r="227" ht="15.75" customHeight="1">
      <c r="A227" s="3"/>
      <c r="B227" s="2"/>
    </row>
    <row r="228" ht="15.75" customHeight="1">
      <c r="A228" s="3"/>
      <c r="B228" s="2"/>
    </row>
    <row r="229" ht="15.75" customHeight="1">
      <c r="A229" s="3"/>
      <c r="B229" s="2"/>
    </row>
    <row r="230" ht="15.75" customHeight="1">
      <c r="A230" s="3"/>
      <c r="B230" s="2"/>
    </row>
    <row r="231" ht="15.75" customHeight="1">
      <c r="A231" s="3"/>
      <c r="B231" s="2"/>
    </row>
    <row r="232" ht="15.75" customHeight="1">
      <c r="A232" s="3"/>
      <c r="B232" s="2"/>
    </row>
    <row r="233" ht="15.75" customHeight="1">
      <c r="A233" s="3"/>
      <c r="B233" s="2"/>
    </row>
    <row r="234" ht="15.75" customHeight="1">
      <c r="A234" s="3"/>
      <c r="B234" s="2"/>
    </row>
    <row r="235" ht="15.75" customHeight="1">
      <c r="A235" s="3"/>
      <c r="B235" s="2"/>
    </row>
    <row r="236" ht="15.75" customHeight="1">
      <c r="A236" s="3"/>
      <c r="B236" s="2"/>
    </row>
    <row r="237" ht="15.75" customHeight="1">
      <c r="A237" s="3"/>
      <c r="B237" s="2"/>
    </row>
    <row r="238" ht="15.75" customHeight="1">
      <c r="A238" s="3"/>
      <c r="B238" s="2"/>
    </row>
    <row r="239" ht="15.75" customHeight="1">
      <c r="A239" s="3"/>
      <c r="B239" s="2"/>
    </row>
    <row r="240" ht="15.75" customHeight="1">
      <c r="A240" s="3"/>
      <c r="B240" s="2"/>
    </row>
    <row r="241" ht="15.75" customHeight="1">
      <c r="A241" s="3"/>
      <c r="B241" s="2"/>
    </row>
    <row r="242" ht="15.75" customHeight="1">
      <c r="A242" s="3"/>
      <c r="B242" s="2"/>
    </row>
    <row r="243" ht="15.75" customHeight="1">
      <c r="A243" s="3"/>
      <c r="B243" s="2"/>
    </row>
    <row r="244" ht="15.75" customHeight="1">
      <c r="A244" s="3"/>
      <c r="B244" s="2"/>
    </row>
    <row r="245" ht="15.75" customHeight="1">
      <c r="A245" s="3"/>
      <c r="B245" s="2"/>
    </row>
    <row r="246" ht="15.75" customHeight="1">
      <c r="A246" s="3"/>
      <c r="B246" s="2"/>
    </row>
    <row r="247" ht="15.75" customHeight="1">
      <c r="A247" s="3"/>
      <c r="B247" s="2"/>
    </row>
    <row r="248" ht="15.75" customHeight="1">
      <c r="A248" s="3"/>
      <c r="B248" s="2"/>
    </row>
    <row r="249" ht="15.75" customHeight="1">
      <c r="A249" s="3"/>
      <c r="B249" s="2"/>
    </row>
    <row r="250" ht="15.75" customHeight="1">
      <c r="A250" s="3"/>
      <c r="B250" s="2"/>
    </row>
    <row r="251" ht="15.75" customHeight="1">
      <c r="A251" s="3"/>
      <c r="B251" s="2"/>
    </row>
    <row r="252" ht="15.75" customHeight="1">
      <c r="A252" s="3"/>
      <c r="B252" s="2"/>
    </row>
    <row r="253" ht="15.75" customHeight="1">
      <c r="A253" s="3"/>
      <c r="B253" s="2"/>
    </row>
    <row r="254" ht="15.75" customHeight="1">
      <c r="A254" s="3"/>
      <c r="B254" s="2"/>
    </row>
    <row r="255" ht="15.75" customHeight="1">
      <c r="A255" s="3"/>
      <c r="B255" s="2"/>
    </row>
    <row r="256" ht="15.75" customHeight="1">
      <c r="A256" s="3"/>
      <c r="B256" s="2"/>
    </row>
    <row r="257" ht="15.75" customHeight="1">
      <c r="A257" s="3"/>
      <c r="B257" s="2"/>
    </row>
    <row r="258" ht="15.75" customHeight="1">
      <c r="A258" s="3"/>
      <c r="B258" s="2"/>
    </row>
    <row r="259" ht="15.75" customHeight="1">
      <c r="A259" s="3"/>
      <c r="B259" s="2"/>
    </row>
    <row r="260" ht="15.75" customHeight="1">
      <c r="A260" s="3"/>
      <c r="B260" s="2"/>
    </row>
    <row r="261" ht="15.75" customHeight="1">
      <c r="A261" s="3"/>
      <c r="B261" s="2"/>
    </row>
    <row r="262" ht="15.75" customHeight="1">
      <c r="A262" s="3"/>
      <c r="B262" s="2"/>
    </row>
    <row r="263" ht="15.75" customHeight="1">
      <c r="A263" s="3"/>
      <c r="B263" s="2"/>
    </row>
    <row r="264" ht="15.75" customHeight="1">
      <c r="A264" s="3"/>
      <c r="B264" s="2"/>
    </row>
    <row r="265" ht="15.75" customHeight="1">
      <c r="A265" s="3"/>
      <c r="B265" s="2"/>
    </row>
    <row r="266" ht="15.75" customHeight="1">
      <c r="A266" s="3"/>
      <c r="B266" s="2"/>
    </row>
    <row r="267" ht="15.75" customHeight="1">
      <c r="A267" s="3"/>
      <c r="B267" s="2"/>
    </row>
    <row r="268" ht="15.75" customHeight="1">
      <c r="A268" s="3"/>
      <c r="B268" s="2"/>
    </row>
    <row r="269" ht="15.75" customHeight="1">
      <c r="A269" s="3"/>
      <c r="B269" s="2"/>
    </row>
    <row r="270" ht="15.75" customHeight="1">
      <c r="A270" s="3"/>
      <c r="B270" s="2"/>
    </row>
    <row r="271" ht="15.75" customHeight="1">
      <c r="A271" s="3"/>
      <c r="B271" s="2"/>
    </row>
    <row r="272" ht="15.75" customHeight="1">
      <c r="A272" s="3"/>
      <c r="B272" s="2"/>
    </row>
    <row r="273" ht="15.75" customHeight="1">
      <c r="A273" s="3"/>
      <c r="B273" s="2"/>
    </row>
    <row r="274" ht="15.75" customHeight="1">
      <c r="A274" s="3"/>
      <c r="B274" s="2"/>
    </row>
    <row r="275" ht="15.75" customHeight="1">
      <c r="A275" s="3"/>
      <c r="B275" s="2"/>
    </row>
    <row r="276" ht="15.75" customHeight="1">
      <c r="A276" s="3"/>
      <c r="B276" s="2"/>
    </row>
    <row r="277" ht="15.75" customHeight="1">
      <c r="A277" s="3"/>
      <c r="B277" s="2"/>
    </row>
    <row r="278" ht="15.75" customHeight="1">
      <c r="A278" s="3"/>
      <c r="B278" s="2"/>
    </row>
    <row r="279" ht="15.75" customHeight="1">
      <c r="A279" s="3"/>
      <c r="B279" s="2"/>
    </row>
    <row r="280" ht="15.75" customHeight="1">
      <c r="A280" s="3"/>
      <c r="B280" s="2"/>
    </row>
    <row r="281" ht="15.75" customHeight="1">
      <c r="A281" s="3"/>
      <c r="B281" s="2"/>
    </row>
    <row r="282" ht="15.75" customHeight="1">
      <c r="A282" s="3"/>
      <c r="B282" s="2"/>
    </row>
    <row r="283" ht="15.75" customHeight="1">
      <c r="A283" s="3"/>
      <c r="B283" s="2"/>
    </row>
    <row r="284" ht="15.75" customHeight="1">
      <c r="A284" s="3"/>
      <c r="B284" s="2"/>
    </row>
    <row r="285" ht="15.75" customHeight="1">
      <c r="A285" s="3"/>
      <c r="B285" s="2"/>
    </row>
    <row r="286" ht="15.75" customHeight="1">
      <c r="A286" s="3"/>
      <c r="B286" s="2"/>
    </row>
    <row r="287" ht="15.75" customHeight="1">
      <c r="A287" s="3"/>
      <c r="B287" s="2"/>
    </row>
    <row r="288" ht="15.75" customHeight="1">
      <c r="A288" s="3"/>
      <c r="B288" s="2"/>
    </row>
    <row r="289" ht="15.75" customHeight="1">
      <c r="A289" s="3"/>
      <c r="B289" s="2"/>
    </row>
    <row r="290" ht="15.75" customHeight="1">
      <c r="A290" s="3"/>
      <c r="B290" s="2"/>
    </row>
    <row r="291" ht="15.75" customHeight="1">
      <c r="A291" s="3"/>
      <c r="B291" s="2"/>
    </row>
    <row r="292" ht="15.75" customHeight="1">
      <c r="A292" s="3"/>
      <c r="B292" s="2"/>
    </row>
    <row r="293" ht="15.75" customHeight="1">
      <c r="A293" s="3"/>
      <c r="B293" s="2"/>
    </row>
    <row r="294" ht="15.75" customHeight="1">
      <c r="A294" s="3"/>
      <c r="B294" s="2"/>
    </row>
    <row r="295" ht="15.75" customHeight="1">
      <c r="A295" s="3"/>
      <c r="B295" s="2"/>
    </row>
    <row r="296" ht="15.75" customHeight="1">
      <c r="A296" s="3"/>
      <c r="B296" s="2"/>
    </row>
    <row r="297" ht="15.75" customHeight="1">
      <c r="A297" s="3"/>
      <c r="B297" s="2"/>
    </row>
    <row r="298" ht="15.75" customHeight="1">
      <c r="A298" s="3"/>
      <c r="B298" s="2"/>
    </row>
    <row r="299" ht="15.75" customHeight="1">
      <c r="A299" s="3"/>
      <c r="B299" s="2"/>
    </row>
    <row r="300" ht="15.75" customHeight="1">
      <c r="A300" s="3"/>
      <c r="B300" s="2"/>
    </row>
    <row r="301" ht="15.75" customHeight="1">
      <c r="A301" s="3"/>
      <c r="B301" s="2"/>
    </row>
    <row r="302" ht="15.75" customHeight="1">
      <c r="A302" s="3"/>
      <c r="B302" s="2"/>
    </row>
    <row r="303" ht="15.75" customHeight="1">
      <c r="A303" s="3"/>
      <c r="B303" s="2"/>
    </row>
    <row r="304" ht="15.75" customHeight="1">
      <c r="A304" s="3"/>
      <c r="B304" s="2"/>
    </row>
    <row r="305" ht="15.75" customHeight="1">
      <c r="A305" s="3"/>
      <c r="B305" s="2"/>
    </row>
    <row r="306" ht="15.75" customHeight="1">
      <c r="A306" s="3"/>
      <c r="B306" s="2"/>
    </row>
    <row r="307" ht="15.75" customHeight="1">
      <c r="A307" s="3"/>
      <c r="B307" s="2"/>
    </row>
    <row r="308" ht="15.75" customHeight="1">
      <c r="A308" s="3"/>
      <c r="B308" s="2"/>
    </row>
    <row r="309" ht="15.75" customHeight="1">
      <c r="A309" s="3"/>
      <c r="B309" s="2"/>
    </row>
    <row r="310" ht="15.75" customHeight="1">
      <c r="A310" s="3"/>
      <c r="B310" s="2"/>
    </row>
    <row r="311" ht="15.75" customHeight="1">
      <c r="A311" s="3"/>
      <c r="B311" s="2"/>
    </row>
    <row r="312" ht="15.75" customHeight="1">
      <c r="A312" s="3"/>
      <c r="B312" s="2"/>
    </row>
    <row r="313" ht="15.75" customHeight="1">
      <c r="A313" s="3"/>
      <c r="B313" s="2"/>
    </row>
    <row r="314" ht="15.75" customHeight="1">
      <c r="A314" s="3"/>
      <c r="B314" s="2"/>
    </row>
    <row r="315" ht="15.75" customHeight="1">
      <c r="A315" s="3"/>
      <c r="B315" s="2"/>
    </row>
    <row r="316" ht="15.75" customHeight="1">
      <c r="A316" s="3"/>
      <c r="B316" s="2"/>
    </row>
    <row r="317" ht="15.75" customHeight="1">
      <c r="A317" s="3"/>
      <c r="B317" s="2"/>
    </row>
    <row r="318" ht="15.75" customHeight="1">
      <c r="A318" s="3"/>
      <c r="B318" s="2"/>
    </row>
    <row r="319" ht="15.75" customHeight="1">
      <c r="A319" s="3"/>
      <c r="B319" s="2"/>
    </row>
    <row r="320" ht="15.75" customHeight="1">
      <c r="A320" s="3"/>
      <c r="B320" s="2"/>
    </row>
    <row r="321" ht="15.75" customHeight="1">
      <c r="A321" s="3"/>
      <c r="B321" s="2"/>
    </row>
    <row r="322" ht="15.75" customHeight="1">
      <c r="A322" s="3"/>
      <c r="B322" s="2"/>
    </row>
    <row r="323" ht="15.75" customHeight="1">
      <c r="A323" s="3"/>
      <c r="B323" s="2"/>
    </row>
    <row r="324" ht="15.75" customHeight="1">
      <c r="A324" s="3"/>
      <c r="B324" s="2"/>
    </row>
    <row r="325" ht="15.75" customHeight="1">
      <c r="A325" s="3"/>
      <c r="B325" s="2"/>
    </row>
    <row r="326" ht="15.75" customHeight="1">
      <c r="A326" s="3"/>
      <c r="B326" s="2"/>
    </row>
    <row r="327" ht="15.75" customHeight="1">
      <c r="A327" s="3"/>
      <c r="B327" s="2"/>
    </row>
    <row r="328" ht="15.75" customHeight="1">
      <c r="A328" s="3"/>
      <c r="B328" s="2"/>
    </row>
    <row r="329" ht="15.75" customHeight="1">
      <c r="A329" s="3"/>
      <c r="B329" s="2"/>
    </row>
    <row r="330" ht="15.75" customHeight="1">
      <c r="A330" s="3"/>
      <c r="B330" s="2"/>
    </row>
    <row r="331" ht="15.75" customHeight="1">
      <c r="A331" s="3"/>
      <c r="B331" s="2"/>
    </row>
    <row r="332" ht="15.75" customHeight="1">
      <c r="A332" s="3"/>
      <c r="B332" s="2"/>
    </row>
    <row r="333" ht="15.75" customHeight="1">
      <c r="A333" s="3"/>
      <c r="B333" s="2"/>
    </row>
    <row r="334" ht="15.75" customHeight="1">
      <c r="A334" s="3"/>
      <c r="B334" s="2"/>
    </row>
    <row r="335" ht="15.75" customHeight="1">
      <c r="A335" s="3"/>
      <c r="B335" s="2"/>
    </row>
    <row r="336" ht="15.75" customHeight="1">
      <c r="A336" s="3"/>
      <c r="B336" s="2"/>
    </row>
    <row r="337" ht="15.75" customHeight="1">
      <c r="A337" s="3"/>
      <c r="B337" s="2"/>
    </row>
    <row r="338" ht="15.75" customHeight="1">
      <c r="A338" s="3"/>
      <c r="B338" s="2"/>
    </row>
    <row r="339" ht="15.75" customHeight="1">
      <c r="A339" s="3"/>
      <c r="B339" s="2"/>
    </row>
    <row r="340" ht="15.75" customHeight="1">
      <c r="A340" s="3"/>
      <c r="B340" s="2"/>
    </row>
    <row r="341" ht="15.75" customHeight="1">
      <c r="A341" s="3"/>
      <c r="B341" s="2"/>
    </row>
    <row r="342" ht="15.75" customHeight="1">
      <c r="A342" s="3"/>
      <c r="B342" s="2"/>
    </row>
    <row r="343" ht="15.75" customHeight="1">
      <c r="A343" s="3"/>
      <c r="B343" s="2"/>
    </row>
    <row r="344" ht="15.75" customHeight="1">
      <c r="A344" s="3"/>
      <c r="B344" s="2"/>
    </row>
    <row r="345" ht="15.75" customHeight="1">
      <c r="A345" s="3"/>
      <c r="B345" s="2"/>
    </row>
    <row r="346" ht="15.75" customHeight="1">
      <c r="A346" s="3"/>
      <c r="B346" s="2"/>
    </row>
    <row r="347" ht="15.75" customHeight="1">
      <c r="A347" s="3"/>
      <c r="B347" s="2"/>
    </row>
    <row r="348" ht="15.75" customHeight="1">
      <c r="A348" s="3"/>
      <c r="B348" s="2"/>
    </row>
    <row r="349" ht="15.75" customHeight="1">
      <c r="A349" s="3"/>
      <c r="B349" s="2"/>
    </row>
    <row r="350" ht="15.75" customHeight="1">
      <c r="A350" s="3"/>
      <c r="B350" s="2"/>
    </row>
    <row r="351" ht="15.75" customHeight="1">
      <c r="A351" s="3"/>
      <c r="B351" s="2"/>
    </row>
    <row r="352" ht="15.75" customHeight="1">
      <c r="A352" s="3"/>
      <c r="B352" s="2"/>
    </row>
    <row r="353" ht="15.75" customHeight="1">
      <c r="A353" s="3"/>
      <c r="B353" s="2"/>
    </row>
    <row r="354" ht="15.75" customHeight="1">
      <c r="A354" s="3"/>
      <c r="B354" s="2"/>
    </row>
    <row r="355" ht="15.75" customHeight="1">
      <c r="A355" s="3"/>
      <c r="B355" s="2"/>
    </row>
    <row r="356" ht="15.75" customHeight="1">
      <c r="A356" s="3"/>
      <c r="B356" s="2"/>
    </row>
    <row r="357" ht="15.75" customHeight="1">
      <c r="A357" s="3"/>
      <c r="B357" s="2"/>
    </row>
    <row r="358" ht="15.75" customHeight="1">
      <c r="A358" s="3"/>
      <c r="B358" s="2"/>
    </row>
    <row r="359" ht="15.75" customHeight="1">
      <c r="A359" s="3"/>
      <c r="B359" s="2"/>
    </row>
    <row r="360" ht="15.75" customHeight="1">
      <c r="A360" s="3"/>
      <c r="B360" s="2"/>
    </row>
    <row r="361" ht="15.75" customHeight="1">
      <c r="A361" s="3"/>
      <c r="B361" s="2"/>
    </row>
    <row r="362" ht="15.75" customHeight="1">
      <c r="A362" s="3"/>
      <c r="B362" s="2"/>
    </row>
    <row r="363" ht="15.75" customHeight="1">
      <c r="A363" s="3"/>
      <c r="B363" s="2"/>
    </row>
    <row r="364" ht="15.75" customHeight="1">
      <c r="A364" s="3"/>
      <c r="B364" s="2"/>
    </row>
    <row r="365" ht="15.75" customHeight="1">
      <c r="A365" s="3"/>
      <c r="B365" s="2"/>
    </row>
    <row r="366" ht="15.75" customHeight="1">
      <c r="A366" s="3"/>
      <c r="B366" s="2"/>
    </row>
    <row r="367" ht="15.75" customHeight="1">
      <c r="A367" s="3"/>
      <c r="B367" s="2"/>
    </row>
    <row r="368" ht="15.75" customHeight="1">
      <c r="A368" s="3"/>
      <c r="B368" s="2"/>
    </row>
    <row r="369" ht="15.75" customHeight="1">
      <c r="A369" s="3"/>
      <c r="B369" s="2"/>
    </row>
    <row r="370" ht="15.75" customHeight="1">
      <c r="A370" s="3"/>
      <c r="B370" s="2"/>
    </row>
    <row r="371" ht="15.75" customHeight="1">
      <c r="A371" s="3"/>
      <c r="B371" s="2"/>
    </row>
    <row r="372" ht="15.75" customHeight="1">
      <c r="A372" s="3"/>
      <c r="B372" s="2"/>
    </row>
    <row r="373" ht="15.75" customHeight="1">
      <c r="A373" s="3"/>
      <c r="B373" s="2"/>
    </row>
    <row r="374" ht="15.75" customHeight="1">
      <c r="A374" s="3"/>
      <c r="B374" s="2"/>
    </row>
    <row r="375" ht="15.75" customHeight="1">
      <c r="A375" s="3"/>
      <c r="B375" s="2"/>
    </row>
    <row r="376" ht="15.75" customHeight="1">
      <c r="A376" s="3"/>
      <c r="B376" s="2"/>
    </row>
    <row r="377" ht="15.75" customHeight="1">
      <c r="A377" s="3"/>
      <c r="B377" s="2"/>
    </row>
    <row r="378" ht="15.75" customHeight="1">
      <c r="A378" s="3"/>
      <c r="B378" s="2"/>
    </row>
    <row r="379" ht="15.75" customHeight="1">
      <c r="A379" s="3"/>
      <c r="B379" s="2"/>
    </row>
    <row r="380" ht="15.75" customHeight="1">
      <c r="A380" s="3"/>
      <c r="B380" s="2"/>
    </row>
    <row r="381" ht="15.75" customHeight="1">
      <c r="A381" s="3"/>
      <c r="B381" s="2"/>
    </row>
    <row r="382" ht="15.75" customHeight="1">
      <c r="A382" s="3"/>
      <c r="B382" s="2"/>
    </row>
    <row r="383" ht="15.75" customHeight="1">
      <c r="A383" s="3"/>
      <c r="B383" s="2"/>
    </row>
    <row r="384" ht="15.75" customHeight="1">
      <c r="A384" s="3"/>
      <c r="B384" s="2"/>
    </row>
    <row r="385" ht="15.75" customHeight="1">
      <c r="A385" s="3"/>
      <c r="B385" s="2"/>
    </row>
    <row r="386" ht="15.75" customHeight="1">
      <c r="A386" s="3"/>
      <c r="B386" s="2"/>
    </row>
    <row r="387" ht="15.75" customHeight="1">
      <c r="A387" s="3"/>
      <c r="B387" s="2"/>
    </row>
    <row r="388" ht="15.75" customHeight="1">
      <c r="A388" s="3"/>
      <c r="B388" s="2"/>
    </row>
    <row r="389" ht="15.75" customHeight="1">
      <c r="A389" s="3"/>
      <c r="B389" s="2"/>
    </row>
    <row r="390" ht="15.75" customHeight="1">
      <c r="A390" s="3"/>
      <c r="B390" s="2"/>
    </row>
    <row r="391" ht="15.75" customHeight="1">
      <c r="A391" s="3"/>
      <c r="B391" s="2"/>
    </row>
    <row r="392" ht="15.75" customHeight="1">
      <c r="A392" s="3"/>
      <c r="B392" s="2"/>
    </row>
    <row r="393" ht="15.75" customHeight="1">
      <c r="A393" s="3"/>
      <c r="B393" s="2"/>
    </row>
    <row r="394" ht="15.75" customHeight="1">
      <c r="A394" s="3"/>
      <c r="B394" s="2"/>
    </row>
    <row r="395" ht="15.75" customHeight="1">
      <c r="A395" s="3"/>
      <c r="B395" s="2"/>
    </row>
    <row r="396" ht="15.75" customHeight="1">
      <c r="A396" s="3"/>
      <c r="B396" s="2"/>
    </row>
    <row r="397" ht="15.75" customHeight="1">
      <c r="A397" s="3"/>
      <c r="B397" s="2"/>
    </row>
    <row r="398" ht="15.75" customHeight="1">
      <c r="A398" s="3"/>
      <c r="B398" s="2"/>
    </row>
    <row r="399" ht="15.75" customHeight="1">
      <c r="A399" s="3"/>
      <c r="B399" s="2"/>
    </row>
    <row r="400" ht="15.75" customHeight="1">
      <c r="A400" s="3"/>
      <c r="B400" s="2"/>
    </row>
    <row r="401" ht="15.75" customHeight="1">
      <c r="A401" s="3"/>
      <c r="B401" s="2"/>
    </row>
    <row r="402" ht="15.75" customHeight="1">
      <c r="A402" s="3"/>
      <c r="B402" s="2"/>
    </row>
    <row r="403" ht="15.75" customHeight="1">
      <c r="A403" s="3"/>
      <c r="B403" s="2"/>
    </row>
    <row r="404" ht="15.75" customHeight="1">
      <c r="A404" s="3"/>
      <c r="B404" s="2"/>
    </row>
    <row r="405" ht="15.75" customHeight="1">
      <c r="A405" s="3"/>
      <c r="B405" s="2"/>
    </row>
    <row r="406" ht="15.75" customHeight="1">
      <c r="A406" s="3"/>
      <c r="B406" s="2"/>
    </row>
    <row r="407" ht="15.75" customHeight="1">
      <c r="A407" s="3"/>
      <c r="B407" s="2"/>
    </row>
    <row r="408" ht="15.75" customHeight="1">
      <c r="A408" s="3"/>
      <c r="B408" s="2"/>
    </row>
    <row r="409" ht="15.75" customHeight="1">
      <c r="A409" s="3"/>
      <c r="B409" s="2"/>
    </row>
    <row r="410" ht="15.75" customHeight="1">
      <c r="A410" s="3"/>
      <c r="B410" s="2"/>
    </row>
    <row r="411" ht="15.75" customHeight="1">
      <c r="A411" s="3"/>
      <c r="B411" s="2"/>
    </row>
    <row r="412" ht="15.75" customHeight="1">
      <c r="A412" s="3"/>
      <c r="B412" s="2"/>
    </row>
    <row r="413" ht="15.75" customHeight="1">
      <c r="A413" s="3"/>
      <c r="B413" s="2"/>
    </row>
    <row r="414" ht="15.75" customHeight="1">
      <c r="A414" s="3"/>
      <c r="B414" s="2"/>
    </row>
    <row r="415" ht="15.75" customHeight="1">
      <c r="A415" s="3"/>
      <c r="B415" s="2"/>
    </row>
    <row r="416" ht="15.75" customHeight="1">
      <c r="A416" s="3"/>
      <c r="B416" s="2"/>
    </row>
    <row r="417" ht="15.75" customHeight="1">
      <c r="A417" s="3"/>
      <c r="B417" s="2"/>
    </row>
    <row r="418" ht="15.75" customHeight="1">
      <c r="A418" s="3"/>
      <c r="B418" s="2"/>
    </row>
    <row r="419" ht="15.75" customHeight="1">
      <c r="A419" s="3"/>
      <c r="B419" s="2"/>
    </row>
    <row r="420" ht="15.75" customHeight="1">
      <c r="A420" s="3"/>
      <c r="B420" s="2"/>
    </row>
    <row r="421" ht="15.75" customHeight="1">
      <c r="A421" s="3"/>
      <c r="B421" s="2"/>
    </row>
    <row r="422" ht="15.75" customHeight="1">
      <c r="A422" s="3"/>
      <c r="B422" s="2"/>
    </row>
    <row r="423" ht="15.75" customHeight="1">
      <c r="A423" s="3"/>
      <c r="B423" s="2"/>
    </row>
    <row r="424" ht="15.75" customHeight="1">
      <c r="A424" s="3"/>
      <c r="B424" s="2"/>
    </row>
    <row r="425" ht="15.75" customHeight="1">
      <c r="A425" s="3"/>
      <c r="B425" s="2"/>
    </row>
    <row r="426" ht="15.75" customHeight="1">
      <c r="A426" s="3"/>
      <c r="B426" s="2"/>
    </row>
    <row r="427" ht="15.75" customHeight="1">
      <c r="A427" s="3"/>
      <c r="B427" s="2"/>
    </row>
    <row r="428" ht="15.75" customHeight="1">
      <c r="A428" s="3"/>
      <c r="B428" s="2"/>
    </row>
    <row r="429" ht="15.75" customHeight="1">
      <c r="A429" s="3"/>
      <c r="B429" s="2"/>
    </row>
    <row r="430" ht="15.75" customHeight="1">
      <c r="A430" s="3"/>
      <c r="B430" s="2"/>
    </row>
    <row r="431" ht="15.75" customHeight="1">
      <c r="A431" s="3"/>
      <c r="B431" s="2"/>
    </row>
    <row r="432" ht="15.75" customHeight="1">
      <c r="A432" s="3"/>
      <c r="B432" s="2"/>
    </row>
    <row r="433" ht="15.75" customHeight="1">
      <c r="A433" s="3"/>
      <c r="B433" s="2"/>
    </row>
    <row r="434" ht="15.75" customHeight="1">
      <c r="A434" s="3"/>
      <c r="B434" s="2"/>
    </row>
    <row r="435" ht="15.75" customHeight="1">
      <c r="A435" s="3"/>
      <c r="B435" s="2"/>
    </row>
    <row r="436" ht="15.75" customHeight="1">
      <c r="A436" s="3"/>
      <c r="B436" s="2"/>
    </row>
    <row r="437" ht="15.75" customHeight="1">
      <c r="A437" s="3"/>
      <c r="B437" s="2"/>
    </row>
    <row r="438" ht="15.75" customHeight="1">
      <c r="A438" s="3"/>
      <c r="B438" s="2"/>
    </row>
    <row r="439" ht="15.75" customHeight="1">
      <c r="A439" s="3"/>
      <c r="B439" s="2"/>
    </row>
    <row r="440" ht="15.75" customHeight="1">
      <c r="A440" s="3"/>
      <c r="B440" s="2"/>
    </row>
    <row r="441" ht="15.75" customHeight="1">
      <c r="A441" s="3"/>
      <c r="B441" s="2"/>
    </row>
    <row r="442" ht="15.75" customHeight="1">
      <c r="A442" s="3"/>
      <c r="B442" s="2"/>
    </row>
    <row r="443" ht="15.75" customHeight="1">
      <c r="A443" s="3"/>
      <c r="B443" s="2"/>
    </row>
    <row r="444" ht="15.75" customHeight="1">
      <c r="A444" s="3"/>
      <c r="B444" s="2"/>
    </row>
    <row r="445" ht="15.75" customHeight="1">
      <c r="A445" s="3"/>
      <c r="B445" s="2"/>
    </row>
    <row r="446" ht="15.75" customHeight="1">
      <c r="A446" s="3"/>
      <c r="B446" s="2"/>
    </row>
    <row r="447" ht="15.75" customHeight="1">
      <c r="A447" s="3"/>
      <c r="B447" s="2"/>
    </row>
    <row r="448" ht="15.75" customHeight="1">
      <c r="A448" s="3"/>
      <c r="B448" s="2"/>
    </row>
    <row r="449" ht="15.75" customHeight="1">
      <c r="A449" s="3"/>
      <c r="B449" s="2"/>
    </row>
    <row r="450" ht="15.75" customHeight="1">
      <c r="A450" s="3"/>
      <c r="B450" s="2"/>
    </row>
    <row r="451" ht="15.75" customHeight="1">
      <c r="A451" s="3"/>
      <c r="B451" s="2"/>
    </row>
    <row r="452" ht="15.75" customHeight="1">
      <c r="A452" s="3"/>
      <c r="B452" s="2"/>
    </row>
    <row r="453" ht="15.75" customHeight="1">
      <c r="A453" s="3"/>
      <c r="B453" s="2"/>
    </row>
    <row r="454" ht="15.75" customHeight="1">
      <c r="A454" s="3"/>
      <c r="B454" s="2"/>
    </row>
    <row r="455" ht="15.75" customHeight="1">
      <c r="A455" s="3"/>
      <c r="B455" s="2"/>
    </row>
    <row r="456" ht="15.75" customHeight="1">
      <c r="A456" s="3"/>
      <c r="B456" s="2"/>
    </row>
    <row r="457" ht="15.75" customHeight="1">
      <c r="A457" s="3"/>
      <c r="B457" s="2"/>
    </row>
    <row r="458" ht="15.75" customHeight="1">
      <c r="A458" s="3"/>
      <c r="B458" s="2"/>
    </row>
    <row r="459" ht="15.75" customHeight="1">
      <c r="A459" s="3"/>
      <c r="B459" s="2"/>
    </row>
    <row r="460" ht="15.75" customHeight="1">
      <c r="A460" s="3"/>
      <c r="B460" s="2"/>
    </row>
    <row r="461" ht="15.75" customHeight="1">
      <c r="A461" s="3"/>
      <c r="B461" s="2"/>
    </row>
    <row r="462" ht="15.75" customHeight="1">
      <c r="A462" s="3"/>
      <c r="B462" s="2"/>
    </row>
    <row r="463" ht="15.75" customHeight="1">
      <c r="A463" s="3"/>
      <c r="B463" s="2"/>
    </row>
    <row r="464" ht="15.75" customHeight="1">
      <c r="A464" s="3"/>
      <c r="B464" s="2"/>
    </row>
    <row r="465" ht="15.75" customHeight="1">
      <c r="A465" s="3"/>
      <c r="B465" s="2"/>
    </row>
    <row r="466" ht="15.75" customHeight="1">
      <c r="A466" s="3"/>
      <c r="B466" s="2"/>
    </row>
    <row r="467" ht="15.75" customHeight="1">
      <c r="A467" s="3"/>
      <c r="B467" s="2"/>
    </row>
    <row r="468" ht="15.75" customHeight="1">
      <c r="A468" s="3"/>
      <c r="B468" s="2"/>
    </row>
    <row r="469" ht="15.75" customHeight="1">
      <c r="A469" s="3"/>
      <c r="B469" s="2"/>
    </row>
    <row r="470" ht="15.75" customHeight="1">
      <c r="A470" s="3"/>
      <c r="B470" s="2"/>
    </row>
    <row r="471" ht="15.75" customHeight="1">
      <c r="A471" s="3"/>
      <c r="B471" s="2"/>
    </row>
    <row r="472" ht="15.75" customHeight="1">
      <c r="A472" s="3"/>
      <c r="B472" s="2"/>
    </row>
    <row r="473" ht="15.75" customHeight="1">
      <c r="A473" s="3"/>
      <c r="B473" s="2"/>
    </row>
    <row r="474" ht="15.75" customHeight="1">
      <c r="A474" s="3"/>
      <c r="B474" s="2"/>
    </row>
    <row r="475" ht="15.75" customHeight="1">
      <c r="A475" s="3"/>
      <c r="B475" s="2"/>
    </row>
    <row r="476" ht="15.75" customHeight="1">
      <c r="A476" s="3"/>
      <c r="B476" s="2"/>
    </row>
    <row r="477" ht="15.75" customHeight="1">
      <c r="A477" s="3"/>
      <c r="B477" s="2"/>
    </row>
    <row r="478" ht="15.75" customHeight="1">
      <c r="A478" s="3"/>
      <c r="B478" s="2"/>
    </row>
    <row r="479" ht="15.75" customHeight="1">
      <c r="A479" s="3"/>
      <c r="B479" s="2"/>
    </row>
    <row r="480" ht="15.75" customHeight="1">
      <c r="A480" s="3"/>
      <c r="B480" s="2"/>
    </row>
    <row r="481" ht="15.75" customHeight="1">
      <c r="A481" s="3"/>
      <c r="B481" s="2"/>
    </row>
    <row r="482" ht="15.75" customHeight="1">
      <c r="A482" s="3"/>
      <c r="B482" s="2"/>
    </row>
    <row r="483" ht="15.75" customHeight="1">
      <c r="A483" s="3"/>
      <c r="B483" s="2"/>
    </row>
    <row r="484" ht="15.75" customHeight="1">
      <c r="A484" s="3"/>
      <c r="B484" s="2"/>
    </row>
    <row r="485" ht="15.75" customHeight="1">
      <c r="A485" s="3"/>
      <c r="B485" s="2"/>
    </row>
    <row r="486" ht="15.75" customHeight="1">
      <c r="A486" s="3"/>
      <c r="B486" s="2"/>
    </row>
    <row r="487" ht="15.75" customHeight="1">
      <c r="A487" s="3"/>
      <c r="B487" s="2"/>
    </row>
    <row r="488" ht="15.75" customHeight="1">
      <c r="A488" s="3"/>
      <c r="B488" s="2"/>
    </row>
    <row r="489" ht="15.75" customHeight="1">
      <c r="A489" s="3"/>
      <c r="B489" s="2"/>
    </row>
    <row r="490" ht="15.75" customHeight="1">
      <c r="A490" s="3"/>
      <c r="B490" s="2"/>
    </row>
    <row r="491" ht="15.75" customHeight="1">
      <c r="A491" s="3"/>
      <c r="B491" s="2"/>
    </row>
    <row r="492" ht="15.75" customHeight="1">
      <c r="A492" s="3"/>
      <c r="B492" s="2"/>
    </row>
    <row r="493" ht="15.75" customHeight="1">
      <c r="A493" s="3"/>
      <c r="B493" s="2"/>
    </row>
    <row r="494" ht="15.75" customHeight="1">
      <c r="A494" s="3"/>
      <c r="B494" s="2"/>
    </row>
    <row r="495" ht="15.75" customHeight="1">
      <c r="A495" s="3"/>
      <c r="B495" s="2"/>
    </row>
    <row r="496" ht="15.75" customHeight="1">
      <c r="A496" s="3"/>
      <c r="B496" s="2"/>
    </row>
    <row r="497" ht="15.75" customHeight="1">
      <c r="A497" s="3"/>
      <c r="B497" s="2"/>
    </row>
    <row r="498" ht="15.75" customHeight="1">
      <c r="A498" s="3"/>
      <c r="B498" s="2"/>
    </row>
    <row r="499" ht="15.75" customHeight="1">
      <c r="A499" s="3"/>
      <c r="B499" s="2"/>
    </row>
    <row r="500" ht="15.75" customHeight="1">
      <c r="A500" s="3"/>
      <c r="B500" s="2"/>
    </row>
    <row r="501" ht="15.75" customHeight="1">
      <c r="A501" s="3"/>
      <c r="B501" s="2"/>
    </row>
    <row r="502" ht="15.75" customHeight="1">
      <c r="A502" s="3"/>
      <c r="B502" s="2"/>
    </row>
    <row r="503" ht="15.75" customHeight="1">
      <c r="A503" s="3"/>
      <c r="B503" s="2"/>
    </row>
    <row r="504" ht="15.75" customHeight="1">
      <c r="A504" s="3"/>
      <c r="B504" s="2"/>
    </row>
    <row r="505" ht="15.75" customHeight="1">
      <c r="A505" s="3"/>
      <c r="B505" s="2"/>
    </row>
    <row r="506" ht="15.75" customHeight="1">
      <c r="A506" s="3"/>
      <c r="B506" s="2"/>
    </row>
    <row r="507" ht="15.75" customHeight="1">
      <c r="A507" s="3"/>
      <c r="B507" s="2"/>
    </row>
    <row r="508" ht="15.75" customHeight="1">
      <c r="A508" s="3"/>
      <c r="B508" s="2"/>
    </row>
    <row r="509" ht="15.75" customHeight="1">
      <c r="A509" s="3"/>
      <c r="B509" s="2"/>
    </row>
    <row r="510" ht="15.75" customHeight="1">
      <c r="A510" s="3"/>
      <c r="B510" s="2"/>
    </row>
    <row r="511" ht="15.75" customHeight="1">
      <c r="A511" s="3"/>
      <c r="B511" s="2"/>
    </row>
    <row r="512" ht="15.75" customHeight="1">
      <c r="A512" s="3"/>
      <c r="B512" s="2"/>
    </row>
    <row r="513" ht="15.75" customHeight="1">
      <c r="A513" s="3"/>
      <c r="B513" s="2"/>
    </row>
    <row r="514" ht="15.75" customHeight="1">
      <c r="A514" s="3"/>
      <c r="B514" s="2"/>
    </row>
    <row r="515" ht="15.75" customHeight="1">
      <c r="A515" s="3"/>
      <c r="B515" s="2"/>
    </row>
    <row r="516" ht="15.75" customHeight="1">
      <c r="A516" s="3"/>
      <c r="B516" s="2"/>
    </row>
    <row r="517" ht="15.75" customHeight="1">
      <c r="A517" s="3"/>
      <c r="B517" s="2"/>
    </row>
    <row r="518" ht="15.75" customHeight="1">
      <c r="A518" s="3"/>
      <c r="B518" s="2"/>
    </row>
    <row r="519" ht="15.75" customHeight="1">
      <c r="A519" s="3"/>
      <c r="B519" s="2"/>
    </row>
    <row r="520" ht="15.75" customHeight="1">
      <c r="A520" s="3"/>
      <c r="B520" s="2"/>
    </row>
    <row r="521" ht="15.75" customHeight="1">
      <c r="A521" s="3"/>
      <c r="B521" s="2"/>
    </row>
    <row r="522" ht="15.75" customHeight="1">
      <c r="A522" s="3"/>
      <c r="B522" s="2"/>
    </row>
    <row r="523" ht="15.75" customHeight="1">
      <c r="A523" s="3"/>
      <c r="B523" s="2"/>
    </row>
    <row r="524" ht="15.75" customHeight="1">
      <c r="A524" s="3"/>
      <c r="B524" s="2"/>
    </row>
    <row r="525" ht="15.75" customHeight="1">
      <c r="A525" s="3"/>
      <c r="B525" s="2"/>
    </row>
    <row r="526" ht="15.75" customHeight="1">
      <c r="A526" s="3"/>
      <c r="B526" s="2"/>
    </row>
    <row r="527" ht="15.75" customHeight="1">
      <c r="A527" s="3"/>
      <c r="B527" s="2"/>
    </row>
    <row r="528" ht="15.75" customHeight="1">
      <c r="A528" s="3"/>
      <c r="B528" s="2"/>
    </row>
    <row r="529" ht="15.75" customHeight="1">
      <c r="A529" s="3"/>
      <c r="B529" s="2"/>
    </row>
    <row r="530" ht="15.75" customHeight="1">
      <c r="A530" s="3"/>
      <c r="B530" s="2"/>
    </row>
    <row r="531" ht="15.75" customHeight="1">
      <c r="A531" s="3"/>
      <c r="B531" s="2"/>
    </row>
    <row r="532" ht="15.75" customHeight="1">
      <c r="A532" s="3"/>
      <c r="B532" s="2"/>
    </row>
    <row r="533" ht="15.75" customHeight="1">
      <c r="A533" s="3"/>
      <c r="B533" s="2"/>
    </row>
    <row r="534" ht="15.75" customHeight="1">
      <c r="A534" s="3"/>
      <c r="B534" s="2"/>
    </row>
    <row r="535" ht="15.75" customHeight="1">
      <c r="A535" s="3"/>
      <c r="B535" s="2"/>
    </row>
    <row r="536" ht="15.75" customHeight="1">
      <c r="A536" s="3"/>
      <c r="B536" s="2"/>
    </row>
    <row r="537" ht="15.75" customHeight="1">
      <c r="A537" s="3"/>
      <c r="B537" s="2"/>
    </row>
    <row r="538" ht="15.75" customHeight="1">
      <c r="A538" s="3"/>
      <c r="B538" s="2"/>
    </row>
    <row r="539" ht="15.75" customHeight="1">
      <c r="A539" s="3"/>
      <c r="B539" s="2"/>
    </row>
    <row r="540" ht="15.75" customHeight="1">
      <c r="A540" s="3"/>
      <c r="B540" s="2"/>
    </row>
    <row r="541" ht="15.75" customHeight="1">
      <c r="A541" s="3"/>
      <c r="B541" s="2"/>
    </row>
    <row r="542" ht="15.75" customHeight="1">
      <c r="A542" s="3"/>
      <c r="B542" s="2"/>
    </row>
    <row r="543" ht="15.75" customHeight="1">
      <c r="A543" s="3"/>
      <c r="B543" s="2"/>
    </row>
    <row r="544" ht="15.75" customHeight="1">
      <c r="A544" s="3"/>
      <c r="B544" s="2"/>
    </row>
    <row r="545" ht="15.75" customHeight="1">
      <c r="A545" s="3"/>
      <c r="B545" s="2"/>
    </row>
    <row r="546" ht="15.75" customHeight="1">
      <c r="A546" s="3"/>
      <c r="B546" s="2"/>
    </row>
    <row r="547" ht="15.75" customHeight="1">
      <c r="A547" s="3"/>
      <c r="B547" s="2"/>
    </row>
    <row r="548" ht="15.75" customHeight="1">
      <c r="A548" s="3"/>
      <c r="B548" s="2"/>
    </row>
    <row r="549" ht="15.75" customHeight="1">
      <c r="A549" s="3"/>
      <c r="B549" s="2"/>
    </row>
    <row r="550" ht="15.75" customHeight="1">
      <c r="A550" s="3"/>
      <c r="B550" s="2"/>
    </row>
    <row r="551" ht="15.75" customHeight="1">
      <c r="A551" s="3"/>
      <c r="B551" s="2"/>
    </row>
    <row r="552" ht="15.75" customHeight="1">
      <c r="A552" s="3"/>
      <c r="B552" s="2"/>
    </row>
    <row r="553" ht="15.75" customHeight="1">
      <c r="A553" s="3"/>
      <c r="B553" s="2"/>
    </row>
    <row r="554" ht="15.75" customHeight="1">
      <c r="A554" s="3"/>
      <c r="B554" s="2"/>
    </row>
    <row r="555" ht="15.75" customHeight="1">
      <c r="A555" s="3"/>
      <c r="B555" s="2"/>
    </row>
    <row r="556" ht="15.75" customHeight="1">
      <c r="A556" s="3"/>
      <c r="B556" s="2"/>
    </row>
    <row r="557" ht="15.75" customHeight="1">
      <c r="A557" s="3"/>
      <c r="B557" s="2"/>
    </row>
    <row r="558" ht="15.75" customHeight="1">
      <c r="A558" s="3"/>
      <c r="B558" s="2"/>
    </row>
    <row r="559" ht="15.75" customHeight="1">
      <c r="A559" s="3"/>
      <c r="B559" s="2"/>
    </row>
    <row r="560" ht="15.75" customHeight="1">
      <c r="A560" s="3"/>
      <c r="B560" s="2"/>
    </row>
    <row r="561" ht="15.75" customHeight="1">
      <c r="A561" s="3"/>
      <c r="B561" s="2"/>
    </row>
    <row r="562" ht="15.75" customHeight="1">
      <c r="A562" s="3"/>
      <c r="B562" s="2"/>
    </row>
    <row r="563" ht="15.75" customHeight="1">
      <c r="A563" s="3"/>
      <c r="B563" s="2"/>
    </row>
    <row r="564" ht="15.75" customHeight="1">
      <c r="A564" s="3"/>
      <c r="B564" s="2"/>
    </row>
    <row r="565" ht="15.75" customHeight="1">
      <c r="A565" s="3"/>
      <c r="B565" s="2"/>
    </row>
    <row r="566" ht="15.75" customHeight="1">
      <c r="A566" s="3"/>
      <c r="B566" s="2"/>
    </row>
    <row r="567" ht="15.75" customHeight="1">
      <c r="A567" s="3"/>
      <c r="B567" s="2"/>
    </row>
    <row r="568" ht="15.75" customHeight="1">
      <c r="A568" s="3"/>
      <c r="B568" s="2"/>
    </row>
    <row r="569" ht="15.75" customHeight="1">
      <c r="A569" s="3"/>
      <c r="B569" s="2"/>
    </row>
    <row r="570" ht="15.75" customHeight="1">
      <c r="A570" s="3"/>
      <c r="B570" s="2"/>
    </row>
    <row r="571" ht="15.75" customHeight="1">
      <c r="A571" s="3"/>
      <c r="B571" s="2"/>
    </row>
    <row r="572" ht="15.75" customHeight="1">
      <c r="A572" s="3"/>
      <c r="B572" s="2"/>
    </row>
    <row r="573" ht="15.75" customHeight="1">
      <c r="A573" s="3"/>
      <c r="B573" s="2"/>
    </row>
    <row r="574" ht="15.75" customHeight="1">
      <c r="A574" s="3"/>
      <c r="B574" s="2"/>
    </row>
    <row r="575" ht="15.75" customHeight="1">
      <c r="A575" s="3"/>
      <c r="B575" s="2"/>
    </row>
    <row r="576" ht="15.75" customHeight="1">
      <c r="A576" s="3"/>
      <c r="B576" s="2"/>
    </row>
    <row r="577" ht="15.75" customHeight="1">
      <c r="A577" s="3"/>
      <c r="B577" s="2"/>
    </row>
    <row r="578" ht="15.75" customHeight="1">
      <c r="A578" s="3"/>
      <c r="B578" s="2"/>
    </row>
    <row r="579" ht="15.75" customHeight="1">
      <c r="A579" s="3"/>
      <c r="B579" s="2"/>
    </row>
    <row r="580" ht="15.75" customHeight="1">
      <c r="A580" s="3"/>
      <c r="B580" s="2"/>
    </row>
    <row r="581" ht="15.75" customHeight="1">
      <c r="A581" s="3"/>
      <c r="B581" s="2"/>
    </row>
    <row r="582" ht="15.75" customHeight="1">
      <c r="A582" s="3"/>
      <c r="B582" s="2"/>
    </row>
    <row r="583" ht="15.75" customHeight="1">
      <c r="A583" s="3"/>
      <c r="B583" s="2"/>
    </row>
    <row r="584" ht="15.75" customHeight="1">
      <c r="A584" s="3"/>
      <c r="B584" s="2"/>
    </row>
    <row r="585" ht="15.75" customHeight="1">
      <c r="A585" s="3"/>
      <c r="B585" s="2"/>
    </row>
    <row r="586" ht="15.75" customHeight="1">
      <c r="A586" s="3"/>
      <c r="B586" s="2"/>
    </row>
    <row r="587" ht="15.75" customHeight="1">
      <c r="A587" s="3"/>
      <c r="B587" s="2"/>
    </row>
    <row r="588" ht="15.75" customHeight="1">
      <c r="A588" s="3"/>
      <c r="B588" s="2"/>
    </row>
    <row r="589" ht="15.75" customHeight="1">
      <c r="A589" s="3"/>
      <c r="B589" s="2"/>
    </row>
    <row r="590" ht="15.75" customHeight="1">
      <c r="A590" s="3"/>
      <c r="B590" s="2"/>
    </row>
    <row r="591" ht="15.75" customHeight="1">
      <c r="A591" s="3"/>
      <c r="B591" s="2"/>
    </row>
    <row r="592" ht="15.75" customHeight="1">
      <c r="A592" s="3"/>
      <c r="B592" s="2"/>
    </row>
    <row r="593" ht="15.75" customHeight="1">
      <c r="A593" s="3"/>
      <c r="B593" s="2"/>
    </row>
    <row r="594" ht="15.75" customHeight="1">
      <c r="A594" s="3"/>
      <c r="B594" s="2"/>
    </row>
    <row r="595" ht="15.75" customHeight="1">
      <c r="A595" s="3"/>
      <c r="B595" s="2"/>
    </row>
    <row r="596" ht="15.75" customHeight="1">
      <c r="A596" s="3"/>
      <c r="B596" s="2"/>
    </row>
    <row r="597" ht="15.75" customHeight="1">
      <c r="A597" s="3"/>
      <c r="B597" s="2"/>
    </row>
    <row r="598" ht="15.75" customHeight="1">
      <c r="A598" s="3"/>
      <c r="B598" s="2"/>
    </row>
    <row r="599" ht="15.75" customHeight="1">
      <c r="A599" s="3"/>
      <c r="B599" s="2"/>
    </row>
    <row r="600" ht="15.75" customHeight="1">
      <c r="A600" s="3"/>
      <c r="B600" s="2"/>
    </row>
    <row r="601" ht="15.75" customHeight="1">
      <c r="A601" s="3"/>
      <c r="B601" s="2"/>
    </row>
    <row r="602" ht="15.75" customHeight="1">
      <c r="A602" s="3"/>
      <c r="B602" s="2"/>
    </row>
    <row r="603" ht="15.75" customHeight="1">
      <c r="A603" s="3"/>
      <c r="B603" s="2"/>
    </row>
    <row r="604" ht="15.75" customHeight="1">
      <c r="A604" s="3"/>
      <c r="B604" s="2"/>
    </row>
    <row r="605" ht="15.75" customHeight="1">
      <c r="A605" s="3"/>
      <c r="B605" s="2"/>
    </row>
    <row r="606" ht="15.75" customHeight="1">
      <c r="A606" s="3"/>
      <c r="B606" s="2"/>
    </row>
    <row r="607" ht="15.75" customHeight="1">
      <c r="A607" s="3"/>
      <c r="B607" s="2"/>
    </row>
    <row r="608" ht="15.75" customHeight="1">
      <c r="A608" s="3"/>
      <c r="B608" s="2"/>
    </row>
    <row r="609" ht="15.75" customHeight="1">
      <c r="A609" s="3"/>
      <c r="B609" s="2"/>
    </row>
    <row r="610" ht="15.75" customHeight="1">
      <c r="A610" s="3"/>
      <c r="B610" s="2"/>
    </row>
    <row r="611" ht="15.75" customHeight="1">
      <c r="A611" s="3"/>
      <c r="B611" s="2"/>
    </row>
    <row r="612" ht="15.75" customHeight="1">
      <c r="A612" s="3"/>
      <c r="B612" s="2"/>
    </row>
    <row r="613" ht="15.75" customHeight="1">
      <c r="A613" s="3"/>
      <c r="B613" s="2"/>
    </row>
    <row r="614" ht="15.75" customHeight="1">
      <c r="A614" s="3"/>
      <c r="B614" s="2"/>
    </row>
    <row r="615" ht="15.75" customHeight="1">
      <c r="A615" s="3"/>
      <c r="B615" s="2"/>
    </row>
    <row r="616" ht="15.75" customHeight="1">
      <c r="A616" s="3"/>
      <c r="B616" s="2"/>
    </row>
    <row r="617" ht="15.75" customHeight="1">
      <c r="A617" s="3"/>
      <c r="B617" s="2"/>
    </row>
    <row r="618" ht="15.75" customHeight="1">
      <c r="A618" s="3"/>
      <c r="B618" s="2"/>
    </row>
    <row r="619" ht="15.75" customHeight="1">
      <c r="A619" s="3"/>
      <c r="B619" s="2"/>
    </row>
    <row r="620" ht="15.75" customHeight="1">
      <c r="A620" s="3"/>
      <c r="B620" s="2"/>
    </row>
    <row r="621" ht="15.75" customHeight="1">
      <c r="A621" s="3"/>
      <c r="B621" s="2"/>
    </row>
    <row r="622" ht="15.75" customHeight="1">
      <c r="A622" s="3"/>
      <c r="B622" s="2"/>
    </row>
    <row r="623" ht="15.75" customHeight="1">
      <c r="A623" s="3"/>
      <c r="B623" s="2"/>
    </row>
    <row r="624" ht="15.75" customHeight="1">
      <c r="A624" s="3"/>
      <c r="B624" s="2"/>
    </row>
    <row r="625" ht="15.75" customHeight="1">
      <c r="A625" s="3"/>
      <c r="B625" s="2"/>
    </row>
    <row r="626" ht="15.75" customHeight="1">
      <c r="A626" s="3"/>
      <c r="B626" s="2"/>
    </row>
    <row r="627" ht="15.75" customHeight="1">
      <c r="A627" s="3"/>
      <c r="B627" s="2"/>
    </row>
    <row r="628" ht="15.75" customHeight="1">
      <c r="A628" s="3"/>
      <c r="B628" s="2"/>
    </row>
    <row r="629" ht="15.75" customHeight="1">
      <c r="A629" s="3"/>
      <c r="B629" s="2"/>
    </row>
    <row r="630" ht="15.75" customHeight="1">
      <c r="A630" s="3"/>
      <c r="B630" s="2"/>
    </row>
    <row r="631" ht="15.75" customHeight="1">
      <c r="A631" s="3"/>
      <c r="B631" s="2"/>
    </row>
    <row r="632" ht="15.75" customHeight="1">
      <c r="A632" s="3"/>
      <c r="B632" s="2"/>
    </row>
    <row r="633" ht="15.75" customHeight="1">
      <c r="A633" s="3"/>
      <c r="B633" s="2"/>
    </row>
    <row r="634" ht="15.75" customHeight="1">
      <c r="A634" s="3"/>
      <c r="B634" s="2"/>
    </row>
    <row r="635" ht="15.75" customHeight="1">
      <c r="A635" s="3"/>
      <c r="B635" s="2"/>
    </row>
    <row r="636" ht="15.75" customHeight="1">
      <c r="A636" s="3"/>
      <c r="B636" s="2"/>
    </row>
    <row r="637" ht="15.75" customHeight="1">
      <c r="A637" s="3"/>
      <c r="B637" s="2"/>
    </row>
    <row r="638" ht="15.75" customHeight="1">
      <c r="A638" s="3"/>
      <c r="B638" s="2"/>
    </row>
    <row r="639" ht="15.75" customHeight="1">
      <c r="A639" s="3"/>
      <c r="B639" s="2"/>
    </row>
    <row r="640" ht="15.75" customHeight="1">
      <c r="A640" s="3"/>
      <c r="B640" s="2"/>
    </row>
    <row r="641" ht="15.75" customHeight="1">
      <c r="A641" s="3"/>
      <c r="B641" s="2"/>
    </row>
    <row r="642" ht="15.75" customHeight="1">
      <c r="A642" s="3"/>
      <c r="B642" s="2"/>
    </row>
    <row r="643" ht="15.75" customHeight="1">
      <c r="A643" s="3"/>
      <c r="B643" s="2"/>
    </row>
    <row r="644" ht="15.75" customHeight="1">
      <c r="A644" s="3"/>
      <c r="B644" s="2"/>
    </row>
    <row r="645" ht="15.75" customHeight="1">
      <c r="A645" s="3"/>
      <c r="B645" s="2"/>
    </row>
    <row r="646" ht="15.75" customHeight="1">
      <c r="A646" s="3"/>
      <c r="B646" s="2"/>
    </row>
    <row r="647" ht="15.75" customHeight="1">
      <c r="A647" s="3"/>
      <c r="B647" s="2"/>
    </row>
    <row r="648" ht="15.75" customHeight="1">
      <c r="A648" s="3"/>
      <c r="B648" s="2"/>
    </row>
    <row r="649" ht="15.75" customHeight="1">
      <c r="A649" s="3"/>
      <c r="B649" s="2"/>
    </row>
    <row r="650" ht="15.75" customHeight="1">
      <c r="A650" s="3"/>
      <c r="B650" s="2"/>
    </row>
    <row r="651" ht="15.75" customHeight="1">
      <c r="A651" s="3"/>
      <c r="B651" s="2"/>
    </row>
    <row r="652" ht="15.75" customHeight="1">
      <c r="A652" s="3"/>
      <c r="B652" s="2"/>
    </row>
    <row r="653" ht="15.75" customHeight="1">
      <c r="A653" s="3"/>
      <c r="B653" s="2"/>
    </row>
    <row r="654" ht="15.75" customHeight="1">
      <c r="A654" s="3"/>
      <c r="B654" s="2"/>
    </row>
    <row r="655" ht="15.75" customHeight="1">
      <c r="A655" s="3"/>
      <c r="B655" s="2"/>
    </row>
    <row r="656" ht="15.75" customHeight="1">
      <c r="A656" s="3"/>
      <c r="B656" s="2"/>
    </row>
    <row r="657" ht="15.75" customHeight="1">
      <c r="A657" s="3"/>
      <c r="B657" s="2"/>
    </row>
    <row r="658" ht="15.75" customHeight="1">
      <c r="A658" s="3"/>
      <c r="B658" s="2"/>
    </row>
    <row r="659" ht="15.75" customHeight="1">
      <c r="A659" s="3"/>
      <c r="B659" s="2"/>
    </row>
    <row r="660" ht="15.75" customHeight="1">
      <c r="A660" s="3"/>
      <c r="B660" s="2"/>
    </row>
    <row r="661" ht="15.75" customHeight="1">
      <c r="A661" s="3"/>
      <c r="B661" s="2"/>
    </row>
    <row r="662" ht="15.75" customHeight="1">
      <c r="A662" s="3"/>
      <c r="B662" s="2"/>
    </row>
    <row r="663" ht="15.75" customHeight="1">
      <c r="A663" s="3"/>
      <c r="B663" s="2"/>
    </row>
    <row r="664" ht="15.75" customHeight="1">
      <c r="A664" s="3"/>
      <c r="B664" s="2"/>
    </row>
    <row r="665" ht="15.75" customHeight="1">
      <c r="A665" s="3"/>
      <c r="B665" s="2"/>
    </row>
    <row r="666" ht="15.75" customHeight="1">
      <c r="A666" s="3"/>
      <c r="B666" s="2"/>
    </row>
    <row r="667" ht="15.75" customHeight="1">
      <c r="A667" s="3"/>
      <c r="B667" s="2"/>
    </row>
    <row r="668" ht="15.75" customHeight="1">
      <c r="A668" s="3"/>
      <c r="B668" s="2"/>
    </row>
    <row r="669" ht="15.75" customHeight="1">
      <c r="A669" s="3"/>
      <c r="B669" s="2"/>
    </row>
    <row r="670" ht="15.75" customHeight="1">
      <c r="A670" s="3"/>
      <c r="B670" s="2"/>
    </row>
    <row r="671" ht="15.75" customHeight="1">
      <c r="A671" s="3"/>
      <c r="B671" s="2"/>
    </row>
    <row r="672" ht="15.75" customHeight="1">
      <c r="A672" s="3"/>
      <c r="B672" s="2"/>
    </row>
    <row r="673" ht="15.75" customHeight="1">
      <c r="A673" s="3"/>
      <c r="B673" s="2"/>
    </row>
    <row r="674" ht="15.75" customHeight="1">
      <c r="A674" s="3"/>
      <c r="B674" s="2"/>
    </row>
    <row r="675" ht="15.75" customHeight="1">
      <c r="A675" s="3"/>
      <c r="B675" s="2"/>
    </row>
    <row r="676" ht="15.75" customHeight="1">
      <c r="A676" s="3"/>
      <c r="B676" s="2"/>
    </row>
    <row r="677" ht="15.75" customHeight="1">
      <c r="A677" s="3"/>
      <c r="B677" s="2"/>
    </row>
    <row r="678" ht="15.75" customHeight="1">
      <c r="A678" s="3"/>
      <c r="B678" s="2"/>
    </row>
    <row r="679" ht="15.75" customHeight="1">
      <c r="A679" s="3"/>
      <c r="B679" s="2"/>
    </row>
    <row r="680" ht="15.75" customHeight="1">
      <c r="A680" s="3"/>
      <c r="B680" s="2"/>
    </row>
    <row r="681" ht="15.75" customHeight="1">
      <c r="A681" s="3"/>
      <c r="B681" s="2"/>
    </row>
    <row r="682" ht="15.75" customHeight="1">
      <c r="A682" s="3"/>
      <c r="B682" s="2"/>
    </row>
    <row r="683" ht="15.75" customHeight="1">
      <c r="A683" s="3"/>
      <c r="B683" s="2"/>
    </row>
    <row r="684" ht="15.75" customHeight="1">
      <c r="A684" s="3"/>
      <c r="B684" s="2"/>
    </row>
    <row r="685" ht="15.75" customHeight="1">
      <c r="A685" s="3"/>
      <c r="B685" s="2"/>
    </row>
    <row r="686" ht="15.75" customHeight="1">
      <c r="A686" s="3"/>
      <c r="B686" s="2"/>
    </row>
    <row r="687" ht="15.75" customHeight="1">
      <c r="A687" s="3"/>
      <c r="B687" s="2"/>
    </row>
    <row r="688" ht="15.75" customHeight="1">
      <c r="A688" s="3"/>
      <c r="B688" s="2"/>
    </row>
    <row r="689" ht="15.75" customHeight="1">
      <c r="A689" s="3"/>
      <c r="B689" s="2"/>
    </row>
    <row r="690" ht="15.75" customHeight="1">
      <c r="A690" s="3"/>
      <c r="B690" s="2"/>
    </row>
    <row r="691" ht="15.75" customHeight="1">
      <c r="A691" s="3"/>
      <c r="B691" s="2"/>
    </row>
    <row r="692" ht="15.75" customHeight="1">
      <c r="A692" s="3"/>
      <c r="B692" s="2"/>
    </row>
    <row r="693" ht="15.75" customHeight="1">
      <c r="A693" s="3"/>
      <c r="B693" s="2"/>
    </row>
    <row r="694" ht="15.75" customHeight="1">
      <c r="A694" s="3"/>
      <c r="B694" s="2"/>
    </row>
    <row r="695" ht="15.75" customHeight="1">
      <c r="A695" s="3"/>
      <c r="B695" s="2"/>
    </row>
    <row r="696" ht="15.75" customHeight="1">
      <c r="A696" s="3"/>
      <c r="B696" s="2"/>
    </row>
    <row r="697" ht="15.75" customHeight="1">
      <c r="A697" s="3"/>
      <c r="B697" s="2"/>
    </row>
    <row r="698" ht="15.75" customHeight="1">
      <c r="A698" s="3"/>
      <c r="B698" s="2"/>
    </row>
    <row r="699" ht="15.75" customHeight="1">
      <c r="A699" s="3"/>
      <c r="B699" s="2"/>
    </row>
    <row r="700" ht="15.75" customHeight="1">
      <c r="A700" s="3"/>
      <c r="B700" s="2"/>
    </row>
    <row r="701" ht="15.75" customHeight="1">
      <c r="A701" s="3"/>
      <c r="B701" s="2"/>
    </row>
    <row r="702" ht="15.75" customHeight="1">
      <c r="A702" s="3"/>
      <c r="B702" s="2"/>
    </row>
    <row r="703" ht="15.75" customHeight="1">
      <c r="A703" s="3"/>
      <c r="B703" s="2"/>
    </row>
    <row r="704" ht="15.75" customHeight="1">
      <c r="A704" s="3"/>
      <c r="B704" s="2"/>
    </row>
    <row r="705" ht="15.75" customHeight="1">
      <c r="A705" s="3"/>
      <c r="B705" s="2"/>
    </row>
    <row r="706" ht="15.75" customHeight="1">
      <c r="A706" s="3"/>
      <c r="B706" s="2"/>
    </row>
    <row r="707" ht="15.75" customHeight="1">
      <c r="A707" s="3"/>
      <c r="B707" s="2"/>
    </row>
    <row r="708" ht="15.75" customHeight="1">
      <c r="A708" s="3"/>
      <c r="B708" s="2"/>
    </row>
    <row r="709" ht="15.75" customHeight="1">
      <c r="A709" s="3"/>
      <c r="B709" s="2"/>
    </row>
    <row r="710" ht="15.75" customHeight="1">
      <c r="A710" s="3"/>
      <c r="B710" s="2"/>
    </row>
    <row r="711" ht="15.75" customHeight="1">
      <c r="A711" s="3"/>
      <c r="B711" s="2"/>
    </row>
    <row r="712" ht="15.75" customHeight="1">
      <c r="A712" s="3"/>
      <c r="B712" s="2"/>
    </row>
    <row r="713" ht="15.75" customHeight="1">
      <c r="A713" s="3"/>
      <c r="B713" s="2"/>
    </row>
    <row r="714" ht="15.75" customHeight="1">
      <c r="A714" s="3"/>
      <c r="B714" s="2"/>
    </row>
    <row r="715" ht="15.75" customHeight="1">
      <c r="A715" s="3"/>
      <c r="B715" s="2"/>
    </row>
    <row r="716" ht="15.75" customHeight="1">
      <c r="A716" s="3"/>
      <c r="B716" s="2"/>
    </row>
    <row r="717" ht="15.75" customHeight="1">
      <c r="A717" s="3"/>
      <c r="B717" s="2"/>
    </row>
    <row r="718" ht="15.75" customHeight="1">
      <c r="A718" s="3"/>
      <c r="B718" s="2"/>
    </row>
    <row r="719" ht="15.75" customHeight="1">
      <c r="A719" s="3"/>
      <c r="B719" s="2"/>
    </row>
    <row r="720" ht="15.75" customHeight="1">
      <c r="A720" s="3"/>
      <c r="B720" s="2"/>
    </row>
    <row r="721" ht="15.75" customHeight="1">
      <c r="A721" s="3"/>
      <c r="B721" s="2"/>
    </row>
    <row r="722" ht="15.75" customHeight="1">
      <c r="A722" s="3"/>
      <c r="B722" s="2"/>
    </row>
    <row r="723" ht="15.75" customHeight="1">
      <c r="A723" s="3"/>
      <c r="B723" s="2"/>
    </row>
    <row r="724" ht="15.75" customHeight="1">
      <c r="A724" s="3"/>
      <c r="B724" s="2"/>
    </row>
    <row r="725" ht="15.75" customHeight="1">
      <c r="A725" s="3"/>
      <c r="B725" s="2"/>
    </row>
    <row r="726" ht="15.75" customHeight="1">
      <c r="A726" s="3"/>
      <c r="B726" s="2"/>
    </row>
    <row r="727" ht="15.75" customHeight="1">
      <c r="A727" s="3"/>
      <c r="B727" s="2"/>
    </row>
    <row r="728" ht="15.75" customHeight="1">
      <c r="A728" s="3"/>
      <c r="B728" s="2"/>
    </row>
    <row r="729" ht="15.75" customHeight="1">
      <c r="A729" s="3"/>
      <c r="B729" s="2"/>
    </row>
    <row r="730" ht="15.75" customHeight="1">
      <c r="A730" s="3"/>
      <c r="B730" s="2"/>
    </row>
    <row r="731" ht="15.75" customHeight="1">
      <c r="A731" s="3"/>
      <c r="B731" s="2"/>
    </row>
    <row r="732" ht="15.75" customHeight="1">
      <c r="A732" s="3"/>
      <c r="B732" s="2"/>
    </row>
    <row r="733" ht="15.75" customHeight="1">
      <c r="A733" s="3"/>
      <c r="B733" s="2"/>
    </row>
    <row r="734" ht="15.75" customHeight="1">
      <c r="A734" s="3"/>
      <c r="B734" s="2"/>
    </row>
    <row r="735" ht="15.75" customHeight="1">
      <c r="A735" s="3"/>
      <c r="B735" s="2"/>
    </row>
    <row r="736" ht="15.75" customHeight="1">
      <c r="A736" s="3"/>
      <c r="B736" s="2"/>
    </row>
    <row r="737" ht="15.75" customHeight="1">
      <c r="A737" s="3"/>
      <c r="B737" s="2"/>
    </row>
    <row r="738" ht="15.75" customHeight="1">
      <c r="A738" s="3"/>
      <c r="B738" s="2"/>
    </row>
    <row r="739" ht="15.75" customHeight="1">
      <c r="A739" s="3"/>
      <c r="B739" s="2"/>
    </row>
    <row r="740" ht="15.75" customHeight="1">
      <c r="A740" s="3"/>
      <c r="B740" s="2"/>
    </row>
    <row r="741" ht="15.75" customHeight="1">
      <c r="A741" s="3"/>
      <c r="B741" s="2"/>
    </row>
    <row r="742" ht="15.75" customHeight="1">
      <c r="A742" s="3"/>
      <c r="B742" s="2"/>
    </row>
    <row r="743" ht="15.75" customHeight="1">
      <c r="A743" s="3"/>
      <c r="B743" s="2"/>
    </row>
    <row r="744" ht="15.75" customHeight="1">
      <c r="A744" s="3"/>
      <c r="B744" s="2"/>
    </row>
    <row r="745" ht="15.75" customHeight="1">
      <c r="A745" s="3"/>
      <c r="B745" s="2"/>
    </row>
    <row r="746" ht="15.75" customHeight="1">
      <c r="A746" s="3"/>
      <c r="B746" s="2"/>
    </row>
    <row r="747" ht="15.75" customHeight="1">
      <c r="A747" s="3"/>
      <c r="B747" s="2"/>
    </row>
    <row r="748" ht="15.75" customHeight="1">
      <c r="A748" s="3"/>
      <c r="B748" s="2"/>
    </row>
    <row r="749" ht="15.75" customHeight="1">
      <c r="A749" s="3"/>
      <c r="B749" s="2"/>
    </row>
    <row r="750" ht="15.75" customHeight="1">
      <c r="A750" s="3"/>
      <c r="B750" s="2"/>
    </row>
    <row r="751" ht="15.75" customHeight="1">
      <c r="A751" s="3"/>
      <c r="B751" s="2"/>
    </row>
    <row r="752" ht="15.75" customHeight="1">
      <c r="A752" s="3"/>
      <c r="B752" s="2"/>
    </row>
    <row r="753" ht="15.75" customHeight="1">
      <c r="A753" s="3"/>
      <c r="B753" s="2"/>
    </row>
    <row r="754" ht="15.75" customHeight="1">
      <c r="A754" s="3"/>
      <c r="B754" s="2"/>
    </row>
    <row r="755" ht="15.75" customHeight="1">
      <c r="A755" s="3"/>
      <c r="B755" s="2"/>
    </row>
    <row r="756" ht="15.75" customHeight="1">
      <c r="A756" s="3"/>
      <c r="B756" s="2"/>
    </row>
    <row r="757" ht="15.75" customHeight="1">
      <c r="A757" s="3"/>
      <c r="B757" s="2"/>
    </row>
    <row r="758" ht="15.75" customHeight="1">
      <c r="A758" s="3"/>
      <c r="B758" s="2"/>
    </row>
    <row r="759" ht="15.75" customHeight="1">
      <c r="A759" s="3"/>
      <c r="B759" s="2"/>
    </row>
    <row r="760" ht="15.75" customHeight="1">
      <c r="A760" s="3"/>
      <c r="B760" s="2"/>
    </row>
    <row r="761" ht="15.75" customHeight="1">
      <c r="A761" s="3"/>
      <c r="B761" s="2"/>
    </row>
    <row r="762" ht="15.75" customHeight="1">
      <c r="A762" s="3"/>
      <c r="B762" s="2"/>
    </row>
    <row r="763" ht="15.75" customHeight="1">
      <c r="A763" s="3"/>
      <c r="B763" s="2"/>
    </row>
    <row r="764" ht="15.75" customHeight="1">
      <c r="A764" s="3"/>
      <c r="B764" s="2"/>
    </row>
    <row r="765" ht="15.75" customHeight="1">
      <c r="A765" s="3"/>
      <c r="B765" s="2"/>
    </row>
    <row r="766" ht="15.75" customHeight="1">
      <c r="A766" s="3"/>
      <c r="B766" s="2"/>
    </row>
    <row r="767" ht="15.75" customHeight="1">
      <c r="A767" s="3"/>
      <c r="B767" s="2"/>
    </row>
    <row r="768" ht="15.75" customHeight="1">
      <c r="A768" s="3"/>
      <c r="B768" s="2"/>
    </row>
    <row r="769" ht="15.75" customHeight="1">
      <c r="A769" s="3"/>
      <c r="B769" s="2"/>
    </row>
    <row r="770" ht="15.75" customHeight="1">
      <c r="A770" s="3"/>
      <c r="B770" s="2"/>
    </row>
    <row r="771" ht="15.75" customHeight="1">
      <c r="A771" s="3"/>
      <c r="B771" s="2"/>
    </row>
    <row r="772" ht="15.75" customHeight="1">
      <c r="A772" s="3"/>
      <c r="B772" s="2"/>
    </row>
    <row r="773" ht="15.75" customHeight="1">
      <c r="A773" s="3"/>
      <c r="B773" s="2"/>
    </row>
    <row r="774" ht="15.75" customHeight="1">
      <c r="A774" s="3"/>
      <c r="B774" s="2"/>
    </row>
    <row r="775" ht="15.75" customHeight="1">
      <c r="A775" s="3"/>
      <c r="B775" s="2"/>
    </row>
    <row r="776" ht="15.75" customHeight="1">
      <c r="A776" s="3"/>
      <c r="B776" s="2"/>
    </row>
    <row r="777" ht="15.75" customHeight="1">
      <c r="A777" s="3"/>
      <c r="B777" s="2"/>
    </row>
    <row r="778" ht="15.75" customHeight="1">
      <c r="A778" s="3"/>
      <c r="B778" s="2"/>
    </row>
    <row r="779" ht="15.75" customHeight="1">
      <c r="A779" s="3"/>
      <c r="B779" s="2"/>
    </row>
    <row r="780" ht="15.75" customHeight="1">
      <c r="A780" s="3"/>
      <c r="B780" s="2"/>
    </row>
    <row r="781" ht="15.75" customHeight="1">
      <c r="A781" s="3"/>
      <c r="B781" s="2"/>
    </row>
    <row r="782" ht="15.75" customHeight="1">
      <c r="A782" s="3"/>
      <c r="B782" s="2"/>
    </row>
    <row r="783" ht="15.75" customHeight="1">
      <c r="A783" s="3"/>
      <c r="B783" s="2"/>
    </row>
    <row r="784" ht="15.75" customHeight="1">
      <c r="A784" s="3"/>
      <c r="B784" s="2"/>
    </row>
    <row r="785" ht="15.75" customHeight="1">
      <c r="A785" s="3"/>
      <c r="B785" s="2"/>
    </row>
    <row r="786" ht="15.75" customHeight="1">
      <c r="A786" s="3"/>
      <c r="B786" s="2"/>
    </row>
    <row r="787" ht="15.75" customHeight="1">
      <c r="A787" s="3"/>
      <c r="B787" s="2"/>
    </row>
    <row r="788" ht="15.75" customHeight="1">
      <c r="A788" s="3"/>
      <c r="B788" s="2"/>
    </row>
    <row r="789" ht="15.75" customHeight="1">
      <c r="A789" s="3"/>
      <c r="B789" s="2"/>
    </row>
    <row r="790" ht="15.75" customHeight="1">
      <c r="A790" s="3"/>
      <c r="B790" s="2"/>
    </row>
    <row r="791" ht="15.75" customHeight="1">
      <c r="A791" s="3"/>
      <c r="B791" s="2"/>
    </row>
    <row r="792" ht="15.75" customHeight="1">
      <c r="A792" s="3"/>
      <c r="B792" s="2"/>
    </row>
    <row r="793" ht="15.75" customHeight="1">
      <c r="A793" s="3"/>
      <c r="B793" s="2"/>
    </row>
    <row r="794" ht="15.75" customHeight="1">
      <c r="A794" s="3"/>
      <c r="B794" s="2"/>
    </row>
    <row r="795" ht="15.75" customHeight="1">
      <c r="A795" s="3"/>
      <c r="B795" s="2"/>
    </row>
    <row r="796" ht="15.75" customHeight="1">
      <c r="A796" s="3"/>
      <c r="B796" s="2"/>
    </row>
    <row r="797" ht="15.75" customHeight="1">
      <c r="A797" s="3"/>
      <c r="B797" s="2"/>
    </row>
    <row r="798" ht="15.75" customHeight="1">
      <c r="A798" s="3"/>
      <c r="B798" s="2"/>
    </row>
    <row r="799" ht="15.75" customHeight="1">
      <c r="A799" s="3"/>
      <c r="B799" s="2"/>
    </row>
    <row r="800" ht="15.75" customHeight="1">
      <c r="A800" s="3"/>
      <c r="B800" s="2"/>
    </row>
    <row r="801" ht="15.75" customHeight="1">
      <c r="A801" s="3"/>
      <c r="B801" s="2"/>
    </row>
    <row r="802" ht="15.75" customHeight="1">
      <c r="A802" s="3"/>
      <c r="B802" s="2"/>
    </row>
    <row r="803" ht="15.75" customHeight="1">
      <c r="A803" s="3"/>
      <c r="B803" s="2"/>
    </row>
    <row r="804" ht="15.75" customHeight="1">
      <c r="A804" s="3"/>
      <c r="B804" s="2"/>
    </row>
    <row r="805" ht="15.75" customHeight="1">
      <c r="A805" s="3"/>
      <c r="B805" s="2"/>
    </row>
    <row r="806" ht="15.75" customHeight="1">
      <c r="A806" s="3"/>
      <c r="B806" s="2"/>
    </row>
    <row r="807" ht="15.75" customHeight="1">
      <c r="A807" s="3"/>
      <c r="B807" s="2"/>
    </row>
    <row r="808" ht="15.75" customHeight="1">
      <c r="A808" s="3"/>
      <c r="B808" s="2"/>
    </row>
    <row r="809" ht="15.75" customHeight="1">
      <c r="A809" s="3"/>
      <c r="B809" s="2"/>
    </row>
    <row r="810" ht="15.75" customHeight="1">
      <c r="A810" s="3"/>
      <c r="B810" s="2"/>
    </row>
    <row r="811" ht="15.75" customHeight="1">
      <c r="A811" s="3"/>
      <c r="B811" s="2"/>
    </row>
    <row r="812" ht="15.75" customHeight="1">
      <c r="A812" s="3"/>
      <c r="B812" s="2"/>
    </row>
    <row r="813" ht="15.75" customHeight="1">
      <c r="A813" s="3"/>
      <c r="B813" s="2"/>
    </row>
    <row r="814" ht="15.75" customHeight="1">
      <c r="A814" s="3"/>
      <c r="B814" s="2"/>
    </row>
    <row r="815" ht="15.75" customHeight="1">
      <c r="A815" s="3"/>
      <c r="B815" s="2"/>
    </row>
    <row r="816" ht="15.75" customHeight="1">
      <c r="A816" s="3"/>
      <c r="B816" s="2"/>
    </row>
    <row r="817" ht="15.75" customHeight="1">
      <c r="A817" s="3"/>
      <c r="B817" s="2"/>
    </row>
    <row r="818" ht="15.75" customHeight="1">
      <c r="A818" s="3"/>
      <c r="B818" s="2"/>
    </row>
    <row r="819" ht="15.75" customHeight="1">
      <c r="A819" s="3"/>
      <c r="B819" s="2"/>
    </row>
    <row r="820" ht="15.75" customHeight="1">
      <c r="A820" s="3"/>
      <c r="B820" s="2"/>
    </row>
    <row r="821" ht="15.75" customHeight="1">
      <c r="A821" s="3"/>
      <c r="B821" s="2"/>
    </row>
    <row r="822" ht="15.75" customHeight="1">
      <c r="A822" s="3"/>
      <c r="B822" s="2"/>
    </row>
    <row r="823" ht="15.75" customHeight="1">
      <c r="A823" s="3"/>
      <c r="B823" s="2"/>
    </row>
    <row r="824" ht="15.75" customHeight="1">
      <c r="A824" s="3"/>
      <c r="B824" s="2"/>
    </row>
    <row r="825" ht="15.75" customHeight="1">
      <c r="A825" s="3"/>
      <c r="B825" s="2"/>
    </row>
    <row r="826" ht="15.75" customHeight="1">
      <c r="A826" s="3"/>
      <c r="B826" s="2"/>
    </row>
    <row r="827" ht="15.75" customHeight="1">
      <c r="A827" s="3"/>
      <c r="B827" s="2"/>
    </row>
    <row r="828" ht="15.75" customHeight="1">
      <c r="A828" s="3"/>
      <c r="B828" s="2"/>
    </row>
    <row r="829" ht="15.75" customHeight="1">
      <c r="A829" s="3"/>
      <c r="B829" s="2"/>
    </row>
    <row r="830" ht="15.75" customHeight="1">
      <c r="A830" s="3"/>
      <c r="B830" s="2"/>
    </row>
    <row r="831" ht="15.75" customHeight="1">
      <c r="A831" s="3"/>
      <c r="B831" s="2"/>
    </row>
    <row r="832" ht="15.75" customHeight="1">
      <c r="A832" s="3"/>
      <c r="B832" s="2"/>
    </row>
    <row r="833" ht="15.75" customHeight="1">
      <c r="A833" s="3"/>
      <c r="B833" s="2"/>
    </row>
    <row r="834" ht="15.75" customHeight="1">
      <c r="A834" s="3"/>
      <c r="B834" s="2"/>
    </row>
    <row r="835" ht="15.75" customHeight="1">
      <c r="A835" s="3"/>
      <c r="B835" s="2"/>
    </row>
    <row r="836" ht="15.75" customHeight="1">
      <c r="A836" s="3"/>
      <c r="B836" s="2"/>
    </row>
    <row r="837" ht="15.75" customHeight="1">
      <c r="A837" s="3"/>
      <c r="B837" s="2"/>
    </row>
    <row r="838" ht="15.75" customHeight="1">
      <c r="A838" s="3"/>
      <c r="B838" s="2"/>
    </row>
    <row r="839" ht="15.75" customHeight="1">
      <c r="A839" s="3"/>
      <c r="B839" s="2"/>
    </row>
    <row r="840" ht="15.75" customHeight="1">
      <c r="A840" s="3"/>
      <c r="B840" s="2"/>
    </row>
    <row r="841" ht="15.75" customHeight="1">
      <c r="A841" s="3"/>
      <c r="B841" s="2"/>
    </row>
    <row r="842" ht="15.75" customHeight="1">
      <c r="A842" s="3"/>
      <c r="B842" s="2"/>
    </row>
    <row r="843" ht="15.75" customHeight="1">
      <c r="A843" s="3"/>
      <c r="B843" s="2"/>
    </row>
    <row r="844" ht="15.75" customHeight="1">
      <c r="A844" s="3"/>
      <c r="B844" s="2"/>
    </row>
    <row r="845" ht="15.75" customHeight="1">
      <c r="A845" s="3"/>
      <c r="B845" s="2"/>
    </row>
    <row r="846" ht="15.75" customHeight="1">
      <c r="A846" s="3"/>
      <c r="B846" s="2"/>
    </row>
    <row r="847" ht="15.75" customHeight="1">
      <c r="A847" s="3"/>
      <c r="B847" s="2"/>
    </row>
    <row r="848" ht="15.75" customHeight="1">
      <c r="A848" s="3"/>
      <c r="B848" s="2"/>
    </row>
    <row r="849" ht="15.75" customHeight="1">
      <c r="A849" s="3"/>
      <c r="B849" s="2"/>
    </row>
    <row r="850" ht="15.75" customHeight="1">
      <c r="A850" s="3"/>
      <c r="B850" s="2"/>
    </row>
    <row r="851" ht="15.75" customHeight="1">
      <c r="A851" s="3"/>
      <c r="B851" s="2"/>
    </row>
    <row r="852" ht="15.75" customHeight="1">
      <c r="A852" s="3"/>
      <c r="B852" s="2"/>
    </row>
    <row r="853" ht="15.75" customHeight="1">
      <c r="A853" s="3"/>
      <c r="B853" s="2"/>
    </row>
    <row r="854" ht="15.75" customHeight="1">
      <c r="A854" s="3"/>
      <c r="B854" s="2"/>
    </row>
    <row r="855" ht="15.75" customHeight="1">
      <c r="A855" s="3"/>
      <c r="B855" s="2"/>
    </row>
    <row r="856" ht="15.75" customHeight="1">
      <c r="A856" s="3"/>
      <c r="B856" s="2"/>
    </row>
    <row r="857" ht="15.75" customHeight="1">
      <c r="A857" s="3"/>
      <c r="B857" s="2"/>
    </row>
    <row r="858" ht="15.75" customHeight="1">
      <c r="A858" s="3"/>
      <c r="B858" s="2"/>
    </row>
    <row r="859" ht="15.75" customHeight="1">
      <c r="A859" s="3"/>
      <c r="B859" s="2"/>
    </row>
    <row r="860" ht="15.75" customHeight="1">
      <c r="A860" s="3"/>
      <c r="B860" s="2"/>
    </row>
    <row r="861" ht="15.75" customHeight="1">
      <c r="A861" s="3"/>
      <c r="B861" s="2"/>
    </row>
    <row r="862" ht="15.75" customHeight="1">
      <c r="A862" s="3"/>
      <c r="B862" s="2"/>
    </row>
    <row r="863" ht="15.75" customHeight="1">
      <c r="A863" s="3"/>
      <c r="B863" s="2"/>
    </row>
    <row r="864" ht="15.75" customHeight="1">
      <c r="A864" s="3"/>
      <c r="B864" s="2"/>
    </row>
    <row r="865" ht="15.75" customHeight="1">
      <c r="A865" s="3"/>
      <c r="B865" s="2"/>
    </row>
    <row r="866" ht="15.75" customHeight="1">
      <c r="A866" s="3"/>
      <c r="B866" s="2"/>
    </row>
    <row r="867" ht="15.75" customHeight="1">
      <c r="A867" s="3"/>
      <c r="B867" s="2"/>
    </row>
    <row r="868" ht="15.75" customHeight="1">
      <c r="A868" s="3"/>
      <c r="B868" s="2"/>
    </row>
    <row r="869" ht="15.75" customHeight="1">
      <c r="A869" s="3"/>
      <c r="B869" s="2"/>
    </row>
    <row r="870" ht="15.75" customHeight="1">
      <c r="A870" s="3"/>
      <c r="B870" s="2"/>
    </row>
    <row r="871" ht="15.75" customHeight="1">
      <c r="A871" s="3"/>
      <c r="B871" s="2"/>
    </row>
    <row r="872" ht="15.75" customHeight="1">
      <c r="A872" s="3"/>
      <c r="B872" s="2"/>
    </row>
    <row r="873" ht="15.75" customHeight="1">
      <c r="A873" s="3"/>
      <c r="B873" s="2"/>
    </row>
    <row r="874" ht="15.75" customHeight="1">
      <c r="A874" s="3"/>
      <c r="B874" s="2"/>
    </row>
    <row r="875" ht="15.75" customHeight="1">
      <c r="A875" s="3"/>
      <c r="B875" s="2"/>
    </row>
    <row r="876" ht="15.75" customHeight="1">
      <c r="A876" s="3"/>
      <c r="B876" s="2"/>
    </row>
    <row r="877" ht="15.75" customHeight="1">
      <c r="A877" s="3"/>
      <c r="B877" s="2"/>
    </row>
    <row r="878" ht="15.75" customHeight="1">
      <c r="A878" s="3"/>
      <c r="B878" s="2"/>
    </row>
    <row r="879" ht="15.75" customHeight="1">
      <c r="A879" s="3"/>
      <c r="B879" s="2"/>
    </row>
    <row r="880" ht="15.75" customHeight="1">
      <c r="A880" s="3"/>
      <c r="B880" s="2"/>
    </row>
    <row r="881" ht="15.75" customHeight="1">
      <c r="A881" s="3"/>
      <c r="B881" s="2"/>
    </row>
    <row r="882" ht="15.75" customHeight="1">
      <c r="A882" s="3"/>
      <c r="B882" s="2"/>
    </row>
    <row r="883" ht="15.75" customHeight="1">
      <c r="A883" s="3"/>
      <c r="B883" s="2"/>
    </row>
    <row r="884" ht="15.75" customHeight="1">
      <c r="A884" s="3"/>
      <c r="B884" s="2"/>
    </row>
    <row r="885" ht="15.75" customHeight="1">
      <c r="A885" s="3"/>
      <c r="B885" s="2"/>
    </row>
    <row r="886" ht="15.75" customHeight="1">
      <c r="A886" s="3"/>
      <c r="B886" s="2"/>
    </row>
    <row r="887" ht="15.75" customHeight="1">
      <c r="A887" s="3"/>
      <c r="B887" s="2"/>
    </row>
    <row r="888" ht="15.75" customHeight="1">
      <c r="A888" s="3"/>
      <c r="B888" s="2"/>
    </row>
    <row r="889" ht="15.75" customHeight="1">
      <c r="A889" s="3"/>
      <c r="B889" s="2"/>
    </row>
    <row r="890" ht="15.75" customHeight="1">
      <c r="A890" s="3"/>
      <c r="B890" s="2"/>
    </row>
    <row r="891" ht="15.75" customHeight="1">
      <c r="A891" s="3"/>
      <c r="B891" s="2"/>
    </row>
    <row r="892" ht="15.75" customHeight="1">
      <c r="A892" s="3"/>
      <c r="B892" s="2"/>
    </row>
    <row r="893" ht="15.75" customHeight="1">
      <c r="A893" s="3"/>
      <c r="B893" s="2"/>
    </row>
    <row r="894" ht="15.75" customHeight="1">
      <c r="A894" s="3"/>
      <c r="B894" s="2"/>
    </row>
    <row r="895" ht="15.75" customHeight="1">
      <c r="A895" s="3"/>
      <c r="B895" s="2"/>
    </row>
    <row r="896" ht="15.75" customHeight="1">
      <c r="A896" s="3"/>
      <c r="B896" s="2"/>
    </row>
    <row r="897" ht="15.75" customHeight="1">
      <c r="A897" s="3"/>
      <c r="B897" s="2"/>
    </row>
    <row r="898" ht="15.75" customHeight="1">
      <c r="A898" s="3"/>
      <c r="B898" s="2"/>
    </row>
    <row r="899" ht="15.75" customHeight="1">
      <c r="A899" s="3"/>
      <c r="B899" s="2"/>
    </row>
    <row r="900" ht="15.75" customHeight="1">
      <c r="A900" s="3"/>
      <c r="B900" s="2"/>
    </row>
    <row r="901" ht="15.75" customHeight="1">
      <c r="A901" s="3"/>
      <c r="B901" s="2"/>
    </row>
    <row r="902" ht="15.75" customHeight="1">
      <c r="A902" s="3"/>
      <c r="B902" s="2"/>
    </row>
    <row r="903" ht="15.75" customHeight="1">
      <c r="A903" s="3"/>
      <c r="B903" s="2"/>
    </row>
    <row r="904" ht="15.75" customHeight="1">
      <c r="A904" s="3"/>
      <c r="B904" s="2"/>
    </row>
    <row r="905" ht="15.75" customHeight="1">
      <c r="A905" s="3"/>
      <c r="B905" s="2"/>
    </row>
    <row r="906" ht="15.75" customHeight="1">
      <c r="A906" s="3"/>
      <c r="B906" s="2"/>
    </row>
    <row r="907" ht="15.75" customHeight="1">
      <c r="A907" s="3"/>
      <c r="B907" s="2"/>
    </row>
    <row r="908" ht="15.75" customHeight="1">
      <c r="A908" s="3"/>
      <c r="B908" s="2"/>
    </row>
    <row r="909" ht="15.75" customHeight="1">
      <c r="A909" s="3"/>
      <c r="B909" s="2"/>
    </row>
    <row r="910" ht="15.75" customHeight="1">
      <c r="A910" s="3"/>
      <c r="B910" s="2"/>
    </row>
    <row r="911" ht="15.75" customHeight="1">
      <c r="A911" s="3"/>
      <c r="B911" s="2"/>
    </row>
    <row r="912" ht="15.75" customHeight="1">
      <c r="A912" s="3"/>
      <c r="B912" s="2"/>
    </row>
    <row r="913" ht="15.75" customHeight="1">
      <c r="A913" s="3"/>
      <c r="B913" s="2"/>
    </row>
    <row r="914" ht="15.75" customHeight="1">
      <c r="A914" s="3"/>
      <c r="B914" s="2"/>
    </row>
    <row r="915" ht="15.75" customHeight="1">
      <c r="A915" s="3"/>
      <c r="B915" s="2"/>
    </row>
    <row r="916" ht="15.75" customHeight="1">
      <c r="A916" s="3"/>
      <c r="B916" s="2"/>
    </row>
    <row r="917" ht="15.75" customHeight="1">
      <c r="A917" s="3"/>
      <c r="B917" s="2"/>
    </row>
    <row r="918" ht="15.75" customHeight="1">
      <c r="A918" s="3"/>
      <c r="B918" s="2"/>
    </row>
    <row r="919" ht="15.75" customHeight="1">
      <c r="A919" s="3"/>
      <c r="B919" s="2"/>
    </row>
    <row r="920" ht="15.75" customHeight="1">
      <c r="A920" s="3"/>
      <c r="B920" s="2"/>
    </row>
    <row r="921" ht="15.75" customHeight="1">
      <c r="A921" s="3"/>
      <c r="B921" s="2"/>
    </row>
    <row r="922" ht="15.75" customHeight="1">
      <c r="A922" s="3"/>
      <c r="B922" s="2"/>
    </row>
    <row r="923" ht="15.75" customHeight="1">
      <c r="A923" s="3"/>
      <c r="B923" s="2"/>
    </row>
    <row r="924" ht="15.75" customHeight="1">
      <c r="A924" s="3"/>
      <c r="B924" s="2"/>
    </row>
    <row r="925" ht="15.75" customHeight="1">
      <c r="A925" s="3"/>
      <c r="B925" s="2"/>
    </row>
    <row r="926" ht="15.75" customHeight="1">
      <c r="A926" s="3"/>
      <c r="B926" s="2"/>
    </row>
    <row r="927" ht="15.75" customHeight="1">
      <c r="A927" s="3"/>
      <c r="B927" s="2"/>
    </row>
    <row r="928" ht="15.75" customHeight="1">
      <c r="A928" s="3"/>
      <c r="B928" s="2"/>
    </row>
    <row r="929" ht="15.75" customHeight="1">
      <c r="A929" s="3"/>
      <c r="B929" s="2"/>
    </row>
    <row r="930" ht="15.75" customHeight="1">
      <c r="A930" s="3"/>
      <c r="B930" s="2"/>
    </row>
    <row r="931" ht="15.75" customHeight="1">
      <c r="A931" s="3"/>
      <c r="B931" s="2"/>
    </row>
    <row r="932" ht="15.75" customHeight="1">
      <c r="A932" s="3"/>
      <c r="B932" s="2"/>
    </row>
    <row r="933" ht="15.75" customHeight="1">
      <c r="A933" s="3"/>
      <c r="B933" s="2"/>
    </row>
    <row r="934" ht="15.75" customHeight="1">
      <c r="A934" s="3"/>
      <c r="B934" s="2"/>
    </row>
    <row r="935" ht="15.75" customHeight="1">
      <c r="A935" s="3"/>
      <c r="B935" s="2"/>
    </row>
    <row r="936" ht="15.75" customHeight="1">
      <c r="A936" s="3"/>
      <c r="B936" s="2"/>
    </row>
    <row r="937" ht="15.75" customHeight="1">
      <c r="A937" s="3"/>
      <c r="B937" s="2"/>
    </row>
    <row r="938" ht="15.75" customHeight="1">
      <c r="A938" s="3"/>
      <c r="B938" s="2"/>
    </row>
    <row r="939" ht="15.75" customHeight="1">
      <c r="A939" s="3"/>
      <c r="B939" s="2"/>
    </row>
    <row r="940" ht="15.75" customHeight="1">
      <c r="A940" s="3"/>
      <c r="B940" s="2"/>
    </row>
    <row r="941" ht="15.75" customHeight="1">
      <c r="A941" s="3"/>
      <c r="B941" s="2"/>
    </row>
    <row r="942" ht="15.75" customHeight="1">
      <c r="A942" s="3"/>
      <c r="B942" s="2"/>
    </row>
    <row r="943" ht="15.75" customHeight="1">
      <c r="A943" s="3"/>
      <c r="B943" s="2"/>
    </row>
    <row r="944" ht="15.75" customHeight="1">
      <c r="A944" s="3"/>
      <c r="B944" s="2"/>
    </row>
    <row r="945" ht="15.75" customHeight="1">
      <c r="A945" s="3"/>
      <c r="B945" s="2"/>
    </row>
    <row r="946" ht="15.75" customHeight="1">
      <c r="A946" s="3"/>
      <c r="B946" s="2"/>
    </row>
    <row r="947" ht="15.75" customHeight="1">
      <c r="A947" s="3"/>
      <c r="B947" s="2"/>
    </row>
    <row r="948" ht="15.75" customHeight="1">
      <c r="A948" s="3"/>
      <c r="B948" s="2"/>
    </row>
    <row r="949" ht="15.75" customHeight="1">
      <c r="A949" s="3"/>
      <c r="B949" s="2"/>
    </row>
    <row r="950" ht="15.75" customHeight="1">
      <c r="A950" s="3"/>
      <c r="B950" s="2"/>
    </row>
    <row r="951" ht="15.75" customHeight="1">
      <c r="A951" s="3"/>
      <c r="B951" s="2"/>
    </row>
    <row r="952" ht="15.75" customHeight="1">
      <c r="A952" s="3"/>
      <c r="B952" s="2"/>
    </row>
    <row r="953" ht="15.75" customHeight="1">
      <c r="A953" s="3"/>
      <c r="B953" s="2"/>
    </row>
    <row r="954" ht="15.75" customHeight="1">
      <c r="A954" s="3"/>
      <c r="B954" s="2"/>
    </row>
    <row r="955" ht="15.75" customHeight="1">
      <c r="A955" s="3"/>
      <c r="B955" s="2"/>
    </row>
    <row r="956" ht="15.75" customHeight="1">
      <c r="A956" s="3"/>
      <c r="B956" s="2"/>
    </row>
    <row r="957" ht="15.75" customHeight="1">
      <c r="A957" s="3"/>
      <c r="B957" s="2"/>
    </row>
    <row r="958" ht="15.75" customHeight="1">
      <c r="A958" s="3"/>
      <c r="B958" s="2"/>
    </row>
    <row r="959" ht="15.75" customHeight="1">
      <c r="A959" s="3"/>
      <c r="B959" s="2"/>
    </row>
    <row r="960" ht="15.75" customHeight="1">
      <c r="A960" s="3"/>
      <c r="B960" s="2"/>
    </row>
    <row r="961" ht="15.75" customHeight="1">
      <c r="A961" s="3"/>
      <c r="B961" s="2"/>
    </row>
    <row r="962" ht="15.75" customHeight="1">
      <c r="A962" s="3"/>
      <c r="B962" s="2"/>
    </row>
    <row r="963" ht="15.75" customHeight="1">
      <c r="A963" s="3"/>
      <c r="B963" s="2"/>
    </row>
    <row r="964" ht="15.75" customHeight="1">
      <c r="A964" s="3"/>
      <c r="B964" s="2"/>
    </row>
    <row r="965" ht="15.75" customHeight="1">
      <c r="A965" s="3"/>
      <c r="B965" s="2"/>
    </row>
    <row r="966" ht="15.75" customHeight="1">
      <c r="A966" s="3"/>
      <c r="B966" s="2"/>
    </row>
    <row r="967" ht="15.75" customHeight="1">
      <c r="A967" s="3"/>
      <c r="B967" s="2"/>
    </row>
    <row r="968" ht="15.75" customHeight="1">
      <c r="A968" s="3"/>
      <c r="B968" s="2"/>
    </row>
    <row r="969" ht="15.75" customHeight="1">
      <c r="A969" s="3"/>
      <c r="B969" s="2"/>
    </row>
    <row r="970" ht="15.75" customHeight="1">
      <c r="A970" s="3"/>
      <c r="B970" s="2"/>
    </row>
    <row r="971" ht="15.75" customHeight="1">
      <c r="A971" s="3"/>
      <c r="B971" s="2"/>
    </row>
    <row r="972" ht="15.75" customHeight="1">
      <c r="A972" s="3"/>
      <c r="B972" s="2"/>
    </row>
    <row r="973" ht="15.75" customHeight="1">
      <c r="A973" s="3"/>
      <c r="B973" s="2"/>
    </row>
    <row r="974" ht="15.75" customHeight="1">
      <c r="A974" s="3"/>
      <c r="B974" s="2"/>
    </row>
    <row r="975" ht="15.75" customHeight="1">
      <c r="A975" s="3"/>
      <c r="B975" s="2"/>
    </row>
    <row r="976" ht="15.75" customHeight="1">
      <c r="A976" s="3"/>
      <c r="B976" s="2"/>
    </row>
    <row r="977" ht="15.75" customHeight="1">
      <c r="A977" s="3"/>
      <c r="B977" s="2"/>
    </row>
    <row r="978" ht="15.75" customHeight="1">
      <c r="A978" s="3"/>
      <c r="B978" s="2"/>
    </row>
    <row r="979" ht="15.75" customHeight="1">
      <c r="A979" s="3"/>
      <c r="B979" s="2"/>
    </row>
    <row r="980" ht="15.75" customHeight="1">
      <c r="A980" s="3"/>
      <c r="B980" s="2"/>
    </row>
    <row r="981" ht="15.75" customHeight="1">
      <c r="A981" s="3"/>
      <c r="B981" s="2"/>
    </row>
    <row r="982" ht="15.75" customHeight="1">
      <c r="A982" s="3"/>
      <c r="B982" s="2"/>
    </row>
    <row r="983" ht="15.75" customHeight="1">
      <c r="A983" s="3"/>
      <c r="B983" s="2"/>
    </row>
    <row r="984" ht="15.75" customHeight="1">
      <c r="A984" s="3"/>
      <c r="B984" s="2"/>
    </row>
    <row r="985" ht="15.75" customHeight="1">
      <c r="A985" s="3"/>
      <c r="B985" s="2"/>
    </row>
    <row r="986" ht="15.75" customHeight="1">
      <c r="A986" s="3"/>
      <c r="B986" s="2"/>
    </row>
    <row r="987" ht="15.75" customHeight="1">
      <c r="A987" s="3"/>
      <c r="B987" s="2"/>
    </row>
    <row r="988" ht="15.75" customHeight="1">
      <c r="A988" s="3"/>
      <c r="B988" s="2"/>
    </row>
    <row r="989" ht="15.75" customHeight="1">
      <c r="A989" s="3"/>
      <c r="B989" s="2"/>
    </row>
    <row r="990" ht="15.75" customHeight="1">
      <c r="A990" s="3"/>
      <c r="B990" s="2"/>
    </row>
    <row r="991" ht="15.75" customHeight="1">
      <c r="A991" s="3"/>
      <c r="B991" s="2"/>
    </row>
    <row r="992" ht="15.75" customHeight="1">
      <c r="A992" s="3"/>
      <c r="B992" s="2"/>
    </row>
    <row r="993" ht="15.75" customHeight="1">
      <c r="A993" s="3"/>
      <c r="B993" s="2"/>
    </row>
    <row r="994" ht="15.75" customHeight="1">
      <c r="A994" s="3"/>
      <c r="B994" s="2"/>
    </row>
    <row r="995" ht="15.75" customHeight="1">
      <c r="A995" s="3"/>
      <c r="B995" s="2"/>
    </row>
    <row r="996" ht="15.75" customHeight="1">
      <c r="A996" s="3"/>
      <c r="B996" s="2"/>
    </row>
    <row r="997" ht="15.75" customHeight="1">
      <c r="A997" s="3"/>
      <c r="B997" s="2"/>
    </row>
    <row r="998" ht="15.75" customHeight="1">
      <c r="A998" s="3"/>
      <c r="B998" s="2"/>
    </row>
    <row r="999" ht="15.75" customHeight="1">
      <c r="A999" s="3"/>
      <c r="B999" s="2"/>
    </row>
    <row r="1000" ht="15.75" customHeight="1">
      <c r="A1000" s="3"/>
      <c r="B1000" s="2"/>
    </row>
  </sheetData>
  <hyperlinks>
    <hyperlink r:id="rId2" ref="A8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9.14"/>
    <col customWidth="1" min="3" max="3" width="11.71"/>
    <col customWidth="1" min="4" max="4" width="17.29"/>
    <col customWidth="1" min="5" max="5" width="21.71"/>
    <col customWidth="1" min="6" max="6" width="12.71"/>
    <col customWidth="1" min="7" max="26" width="8.71"/>
  </cols>
  <sheetData>
    <row r="1">
      <c r="A1" s="2" t="s">
        <v>2</v>
      </c>
      <c r="B1" s="18" t="s">
        <v>228</v>
      </c>
      <c r="C1" t="s">
        <v>241</v>
      </c>
      <c r="D1" t="s">
        <v>244</v>
      </c>
      <c r="E1" t="s">
        <v>249</v>
      </c>
      <c r="F1" t="s">
        <v>252</v>
      </c>
      <c r="G1" t="s">
        <v>254</v>
      </c>
    </row>
    <row r="2">
      <c r="A2" s="2">
        <v>1.0</v>
      </c>
      <c r="B2" s="18" t="s">
        <v>722</v>
      </c>
      <c r="C2" t="s">
        <v>723</v>
      </c>
      <c r="D2" t="s">
        <v>724</v>
      </c>
      <c r="E2" t="s">
        <v>725</v>
      </c>
    </row>
    <row r="3">
      <c r="A3" s="2">
        <v>2.0</v>
      </c>
      <c r="B3" s="18" t="s">
        <v>727</v>
      </c>
      <c r="C3" t="s">
        <v>723</v>
      </c>
      <c r="D3" t="s">
        <v>728</v>
      </c>
      <c r="E3" t="s">
        <v>725</v>
      </c>
      <c r="F3" t="s">
        <v>729</v>
      </c>
    </row>
    <row r="4">
      <c r="A4" s="2">
        <v>3.0</v>
      </c>
      <c r="B4" s="18" t="s">
        <v>730</v>
      </c>
      <c r="C4" t="s">
        <v>732</v>
      </c>
      <c r="E4" t="s">
        <v>733</v>
      </c>
    </row>
    <row r="5">
      <c r="A5" s="2">
        <v>4.0</v>
      </c>
      <c r="B5" s="18" t="s">
        <v>734</v>
      </c>
      <c r="C5" t="s">
        <v>732</v>
      </c>
      <c r="E5" t="s">
        <v>725</v>
      </c>
    </row>
    <row r="6">
      <c r="A6" s="2">
        <v>5.0</v>
      </c>
      <c r="B6" s="18" t="s">
        <v>735</v>
      </c>
      <c r="E6" t="s">
        <v>736</v>
      </c>
      <c r="F6" t="s">
        <v>737</v>
      </c>
      <c r="G6" t="s">
        <v>739</v>
      </c>
    </row>
    <row r="7">
      <c r="A7" s="2">
        <v>6.0</v>
      </c>
      <c r="B7" s="18" t="s">
        <v>743</v>
      </c>
      <c r="C7" t="s">
        <v>723</v>
      </c>
      <c r="D7">
        <v>58500.0</v>
      </c>
      <c r="E7" t="s">
        <v>733</v>
      </c>
      <c r="F7" t="s">
        <v>744</v>
      </c>
    </row>
    <row r="8">
      <c r="A8" s="2">
        <v>7.0</v>
      </c>
      <c r="B8" s="18" t="s">
        <v>747</v>
      </c>
      <c r="C8" t="s">
        <v>748</v>
      </c>
      <c r="D8">
        <v>81510.0</v>
      </c>
      <c r="E8" t="s">
        <v>733</v>
      </c>
    </row>
    <row r="9">
      <c r="A9" s="2">
        <v>8.0</v>
      </c>
      <c r="B9" s="18" t="s">
        <v>750</v>
      </c>
      <c r="C9" t="s">
        <v>748</v>
      </c>
      <c r="D9" t="s">
        <v>751</v>
      </c>
      <c r="E9" t="s">
        <v>725</v>
      </c>
      <c r="F9" t="s">
        <v>752</v>
      </c>
      <c r="G9" t="s">
        <v>753</v>
      </c>
    </row>
    <row r="10">
      <c r="A10" s="2">
        <v>9.0</v>
      </c>
      <c r="B10" s="18" t="s">
        <v>754</v>
      </c>
      <c r="C10" t="s">
        <v>755</v>
      </c>
      <c r="E10" t="s">
        <v>736</v>
      </c>
      <c r="F10" t="s">
        <v>756</v>
      </c>
    </row>
    <row r="11">
      <c r="A11" s="2">
        <v>10.0</v>
      </c>
      <c r="B11" s="18" t="s">
        <v>757</v>
      </c>
      <c r="C11" t="s">
        <v>748</v>
      </c>
      <c r="E11" t="s">
        <v>736</v>
      </c>
    </row>
    <row r="12">
      <c r="A12" s="2">
        <v>11.0</v>
      </c>
      <c r="B12" s="18" t="s">
        <v>759</v>
      </c>
      <c r="C12" t="s">
        <v>748</v>
      </c>
      <c r="D12" s="29">
        <v>100000.0</v>
      </c>
      <c r="E12" t="s">
        <v>736</v>
      </c>
      <c r="F12" t="s">
        <v>764</v>
      </c>
    </row>
    <row r="13">
      <c r="A13" s="2">
        <v>12.0</v>
      </c>
      <c r="B13" s="18" t="s">
        <v>765</v>
      </c>
      <c r="C13" t="s">
        <v>246</v>
      </c>
      <c r="D13" s="29">
        <v>74074.0</v>
      </c>
      <c r="E13" t="s">
        <v>733</v>
      </c>
      <c r="F13" t="s">
        <v>766</v>
      </c>
    </row>
    <row r="14">
      <c r="A14" s="2">
        <v>13.0</v>
      </c>
      <c r="B14" s="18" t="s">
        <v>767</v>
      </c>
      <c r="C14" t="s">
        <v>768</v>
      </c>
      <c r="E14" t="s">
        <v>725</v>
      </c>
    </row>
    <row r="15">
      <c r="A15" s="2">
        <v>14.0</v>
      </c>
      <c r="B15" s="18" t="s">
        <v>769</v>
      </c>
      <c r="E15" t="s">
        <v>725</v>
      </c>
    </row>
    <row r="16">
      <c r="A16" s="2">
        <v>15.0</v>
      </c>
      <c r="B16" s="18" t="s">
        <v>747</v>
      </c>
      <c r="C16" t="s">
        <v>748</v>
      </c>
      <c r="D16" s="29" t="s">
        <v>770</v>
      </c>
      <c r="E16" t="s">
        <v>771</v>
      </c>
      <c r="F16" t="s">
        <v>772</v>
      </c>
    </row>
    <row r="17">
      <c r="A17" s="2">
        <v>16.0</v>
      </c>
      <c r="B17" s="18" t="s">
        <v>773</v>
      </c>
      <c r="C17" t="s">
        <v>748</v>
      </c>
      <c r="D17" s="29">
        <v>77000.0</v>
      </c>
      <c r="E17" t="s">
        <v>733</v>
      </c>
      <c r="F17" t="s">
        <v>774</v>
      </c>
      <c r="G17" t="s">
        <v>775</v>
      </c>
    </row>
    <row r="18">
      <c r="A18" s="2">
        <v>17.0</v>
      </c>
      <c r="B18" s="18" t="s">
        <v>776</v>
      </c>
      <c r="C18" t="s">
        <v>768</v>
      </c>
      <c r="D18" t="s">
        <v>777</v>
      </c>
      <c r="E18" t="s">
        <v>725</v>
      </c>
      <c r="F18" t="s">
        <v>778</v>
      </c>
      <c r="G18" t="s">
        <v>753</v>
      </c>
    </row>
    <row r="19">
      <c r="A19" s="2">
        <v>18.0</v>
      </c>
      <c r="B19" s="18" t="s">
        <v>779</v>
      </c>
      <c r="C19" t="s">
        <v>768</v>
      </c>
      <c r="D19" t="s">
        <v>777</v>
      </c>
      <c r="E19" t="s">
        <v>725</v>
      </c>
      <c r="F19" t="s">
        <v>778</v>
      </c>
      <c r="G19" t="s">
        <v>753</v>
      </c>
    </row>
    <row r="20">
      <c r="A20" s="2">
        <v>19.0</v>
      </c>
      <c r="B20" s="18" t="s">
        <v>780</v>
      </c>
      <c r="E20" t="s">
        <v>723</v>
      </c>
    </row>
    <row r="21" ht="15.75" customHeight="1">
      <c r="A21" s="2">
        <v>20.0</v>
      </c>
      <c r="B21" s="18" t="s">
        <v>781</v>
      </c>
      <c r="C21" t="s">
        <v>748</v>
      </c>
      <c r="E21" t="s">
        <v>725</v>
      </c>
    </row>
    <row r="22" ht="15.75" customHeight="1">
      <c r="A22" s="2">
        <v>21.0</v>
      </c>
      <c r="B22" s="18" t="s">
        <v>782</v>
      </c>
      <c r="C22" t="s">
        <v>783</v>
      </c>
      <c r="D22" s="29">
        <v>88920.0</v>
      </c>
      <c r="E22" t="s">
        <v>733</v>
      </c>
      <c r="F22" t="s">
        <v>784</v>
      </c>
    </row>
    <row r="23" ht="15.75" customHeight="1">
      <c r="A23" s="2">
        <v>22.0</v>
      </c>
      <c r="B23" s="18" t="s">
        <v>785</v>
      </c>
      <c r="C23" t="s">
        <v>786</v>
      </c>
      <c r="E23" t="s">
        <v>725</v>
      </c>
    </row>
    <row r="24" ht="15.75" customHeight="1">
      <c r="A24" s="2">
        <v>23.0</v>
      </c>
      <c r="B24" s="18" t="s">
        <v>787</v>
      </c>
      <c r="E24" t="s">
        <v>725</v>
      </c>
    </row>
    <row r="25" ht="15.75" customHeight="1">
      <c r="A25" s="2">
        <v>24.0</v>
      </c>
      <c r="B25" s="18" t="s">
        <v>787</v>
      </c>
      <c r="C25" t="s">
        <v>748</v>
      </c>
      <c r="D25">
        <v>12000.0</v>
      </c>
      <c r="E25" t="s">
        <v>788</v>
      </c>
    </row>
    <row r="26" ht="15.75" customHeight="1">
      <c r="A26" s="2">
        <v>25.0</v>
      </c>
      <c r="B26" s="18" t="s">
        <v>789</v>
      </c>
      <c r="C26" t="s">
        <v>790</v>
      </c>
      <c r="D26" t="s">
        <v>791</v>
      </c>
      <c r="E26" t="s">
        <v>788</v>
      </c>
      <c r="F26" t="s">
        <v>792</v>
      </c>
      <c r="G26" t="s">
        <v>793</v>
      </c>
    </row>
    <row r="27" ht="15.75" customHeight="1">
      <c r="A27" s="2">
        <v>26.0</v>
      </c>
      <c r="B27" s="18" t="s">
        <v>750</v>
      </c>
      <c r="C27" t="s">
        <v>748</v>
      </c>
      <c r="D27" s="29">
        <v>70000.0</v>
      </c>
      <c r="E27" t="s">
        <v>733</v>
      </c>
      <c r="G27" t="s">
        <v>775</v>
      </c>
    </row>
    <row r="28" ht="15.75" customHeight="1">
      <c r="A28" s="2">
        <v>27.0</v>
      </c>
      <c r="B28" s="18" t="s">
        <v>794</v>
      </c>
      <c r="C28" t="s">
        <v>795</v>
      </c>
      <c r="D28" s="29"/>
      <c r="E28" t="s">
        <v>725</v>
      </c>
    </row>
    <row r="29" ht="15.75" customHeight="1">
      <c r="A29" s="2">
        <v>28.0</v>
      </c>
      <c r="B29" s="18" t="s">
        <v>781</v>
      </c>
      <c r="E29" t="s">
        <v>725</v>
      </c>
    </row>
    <row r="30" ht="15.75" customHeight="1">
      <c r="A30" s="2">
        <v>29.0</v>
      </c>
      <c r="B30" s="18" t="s">
        <v>750</v>
      </c>
      <c r="D30" t="s">
        <v>796</v>
      </c>
      <c r="E30" t="s">
        <v>736</v>
      </c>
      <c r="F30" t="s">
        <v>797</v>
      </c>
    </row>
    <row r="31" ht="15.75" customHeight="1">
      <c r="A31" s="2">
        <v>30.0</v>
      </c>
      <c r="B31" s="18" t="s">
        <v>798</v>
      </c>
      <c r="D31" s="29">
        <v>82500.0</v>
      </c>
      <c r="E31" t="s">
        <v>733</v>
      </c>
      <c r="F31" t="s">
        <v>799</v>
      </c>
    </row>
    <row r="32" ht="15.75" customHeight="1">
      <c r="A32" s="2">
        <v>31.0</v>
      </c>
      <c r="B32" s="18" t="s">
        <v>800</v>
      </c>
      <c r="C32" t="s">
        <v>748</v>
      </c>
      <c r="E32" t="s">
        <v>733</v>
      </c>
    </row>
    <row r="33" ht="15.75" customHeight="1">
      <c r="A33" s="2">
        <v>32.0</v>
      </c>
      <c r="B33" s="18" t="s">
        <v>801</v>
      </c>
      <c r="E33" t="s">
        <v>725</v>
      </c>
    </row>
    <row r="34" ht="15.75" customHeight="1">
      <c r="A34" s="2">
        <v>33.0</v>
      </c>
      <c r="B34" s="18" t="s">
        <v>785</v>
      </c>
      <c r="C34" t="s">
        <v>748</v>
      </c>
      <c r="D34" s="29">
        <v>350000.0</v>
      </c>
      <c r="E34" t="s">
        <v>736</v>
      </c>
      <c r="G34" t="s">
        <v>753</v>
      </c>
    </row>
    <row r="35" ht="15.75" customHeight="1">
      <c r="A35" s="2">
        <v>34.0</v>
      </c>
      <c r="B35" s="18" t="s">
        <v>802</v>
      </c>
      <c r="C35" t="s">
        <v>748</v>
      </c>
      <c r="E35" t="s">
        <v>725</v>
      </c>
    </row>
    <row r="36" ht="15.75" customHeight="1">
      <c r="A36" s="2">
        <v>35.0</v>
      </c>
      <c r="B36" s="18" t="s">
        <v>803</v>
      </c>
      <c r="C36" t="s">
        <v>804</v>
      </c>
      <c r="D36" s="29">
        <v>76500.0</v>
      </c>
      <c r="E36" t="s">
        <v>733</v>
      </c>
      <c r="F36" t="s">
        <v>805</v>
      </c>
    </row>
    <row r="37" ht="15.75" customHeight="1">
      <c r="A37" s="2">
        <v>36.0</v>
      </c>
      <c r="B37" s="18" t="s">
        <v>806</v>
      </c>
      <c r="D37" t="s">
        <v>807</v>
      </c>
      <c r="E37" t="s">
        <v>771</v>
      </c>
      <c r="F37" t="s">
        <v>808</v>
      </c>
    </row>
    <row r="38" ht="15.75" customHeight="1">
      <c r="A38" s="2">
        <v>37.0</v>
      </c>
      <c r="B38" s="18" t="s">
        <v>809</v>
      </c>
      <c r="C38" t="s">
        <v>748</v>
      </c>
      <c r="E38" t="s">
        <v>725</v>
      </c>
    </row>
    <row r="39" ht="15.75" customHeight="1">
      <c r="A39" s="2">
        <v>38.0</v>
      </c>
      <c r="B39" s="18" t="s">
        <v>735</v>
      </c>
      <c r="C39" t="s">
        <v>810</v>
      </c>
      <c r="E39" t="s">
        <v>725</v>
      </c>
    </row>
    <row r="40" ht="15.75" customHeight="1">
      <c r="A40" s="2">
        <v>39.0</v>
      </c>
      <c r="B40" s="18" t="s">
        <v>811</v>
      </c>
      <c r="C40" t="s">
        <v>748</v>
      </c>
      <c r="D40" s="29">
        <v>79500.0</v>
      </c>
      <c r="E40" t="s">
        <v>733</v>
      </c>
      <c r="F40" t="s">
        <v>799</v>
      </c>
    </row>
    <row r="41" ht="15.75" customHeight="1">
      <c r="A41" s="2">
        <v>40.0</v>
      </c>
      <c r="B41" s="18" t="s">
        <v>812</v>
      </c>
      <c r="C41" t="s">
        <v>748</v>
      </c>
      <c r="D41" s="29">
        <v>75000.0</v>
      </c>
      <c r="E41" t="s">
        <v>733</v>
      </c>
      <c r="F41" t="s">
        <v>813</v>
      </c>
      <c r="G41" t="s">
        <v>814</v>
      </c>
    </row>
    <row r="42" ht="15.75" customHeight="1">
      <c r="A42" s="2">
        <v>41.0</v>
      </c>
      <c r="B42" s="18" t="s">
        <v>815</v>
      </c>
      <c r="C42" t="s">
        <v>748</v>
      </c>
      <c r="D42" s="29">
        <v>80000.0</v>
      </c>
      <c r="E42" t="s">
        <v>733</v>
      </c>
      <c r="F42" t="s">
        <v>816</v>
      </c>
    </row>
    <row r="43" ht="15.75" customHeight="1">
      <c r="A43" s="2">
        <v>42.0</v>
      </c>
      <c r="B43" s="18" t="s">
        <v>817</v>
      </c>
      <c r="C43" t="s">
        <v>748</v>
      </c>
      <c r="D43" t="s">
        <v>818</v>
      </c>
      <c r="E43" t="s">
        <v>736</v>
      </c>
      <c r="F43" t="s">
        <v>819</v>
      </c>
      <c r="G43" t="s">
        <v>820</v>
      </c>
    </row>
    <row r="44" ht="15.75" customHeight="1">
      <c r="A44" s="2">
        <v>43.0</v>
      </c>
      <c r="B44" s="18" t="s">
        <v>794</v>
      </c>
      <c r="C44" t="s">
        <v>748</v>
      </c>
      <c r="E44" t="s">
        <v>725</v>
      </c>
    </row>
    <row r="45" ht="15.75" customHeight="1">
      <c r="A45" s="2">
        <v>44.0</v>
      </c>
      <c r="B45" s="18" t="s">
        <v>821</v>
      </c>
      <c r="E45" t="s">
        <v>733</v>
      </c>
    </row>
    <row r="46" ht="15.75" customHeight="1">
      <c r="A46" s="2">
        <v>45.0</v>
      </c>
      <c r="B46" s="18" t="s">
        <v>822</v>
      </c>
      <c r="D46" t="s">
        <v>823</v>
      </c>
      <c r="E46" t="s">
        <v>725</v>
      </c>
      <c r="F46" t="s">
        <v>824</v>
      </c>
      <c r="G46" t="s">
        <v>753</v>
      </c>
    </row>
    <row r="47" ht="15.75" customHeight="1">
      <c r="A47" s="2">
        <v>46.0</v>
      </c>
      <c r="B47" s="18" t="s">
        <v>800</v>
      </c>
      <c r="D47" t="s">
        <v>825</v>
      </c>
      <c r="E47" t="s">
        <v>771</v>
      </c>
      <c r="F47" t="s">
        <v>826</v>
      </c>
      <c r="G47" t="s">
        <v>827</v>
      </c>
    </row>
    <row r="48" ht="15.75" customHeight="1">
      <c r="A48" s="2">
        <v>47.0</v>
      </c>
      <c r="B48" s="18" t="s">
        <v>828</v>
      </c>
      <c r="C48" t="s">
        <v>748</v>
      </c>
      <c r="E48" t="s">
        <v>725</v>
      </c>
    </row>
    <row r="49" ht="15.75" customHeight="1">
      <c r="A49" s="2">
        <v>48.0</v>
      </c>
      <c r="B49" s="18" t="s">
        <v>822</v>
      </c>
      <c r="C49" t="s">
        <v>246</v>
      </c>
      <c r="E49" t="s">
        <v>829</v>
      </c>
    </row>
    <row r="50" ht="15.75" customHeight="1">
      <c r="A50" s="2">
        <v>49.0</v>
      </c>
      <c r="B50" s="18" t="s">
        <v>794</v>
      </c>
      <c r="C50" t="s">
        <v>830</v>
      </c>
      <c r="D50" t="s">
        <v>831</v>
      </c>
      <c r="E50" t="s">
        <v>736</v>
      </c>
    </row>
    <row r="51" ht="15.75" customHeight="1">
      <c r="A51" s="2">
        <v>50.0</v>
      </c>
      <c r="B51" s="18" t="s">
        <v>832</v>
      </c>
      <c r="E51" t="s">
        <v>829</v>
      </c>
    </row>
    <row r="52" ht="15.75" customHeight="1">
      <c r="A52" s="2">
        <v>51.0</v>
      </c>
      <c r="B52" s="18" t="s">
        <v>727</v>
      </c>
      <c r="D52" t="s">
        <v>833</v>
      </c>
      <c r="E52" t="s">
        <v>725</v>
      </c>
      <c r="F52" t="s">
        <v>834</v>
      </c>
    </row>
    <row r="53" ht="15.75" customHeight="1">
      <c r="A53" s="2">
        <v>52.0</v>
      </c>
      <c r="B53" s="18" t="s">
        <v>789</v>
      </c>
      <c r="E53" t="s">
        <v>725</v>
      </c>
    </row>
    <row r="54" ht="15.75" customHeight="1">
      <c r="A54" s="2">
        <v>53.0</v>
      </c>
      <c r="B54" s="18" t="s">
        <v>789</v>
      </c>
      <c r="E54" t="s">
        <v>725</v>
      </c>
    </row>
    <row r="55" ht="15.75" customHeight="1">
      <c r="A55" s="2">
        <v>54.0</v>
      </c>
      <c r="B55" s="18" t="s">
        <v>835</v>
      </c>
      <c r="E55" t="s">
        <v>725</v>
      </c>
    </row>
    <row r="56" ht="15.75" customHeight="1">
      <c r="A56" s="2">
        <v>55.0</v>
      </c>
      <c r="B56" s="18" t="s">
        <v>836</v>
      </c>
      <c r="D56" t="s">
        <v>837</v>
      </c>
      <c r="E56" t="s">
        <v>725</v>
      </c>
      <c r="F56" t="s">
        <v>838</v>
      </c>
    </row>
    <row r="57" ht="15.75" customHeight="1">
      <c r="A57" s="2">
        <v>56.0</v>
      </c>
      <c r="B57" s="18" t="s">
        <v>839</v>
      </c>
      <c r="C57" t="s">
        <v>748</v>
      </c>
      <c r="D57" t="s">
        <v>840</v>
      </c>
      <c r="E57" t="s">
        <v>733</v>
      </c>
    </row>
    <row r="58" ht="15.75" customHeight="1">
      <c r="A58" s="2">
        <v>57.0</v>
      </c>
      <c r="B58" s="18" t="s">
        <v>841</v>
      </c>
      <c r="C58" t="s">
        <v>246</v>
      </c>
      <c r="D58" t="s">
        <v>842</v>
      </c>
      <c r="E58" t="s">
        <v>733</v>
      </c>
      <c r="F58" t="s">
        <v>843</v>
      </c>
    </row>
    <row r="59" ht="15.75" customHeight="1">
      <c r="A59" s="2">
        <v>58.0</v>
      </c>
      <c r="B59" s="18" t="s">
        <v>844</v>
      </c>
      <c r="C59" t="s">
        <v>748</v>
      </c>
      <c r="D59" t="s">
        <v>845</v>
      </c>
      <c r="E59" t="s">
        <v>846</v>
      </c>
    </row>
    <row r="60" ht="15.75" customHeight="1">
      <c r="A60" s="2"/>
      <c r="B60" s="18"/>
    </row>
    <row r="61" ht="15.75" customHeight="1">
      <c r="A61" s="2"/>
      <c r="B61" s="18"/>
    </row>
    <row r="62" ht="15.75" customHeight="1">
      <c r="A62" s="2"/>
      <c r="B62" s="18"/>
    </row>
    <row r="63" ht="15.75" customHeight="1">
      <c r="A63" s="2"/>
      <c r="B63" s="18"/>
    </row>
    <row r="64" ht="15.75" customHeight="1">
      <c r="A64" s="2"/>
      <c r="B64" s="18"/>
    </row>
    <row r="65" ht="15.75" customHeight="1">
      <c r="A65" s="2"/>
      <c r="B65" s="18"/>
    </row>
    <row r="66" ht="15.75" customHeight="1">
      <c r="A66" s="2"/>
      <c r="B66" s="18"/>
    </row>
    <row r="67" ht="15.75" customHeight="1">
      <c r="A67" s="2"/>
      <c r="B67" s="18"/>
    </row>
    <row r="68" ht="15.75" customHeight="1">
      <c r="A68" s="2"/>
      <c r="B68" s="18"/>
    </row>
    <row r="69" ht="15.75" customHeight="1">
      <c r="A69" s="2"/>
      <c r="B69" s="18"/>
    </row>
    <row r="70" ht="15.75" customHeight="1">
      <c r="A70" s="2"/>
      <c r="B70" s="18"/>
    </row>
    <row r="71" ht="15.75" customHeight="1">
      <c r="A71" s="2"/>
      <c r="B71" s="18"/>
    </row>
    <row r="72" ht="15.75" customHeight="1">
      <c r="A72" s="2"/>
      <c r="B72" s="18"/>
    </row>
    <row r="73" ht="15.75" customHeight="1">
      <c r="A73" s="2"/>
      <c r="B73" s="18"/>
    </row>
    <row r="74" ht="15.75" customHeight="1">
      <c r="A74" s="2"/>
      <c r="B74" s="18"/>
    </row>
    <row r="75" ht="15.75" customHeight="1">
      <c r="A75" s="2"/>
      <c r="B75" s="18"/>
    </row>
    <row r="76" ht="15.75" customHeight="1">
      <c r="A76" s="2"/>
      <c r="B76" s="18"/>
    </row>
    <row r="77" ht="15.75" customHeight="1">
      <c r="A77" s="2"/>
      <c r="B77" s="18"/>
    </row>
    <row r="78" ht="15.75" customHeight="1">
      <c r="A78" s="2"/>
      <c r="B78" s="18"/>
    </row>
    <row r="79" ht="15.75" customHeight="1">
      <c r="A79" s="2"/>
      <c r="B79" s="18"/>
    </row>
    <row r="80" ht="15.75" customHeight="1">
      <c r="A80" s="2"/>
      <c r="B80" s="18"/>
    </row>
    <row r="81" ht="15.75" customHeight="1">
      <c r="A81" s="2"/>
      <c r="B81" s="18"/>
    </row>
    <row r="82" ht="15.75" customHeight="1">
      <c r="A82" s="2"/>
      <c r="B82" s="18"/>
    </row>
    <row r="83" ht="15.75" customHeight="1">
      <c r="A83" s="2"/>
      <c r="B83" s="18"/>
    </row>
    <row r="84" ht="15.75" customHeight="1">
      <c r="A84" s="2"/>
      <c r="B84" s="18"/>
    </row>
    <row r="85" ht="15.75" customHeight="1">
      <c r="A85" s="2"/>
      <c r="B85" s="18"/>
    </row>
    <row r="86" ht="15.75" customHeight="1">
      <c r="A86" s="2"/>
      <c r="B86" s="18"/>
    </row>
    <row r="87" ht="15.75" customHeight="1">
      <c r="A87" s="2"/>
      <c r="B87" s="18"/>
    </row>
    <row r="88" ht="15.75" customHeight="1">
      <c r="A88" s="2"/>
      <c r="B88" s="18"/>
    </row>
    <row r="89" ht="15.75" customHeight="1">
      <c r="A89" s="2"/>
      <c r="B89" s="18"/>
    </row>
    <row r="90" ht="15.75" customHeight="1">
      <c r="A90" s="2"/>
      <c r="B90" s="18"/>
    </row>
    <row r="91" ht="15.75" customHeight="1">
      <c r="A91" s="2"/>
      <c r="B91" s="18"/>
    </row>
    <row r="92" ht="15.75" customHeight="1">
      <c r="A92" s="2"/>
      <c r="B92" s="18"/>
    </row>
    <row r="93" ht="15.75" customHeight="1">
      <c r="A93" s="2"/>
      <c r="B93" s="18"/>
    </row>
    <row r="94" ht="15.75" customHeight="1">
      <c r="A94" s="2"/>
      <c r="B94" s="18"/>
    </row>
    <row r="95" ht="15.75" customHeight="1">
      <c r="A95" s="2"/>
      <c r="B95" s="18"/>
    </row>
    <row r="96" ht="15.75" customHeight="1">
      <c r="A96" s="2"/>
      <c r="B96" s="18"/>
    </row>
    <row r="97" ht="15.75" customHeight="1">
      <c r="A97" s="2"/>
      <c r="B97" s="18"/>
    </row>
    <row r="98" ht="15.75" customHeight="1">
      <c r="A98" s="2"/>
      <c r="B98" s="18"/>
    </row>
    <row r="99" ht="15.75" customHeight="1">
      <c r="A99" s="2"/>
      <c r="B99" s="18"/>
    </row>
    <row r="100" ht="15.75" customHeight="1">
      <c r="A100" s="2"/>
      <c r="B100" s="18"/>
    </row>
    <row r="101" ht="15.75" customHeight="1">
      <c r="A101" s="2"/>
      <c r="B101" s="18"/>
    </row>
    <row r="102" ht="15.75" customHeight="1">
      <c r="A102" s="2"/>
      <c r="B102" s="18"/>
    </row>
    <row r="103" ht="15.75" customHeight="1">
      <c r="A103" s="2"/>
      <c r="B103" s="18"/>
    </row>
    <row r="104" ht="15.75" customHeight="1">
      <c r="A104" s="2"/>
      <c r="B104" s="18"/>
    </row>
    <row r="105" ht="15.75" customHeight="1">
      <c r="A105" s="2"/>
      <c r="B105" s="18"/>
    </row>
    <row r="106" ht="15.75" customHeight="1">
      <c r="A106" s="2"/>
      <c r="B106" s="18"/>
    </row>
    <row r="107" ht="15.75" customHeight="1">
      <c r="A107" s="2"/>
      <c r="B107" s="18"/>
    </row>
    <row r="108" ht="15.75" customHeight="1">
      <c r="A108" s="2"/>
      <c r="B108" s="18"/>
    </row>
    <row r="109" ht="15.75" customHeight="1">
      <c r="A109" s="2"/>
      <c r="B109" s="18"/>
    </row>
    <row r="110" ht="15.75" customHeight="1">
      <c r="A110" s="2"/>
      <c r="B110" s="18"/>
    </row>
    <row r="111" ht="15.75" customHeight="1">
      <c r="A111" s="2"/>
      <c r="B111" s="18"/>
    </row>
    <row r="112" ht="15.75" customHeight="1">
      <c r="A112" s="2"/>
      <c r="B112" s="18"/>
    </row>
    <row r="113" ht="15.75" customHeight="1">
      <c r="A113" s="2"/>
      <c r="B113" s="18"/>
    </row>
    <row r="114" ht="15.75" customHeight="1">
      <c r="A114" s="2"/>
      <c r="B114" s="18"/>
    </row>
    <row r="115" ht="15.75" customHeight="1">
      <c r="A115" s="2"/>
      <c r="B115" s="18"/>
    </row>
    <row r="116" ht="15.75" customHeight="1">
      <c r="A116" s="2"/>
      <c r="B116" s="18"/>
    </row>
    <row r="117" ht="15.75" customHeight="1">
      <c r="A117" s="2"/>
      <c r="B117" s="18"/>
    </row>
    <row r="118" ht="15.75" customHeight="1">
      <c r="A118" s="2"/>
      <c r="B118" s="18"/>
    </row>
    <row r="119" ht="15.75" customHeight="1">
      <c r="A119" s="2"/>
      <c r="B119" s="18"/>
    </row>
    <row r="120" ht="15.75" customHeight="1">
      <c r="A120" s="2"/>
      <c r="B120" s="18"/>
    </row>
    <row r="121" ht="15.75" customHeight="1">
      <c r="A121" s="2"/>
      <c r="B121" s="18"/>
    </row>
    <row r="122" ht="15.75" customHeight="1">
      <c r="A122" s="2"/>
      <c r="B122" s="18"/>
    </row>
    <row r="123" ht="15.75" customHeight="1">
      <c r="A123" s="2"/>
      <c r="B123" s="18"/>
    </row>
    <row r="124" ht="15.75" customHeight="1">
      <c r="A124" s="2"/>
      <c r="B124" s="18"/>
    </row>
    <row r="125" ht="15.75" customHeight="1">
      <c r="A125" s="2"/>
      <c r="B125" s="18"/>
    </row>
    <row r="126" ht="15.75" customHeight="1">
      <c r="A126" s="2"/>
      <c r="B126" s="18"/>
    </row>
    <row r="127" ht="15.75" customHeight="1">
      <c r="A127" s="2"/>
      <c r="B127" s="18"/>
    </row>
    <row r="128" ht="15.75" customHeight="1">
      <c r="A128" s="2"/>
      <c r="B128" s="18"/>
    </row>
    <row r="129" ht="15.75" customHeight="1">
      <c r="A129" s="2"/>
      <c r="B129" s="18"/>
    </row>
    <row r="130" ht="15.75" customHeight="1">
      <c r="A130" s="2"/>
      <c r="B130" s="18"/>
    </row>
    <row r="131" ht="15.75" customHeight="1">
      <c r="A131" s="2"/>
      <c r="B131" s="18"/>
    </row>
    <row r="132" ht="15.75" customHeight="1">
      <c r="A132" s="2"/>
      <c r="B132" s="18"/>
    </row>
    <row r="133" ht="15.75" customHeight="1">
      <c r="A133" s="2"/>
      <c r="B133" s="18"/>
    </row>
    <row r="134" ht="15.75" customHeight="1">
      <c r="A134" s="2"/>
      <c r="B134" s="18"/>
    </row>
    <row r="135" ht="15.75" customHeight="1">
      <c r="A135" s="2"/>
      <c r="B135" s="18"/>
    </row>
    <row r="136" ht="15.75" customHeight="1">
      <c r="A136" s="2"/>
      <c r="B136" s="18"/>
    </row>
    <row r="137" ht="15.75" customHeight="1">
      <c r="A137" s="2"/>
      <c r="B137" s="18"/>
    </row>
    <row r="138" ht="15.75" customHeight="1">
      <c r="A138" s="2"/>
      <c r="B138" s="18"/>
    </row>
    <row r="139" ht="15.75" customHeight="1">
      <c r="A139" s="2"/>
      <c r="B139" s="18"/>
    </row>
    <row r="140" ht="15.75" customHeight="1">
      <c r="A140" s="2"/>
      <c r="B140" s="18"/>
    </row>
    <row r="141" ht="15.75" customHeight="1">
      <c r="A141" s="2"/>
      <c r="B141" s="18"/>
    </row>
    <row r="142" ht="15.75" customHeight="1">
      <c r="A142" s="2"/>
      <c r="B142" s="18"/>
    </row>
    <row r="143" ht="15.75" customHeight="1">
      <c r="A143" s="2"/>
      <c r="B143" s="18"/>
    </row>
    <row r="144" ht="15.75" customHeight="1">
      <c r="A144" s="2"/>
      <c r="B144" s="18"/>
    </row>
    <row r="145" ht="15.75" customHeight="1">
      <c r="A145" s="2"/>
      <c r="B145" s="18"/>
    </row>
    <row r="146" ht="15.75" customHeight="1">
      <c r="A146" s="2"/>
      <c r="B146" s="18"/>
    </row>
    <row r="147" ht="15.75" customHeight="1">
      <c r="A147" s="2"/>
      <c r="B147" s="18"/>
    </row>
    <row r="148" ht="15.75" customHeight="1">
      <c r="A148" s="2"/>
      <c r="B148" s="18"/>
    </row>
    <row r="149" ht="15.75" customHeight="1">
      <c r="A149" s="2"/>
      <c r="B149" s="18"/>
    </row>
    <row r="150" ht="15.75" customHeight="1">
      <c r="A150" s="2"/>
      <c r="B150" s="18"/>
    </row>
    <row r="151" ht="15.75" customHeight="1">
      <c r="A151" s="2"/>
      <c r="B151" s="18"/>
    </row>
    <row r="152" ht="15.75" customHeight="1">
      <c r="A152" s="2"/>
      <c r="B152" s="18"/>
    </row>
    <row r="153" ht="15.75" customHeight="1">
      <c r="A153" s="2"/>
      <c r="B153" s="18"/>
    </row>
    <row r="154" ht="15.75" customHeight="1">
      <c r="A154" s="2"/>
      <c r="B154" s="18"/>
    </row>
    <row r="155" ht="15.75" customHeight="1">
      <c r="A155" s="2"/>
      <c r="B155" s="18"/>
    </row>
    <row r="156" ht="15.75" customHeight="1">
      <c r="A156" s="2"/>
      <c r="B156" s="18"/>
    </row>
    <row r="157" ht="15.75" customHeight="1">
      <c r="A157" s="2"/>
      <c r="B157" s="18"/>
    </row>
    <row r="158" ht="15.75" customHeight="1">
      <c r="A158" s="2"/>
      <c r="B158" s="18"/>
    </row>
    <row r="159" ht="15.75" customHeight="1">
      <c r="A159" s="2"/>
      <c r="B159" s="18"/>
    </row>
    <row r="160" ht="15.75" customHeight="1">
      <c r="A160" s="2"/>
      <c r="B160" s="18"/>
    </row>
    <row r="161" ht="15.75" customHeight="1">
      <c r="A161" s="2"/>
      <c r="B161" s="18"/>
    </row>
    <row r="162" ht="15.75" customHeight="1">
      <c r="A162" s="2"/>
      <c r="B162" s="18"/>
    </row>
    <row r="163" ht="15.75" customHeight="1">
      <c r="A163" s="2"/>
      <c r="B163" s="18"/>
    </row>
    <row r="164" ht="15.75" customHeight="1">
      <c r="A164" s="2"/>
      <c r="B164" s="18"/>
    </row>
    <row r="165" ht="15.75" customHeight="1">
      <c r="A165" s="2"/>
      <c r="B165" s="18"/>
    </row>
    <row r="166" ht="15.75" customHeight="1">
      <c r="A166" s="2"/>
      <c r="B166" s="18"/>
    </row>
    <row r="167" ht="15.75" customHeight="1">
      <c r="A167" s="2"/>
      <c r="B167" s="18"/>
    </row>
    <row r="168" ht="15.75" customHeight="1">
      <c r="A168" s="2"/>
      <c r="B168" s="18"/>
    </row>
    <row r="169" ht="15.75" customHeight="1">
      <c r="A169" s="2"/>
      <c r="B169" s="18"/>
    </row>
    <row r="170" ht="15.75" customHeight="1">
      <c r="A170" s="2"/>
      <c r="B170" s="18"/>
    </row>
    <row r="171" ht="15.75" customHeight="1">
      <c r="A171" s="2"/>
      <c r="B171" s="18"/>
    </row>
    <row r="172" ht="15.75" customHeight="1">
      <c r="A172" s="2"/>
      <c r="B172" s="18"/>
    </row>
    <row r="173" ht="15.75" customHeight="1">
      <c r="A173" s="2"/>
      <c r="B173" s="18"/>
    </row>
    <row r="174" ht="15.75" customHeight="1">
      <c r="A174" s="2"/>
      <c r="B174" s="18"/>
    </row>
    <row r="175" ht="15.75" customHeight="1">
      <c r="A175" s="2"/>
      <c r="B175" s="18"/>
    </row>
    <row r="176" ht="15.75" customHeight="1">
      <c r="A176" s="2"/>
      <c r="B176" s="18"/>
    </row>
    <row r="177" ht="15.75" customHeight="1">
      <c r="A177" s="2"/>
      <c r="B177" s="18"/>
    </row>
    <row r="178" ht="15.75" customHeight="1">
      <c r="A178" s="2"/>
      <c r="B178" s="18"/>
    </row>
    <row r="179" ht="15.75" customHeight="1">
      <c r="A179" s="2"/>
      <c r="B179" s="18"/>
    </row>
    <row r="180" ht="15.75" customHeight="1">
      <c r="A180" s="2"/>
      <c r="B180" s="18"/>
    </row>
    <row r="181" ht="15.75" customHeight="1">
      <c r="A181" s="2"/>
      <c r="B181" s="18"/>
    </row>
    <row r="182" ht="15.75" customHeight="1">
      <c r="A182" s="2"/>
      <c r="B182" s="18"/>
    </row>
    <row r="183" ht="15.75" customHeight="1">
      <c r="A183" s="2"/>
      <c r="B183" s="18"/>
    </row>
    <row r="184" ht="15.75" customHeight="1">
      <c r="A184" s="2"/>
      <c r="B184" s="18"/>
    </row>
    <row r="185" ht="15.75" customHeight="1">
      <c r="A185" s="2"/>
      <c r="B185" s="18"/>
    </row>
    <row r="186" ht="15.75" customHeight="1">
      <c r="A186" s="2"/>
      <c r="B186" s="18"/>
    </row>
    <row r="187" ht="15.75" customHeight="1">
      <c r="A187" s="2"/>
      <c r="B187" s="18"/>
    </row>
    <row r="188" ht="15.75" customHeight="1">
      <c r="A188" s="2"/>
      <c r="B188" s="18"/>
    </row>
    <row r="189" ht="15.75" customHeight="1">
      <c r="A189" s="2"/>
      <c r="B189" s="18"/>
    </row>
    <row r="190" ht="15.75" customHeight="1">
      <c r="A190" s="2"/>
      <c r="B190" s="18"/>
    </row>
    <row r="191" ht="15.75" customHeight="1">
      <c r="A191" s="2"/>
      <c r="B191" s="18"/>
    </row>
    <row r="192" ht="15.75" customHeight="1">
      <c r="A192" s="2"/>
      <c r="B192" s="18"/>
    </row>
    <row r="193" ht="15.75" customHeight="1">
      <c r="A193" s="2"/>
      <c r="B193" s="18"/>
    </row>
    <row r="194" ht="15.75" customHeight="1">
      <c r="A194" s="2"/>
      <c r="B194" s="18"/>
    </row>
    <row r="195" ht="15.75" customHeight="1">
      <c r="A195" s="2"/>
      <c r="B195" s="18"/>
    </row>
    <row r="196" ht="15.75" customHeight="1">
      <c r="A196" s="2"/>
      <c r="B196" s="18"/>
    </row>
    <row r="197" ht="15.75" customHeight="1">
      <c r="A197" s="2"/>
      <c r="B197" s="18"/>
    </row>
    <row r="198" ht="15.75" customHeight="1">
      <c r="A198" s="2"/>
      <c r="B198" s="18"/>
    </row>
    <row r="199" ht="15.75" customHeight="1">
      <c r="A199" s="2"/>
      <c r="B199" s="18"/>
    </row>
    <row r="200" ht="15.75" customHeight="1">
      <c r="A200" s="2"/>
      <c r="B200" s="18"/>
    </row>
    <row r="201" ht="15.75" customHeight="1">
      <c r="A201" s="2"/>
      <c r="B201" s="18"/>
    </row>
    <row r="202" ht="15.75" customHeight="1">
      <c r="A202" s="2"/>
      <c r="B202" s="18"/>
    </row>
    <row r="203" ht="15.75" customHeight="1">
      <c r="A203" s="2"/>
      <c r="B203" s="18"/>
    </row>
    <row r="204" ht="15.75" customHeight="1">
      <c r="A204" s="2"/>
      <c r="B204" s="18"/>
    </row>
    <row r="205" ht="15.75" customHeight="1">
      <c r="A205" s="2"/>
      <c r="B205" s="18"/>
    </row>
    <row r="206" ht="15.75" customHeight="1">
      <c r="A206" s="2"/>
      <c r="B206" s="18"/>
    </row>
    <row r="207" ht="15.75" customHeight="1">
      <c r="A207" s="2"/>
      <c r="B207" s="18"/>
    </row>
    <row r="208" ht="15.75" customHeight="1">
      <c r="A208" s="2"/>
      <c r="B208" s="18"/>
    </row>
    <row r="209" ht="15.75" customHeight="1">
      <c r="A209" s="2"/>
      <c r="B209" s="18"/>
    </row>
    <row r="210" ht="15.75" customHeight="1">
      <c r="A210" s="2"/>
      <c r="B210" s="18"/>
    </row>
    <row r="211" ht="15.75" customHeight="1">
      <c r="A211" s="2"/>
      <c r="B211" s="18"/>
    </row>
    <row r="212" ht="15.75" customHeight="1">
      <c r="A212" s="2"/>
      <c r="B212" s="18"/>
    </row>
    <row r="213" ht="15.75" customHeight="1">
      <c r="A213" s="2"/>
      <c r="B213" s="18"/>
    </row>
    <row r="214" ht="15.75" customHeight="1">
      <c r="A214" s="2"/>
      <c r="B214" s="18"/>
    </row>
    <row r="215" ht="15.75" customHeight="1">
      <c r="A215" s="2"/>
      <c r="B215" s="18"/>
    </row>
    <row r="216" ht="15.75" customHeight="1">
      <c r="A216" s="2"/>
      <c r="B216" s="18"/>
    </row>
    <row r="217" ht="15.75" customHeight="1">
      <c r="A217" s="2"/>
      <c r="B217" s="18"/>
    </row>
    <row r="218" ht="15.75" customHeight="1">
      <c r="A218" s="2"/>
      <c r="B218" s="18"/>
    </row>
    <row r="219" ht="15.75" customHeight="1">
      <c r="A219" s="2"/>
      <c r="B219" s="18"/>
    </row>
    <row r="220" ht="15.75" customHeight="1">
      <c r="A220" s="2"/>
      <c r="B220" s="18"/>
    </row>
    <row r="221" ht="15.75" customHeight="1">
      <c r="A221" s="2"/>
      <c r="B221" s="18"/>
    </row>
    <row r="222" ht="15.75" customHeight="1">
      <c r="A222" s="2"/>
      <c r="B222" s="18"/>
    </row>
    <row r="223" ht="15.75" customHeight="1">
      <c r="A223" s="2"/>
      <c r="B223" s="18"/>
    </row>
    <row r="224" ht="15.75" customHeight="1">
      <c r="A224" s="2"/>
      <c r="B224" s="18"/>
    </row>
    <row r="225" ht="15.75" customHeight="1">
      <c r="A225" s="2"/>
      <c r="B225" s="18"/>
    </row>
    <row r="226" ht="15.75" customHeight="1">
      <c r="A226" s="2"/>
      <c r="B226" s="18"/>
    </row>
    <row r="227" ht="15.75" customHeight="1">
      <c r="A227" s="2"/>
      <c r="B227" s="18"/>
    </row>
    <row r="228" ht="15.75" customHeight="1">
      <c r="A228" s="2"/>
      <c r="B228" s="18"/>
    </row>
    <row r="229" ht="15.75" customHeight="1">
      <c r="A229" s="2"/>
      <c r="B229" s="18"/>
    </row>
    <row r="230" ht="15.75" customHeight="1">
      <c r="A230" s="2"/>
      <c r="B230" s="18"/>
    </row>
    <row r="231" ht="15.75" customHeight="1">
      <c r="A231" s="2"/>
      <c r="B231" s="18"/>
    </row>
    <row r="232" ht="15.75" customHeight="1">
      <c r="A232" s="2"/>
      <c r="B232" s="18"/>
    </row>
    <row r="233" ht="15.75" customHeight="1">
      <c r="A233" s="2"/>
      <c r="B233" s="18"/>
    </row>
    <row r="234" ht="15.75" customHeight="1">
      <c r="A234" s="2"/>
      <c r="B234" s="18"/>
    </row>
    <row r="235" ht="15.75" customHeight="1">
      <c r="A235" s="2"/>
      <c r="B235" s="18"/>
    </row>
    <row r="236" ht="15.75" customHeight="1">
      <c r="A236" s="2"/>
      <c r="B236" s="18"/>
    </row>
    <row r="237" ht="15.75" customHeight="1">
      <c r="A237" s="2"/>
      <c r="B237" s="18"/>
    </row>
    <row r="238" ht="15.75" customHeight="1">
      <c r="A238" s="2"/>
      <c r="B238" s="18"/>
    </row>
    <row r="239" ht="15.75" customHeight="1">
      <c r="A239" s="2"/>
      <c r="B239" s="18"/>
    </row>
    <row r="240" ht="15.75" customHeight="1">
      <c r="A240" s="2"/>
      <c r="B240" s="18"/>
    </row>
    <row r="241" ht="15.75" customHeight="1">
      <c r="A241" s="2"/>
      <c r="B241" s="18"/>
    </row>
    <row r="242" ht="15.75" customHeight="1">
      <c r="A242" s="2"/>
      <c r="B242" s="18"/>
    </row>
    <row r="243" ht="15.75" customHeight="1">
      <c r="A243" s="2"/>
      <c r="B243" s="18"/>
    </row>
    <row r="244" ht="15.75" customHeight="1">
      <c r="A244" s="2"/>
      <c r="B244" s="18"/>
    </row>
    <row r="245" ht="15.75" customHeight="1">
      <c r="A245" s="2"/>
      <c r="B245" s="18"/>
    </row>
    <row r="246" ht="15.75" customHeight="1">
      <c r="A246" s="2"/>
      <c r="B246" s="18"/>
    </row>
    <row r="247" ht="15.75" customHeight="1">
      <c r="A247" s="2"/>
      <c r="B247" s="18"/>
    </row>
    <row r="248" ht="15.75" customHeight="1">
      <c r="A248" s="2"/>
      <c r="B248" s="18"/>
    </row>
    <row r="249" ht="15.75" customHeight="1">
      <c r="A249" s="2"/>
      <c r="B249" s="18"/>
    </row>
    <row r="250" ht="15.75" customHeight="1">
      <c r="A250" s="2"/>
      <c r="B250" s="18"/>
    </row>
    <row r="251" ht="15.75" customHeight="1">
      <c r="A251" s="2"/>
      <c r="B251" s="18"/>
    </row>
    <row r="252" ht="15.75" customHeight="1">
      <c r="A252" s="2"/>
      <c r="B252" s="18"/>
    </row>
    <row r="253" ht="15.75" customHeight="1">
      <c r="A253" s="2"/>
      <c r="B253" s="18"/>
    </row>
    <row r="254" ht="15.75" customHeight="1">
      <c r="A254" s="2"/>
      <c r="B254" s="18"/>
    </row>
    <row r="255" ht="15.75" customHeight="1">
      <c r="A255" s="2"/>
      <c r="B255" s="18"/>
    </row>
    <row r="256" ht="15.75" customHeight="1">
      <c r="A256" s="2"/>
      <c r="B256" s="18"/>
    </row>
    <row r="257" ht="15.75" customHeight="1">
      <c r="A257" s="2"/>
      <c r="B257" s="18"/>
    </row>
    <row r="258" ht="15.75" customHeight="1">
      <c r="A258" s="2"/>
      <c r="B258" s="18"/>
    </row>
    <row r="259" ht="15.75" customHeight="1">
      <c r="A259" s="2"/>
      <c r="B259" s="18"/>
    </row>
    <row r="260" ht="15.75" customHeight="1">
      <c r="A260" s="2"/>
      <c r="B260" s="18"/>
    </row>
    <row r="261" ht="15.75" customHeight="1">
      <c r="A261" s="2"/>
      <c r="B261" s="18"/>
    </row>
    <row r="262" ht="15.75" customHeight="1">
      <c r="A262" s="2"/>
      <c r="B262" s="18"/>
    </row>
    <row r="263" ht="15.75" customHeight="1">
      <c r="A263" s="2"/>
      <c r="B263" s="18"/>
    </row>
    <row r="264" ht="15.75" customHeight="1">
      <c r="A264" s="2"/>
      <c r="B264" s="18"/>
    </row>
    <row r="265" ht="15.75" customHeight="1">
      <c r="A265" s="2"/>
      <c r="B265" s="18"/>
    </row>
    <row r="266" ht="15.75" customHeight="1">
      <c r="A266" s="2"/>
      <c r="B266" s="18"/>
    </row>
    <row r="267" ht="15.75" customHeight="1">
      <c r="A267" s="2"/>
      <c r="B267" s="18"/>
    </row>
    <row r="268" ht="15.75" customHeight="1">
      <c r="A268" s="2"/>
      <c r="B268" s="18"/>
    </row>
    <row r="269" ht="15.75" customHeight="1">
      <c r="A269" s="2"/>
      <c r="B269" s="18"/>
    </row>
    <row r="270" ht="15.75" customHeight="1">
      <c r="A270" s="2"/>
      <c r="B270" s="18"/>
    </row>
    <row r="271" ht="15.75" customHeight="1">
      <c r="A271" s="2"/>
      <c r="B271" s="18"/>
    </row>
    <row r="272" ht="15.75" customHeight="1">
      <c r="A272" s="2"/>
      <c r="B272" s="18"/>
    </row>
    <row r="273" ht="15.75" customHeight="1">
      <c r="A273" s="2"/>
      <c r="B273" s="18"/>
    </row>
    <row r="274" ht="15.75" customHeight="1">
      <c r="A274" s="2"/>
      <c r="B274" s="18"/>
    </row>
    <row r="275" ht="15.75" customHeight="1">
      <c r="A275" s="2"/>
      <c r="B275" s="18"/>
    </row>
    <row r="276" ht="15.75" customHeight="1">
      <c r="A276" s="2"/>
      <c r="B276" s="18"/>
    </row>
    <row r="277" ht="15.75" customHeight="1">
      <c r="A277" s="2"/>
      <c r="B277" s="18"/>
    </row>
    <row r="278" ht="15.75" customHeight="1">
      <c r="A278" s="2"/>
      <c r="B278" s="18"/>
    </row>
    <row r="279" ht="15.75" customHeight="1">
      <c r="A279" s="2"/>
      <c r="B279" s="18"/>
    </row>
    <row r="280" ht="15.75" customHeight="1">
      <c r="A280" s="2"/>
      <c r="B280" s="18"/>
    </row>
    <row r="281" ht="15.75" customHeight="1">
      <c r="A281" s="2"/>
      <c r="B281" s="18"/>
    </row>
    <row r="282" ht="15.75" customHeight="1">
      <c r="A282" s="2"/>
      <c r="B282" s="18"/>
    </row>
    <row r="283" ht="15.75" customHeight="1">
      <c r="A283" s="2"/>
      <c r="B283" s="18"/>
    </row>
    <row r="284" ht="15.75" customHeight="1">
      <c r="A284" s="2"/>
      <c r="B284" s="18"/>
    </row>
    <row r="285" ht="15.75" customHeight="1">
      <c r="A285" s="2"/>
      <c r="B285" s="18"/>
    </row>
    <row r="286" ht="15.75" customHeight="1">
      <c r="A286" s="2"/>
      <c r="B286" s="18"/>
    </row>
    <row r="287" ht="15.75" customHeight="1">
      <c r="A287" s="2"/>
      <c r="B287" s="18"/>
    </row>
    <row r="288" ht="15.75" customHeight="1">
      <c r="A288" s="2"/>
      <c r="B288" s="18"/>
    </row>
    <row r="289" ht="15.75" customHeight="1">
      <c r="A289" s="2"/>
      <c r="B289" s="18"/>
    </row>
    <row r="290" ht="15.75" customHeight="1">
      <c r="A290" s="2"/>
      <c r="B290" s="18"/>
    </row>
    <row r="291" ht="15.75" customHeight="1">
      <c r="A291" s="2"/>
      <c r="B291" s="18"/>
    </row>
    <row r="292" ht="15.75" customHeight="1">
      <c r="A292" s="2"/>
      <c r="B292" s="18"/>
    </row>
    <row r="293" ht="15.75" customHeight="1">
      <c r="A293" s="2"/>
      <c r="B293" s="18"/>
    </row>
    <row r="294" ht="15.75" customHeight="1">
      <c r="A294" s="2"/>
      <c r="B294" s="18"/>
    </row>
    <row r="295" ht="15.75" customHeight="1">
      <c r="A295" s="2"/>
      <c r="B295" s="18"/>
    </row>
    <row r="296" ht="15.75" customHeight="1">
      <c r="A296" s="2"/>
      <c r="B296" s="18"/>
    </row>
    <row r="297" ht="15.75" customHeight="1">
      <c r="A297" s="2"/>
      <c r="B297" s="18"/>
    </row>
    <row r="298" ht="15.75" customHeight="1">
      <c r="A298" s="2"/>
      <c r="B298" s="18"/>
    </row>
    <row r="299" ht="15.75" customHeight="1">
      <c r="A299" s="2"/>
      <c r="B299" s="18"/>
    </row>
    <row r="300" ht="15.75" customHeight="1">
      <c r="A300" s="2"/>
      <c r="B300" s="18"/>
    </row>
    <row r="301" ht="15.75" customHeight="1">
      <c r="A301" s="2"/>
      <c r="B301" s="18"/>
    </row>
    <row r="302" ht="15.75" customHeight="1">
      <c r="A302" s="2"/>
      <c r="B302" s="18"/>
    </row>
    <row r="303" ht="15.75" customHeight="1">
      <c r="A303" s="2"/>
      <c r="B303" s="18"/>
    </row>
    <row r="304" ht="15.75" customHeight="1">
      <c r="A304" s="2"/>
      <c r="B304" s="18"/>
    </row>
    <row r="305" ht="15.75" customHeight="1">
      <c r="A305" s="2"/>
      <c r="B305" s="18"/>
    </row>
    <row r="306" ht="15.75" customHeight="1">
      <c r="A306" s="2"/>
      <c r="B306" s="18"/>
    </row>
    <row r="307" ht="15.75" customHeight="1">
      <c r="A307" s="2"/>
      <c r="B307" s="18"/>
    </row>
    <row r="308" ht="15.75" customHeight="1">
      <c r="A308" s="2"/>
      <c r="B308" s="18"/>
    </row>
    <row r="309" ht="15.75" customHeight="1">
      <c r="A309" s="2"/>
      <c r="B309" s="18"/>
    </row>
    <row r="310" ht="15.75" customHeight="1">
      <c r="A310" s="2"/>
      <c r="B310" s="18"/>
    </row>
    <row r="311" ht="15.75" customHeight="1">
      <c r="A311" s="2"/>
      <c r="B311" s="18"/>
    </row>
    <row r="312" ht="15.75" customHeight="1">
      <c r="A312" s="2"/>
      <c r="B312" s="18"/>
    </row>
    <row r="313" ht="15.75" customHeight="1">
      <c r="A313" s="2"/>
      <c r="B313" s="18"/>
    </row>
    <row r="314" ht="15.75" customHeight="1">
      <c r="A314" s="2"/>
      <c r="B314" s="18"/>
    </row>
    <row r="315" ht="15.75" customHeight="1">
      <c r="A315" s="2"/>
      <c r="B315" s="18"/>
    </row>
    <row r="316" ht="15.75" customHeight="1">
      <c r="A316" s="2"/>
      <c r="B316" s="18"/>
    </row>
    <row r="317" ht="15.75" customHeight="1">
      <c r="A317" s="2"/>
      <c r="B317" s="18"/>
    </row>
    <row r="318" ht="15.75" customHeight="1">
      <c r="A318" s="2"/>
      <c r="B318" s="18"/>
    </row>
    <row r="319" ht="15.75" customHeight="1">
      <c r="A319" s="2"/>
      <c r="B319" s="18"/>
    </row>
    <row r="320" ht="15.75" customHeight="1">
      <c r="A320" s="2"/>
      <c r="B320" s="18"/>
    </row>
    <row r="321" ht="15.75" customHeight="1">
      <c r="A321" s="2"/>
      <c r="B321" s="18"/>
    </row>
    <row r="322" ht="15.75" customHeight="1">
      <c r="A322" s="2"/>
      <c r="B322" s="18"/>
    </row>
    <row r="323" ht="15.75" customHeight="1">
      <c r="A323" s="2"/>
      <c r="B323" s="18"/>
    </row>
    <row r="324" ht="15.75" customHeight="1">
      <c r="A324" s="2"/>
      <c r="B324" s="18"/>
    </row>
    <row r="325" ht="15.75" customHeight="1">
      <c r="A325" s="2"/>
      <c r="B325" s="18"/>
    </row>
    <row r="326" ht="15.75" customHeight="1">
      <c r="A326" s="2"/>
      <c r="B326" s="18"/>
    </row>
    <row r="327" ht="15.75" customHeight="1">
      <c r="A327" s="2"/>
      <c r="B327" s="18"/>
    </row>
    <row r="328" ht="15.75" customHeight="1">
      <c r="A328" s="2"/>
      <c r="B328" s="18"/>
    </row>
    <row r="329" ht="15.75" customHeight="1">
      <c r="A329" s="2"/>
      <c r="B329" s="18"/>
    </row>
    <row r="330" ht="15.75" customHeight="1">
      <c r="A330" s="2"/>
      <c r="B330" s="18"/>
    </row>
    <row r="331" ht="15.75" customHeight="1">
      <c r="A331" s="2"/>
      <c r="B331" s="18"/>
    </row>
    <row r="332" ht="15.75" customHeight="1">
      <c r="A332" s="2"/>
      <c r="B332" s="18"/>
    </row>
    <row r="333" ht="15.75" customHeight="1">
      <c r="A333" s="2"/>
      <c r="B333" s="18"/>
    </row>
    <row r="334" ht="15.75" customHeight="1">
      <c r="A334" s="2"/>
      <c r="B334" s="18"/>
    </row>
    <row r="335" ht="15.75" customHeight="1">
      <c r="A335" s="2"/>
      <c r="B335" s="18"/>
    </row>
    <row r="336" ht="15.75" customHeight="1">
      <c r="A336" s="2"/>
      <c r="B336" s="18"/>
    </row>
    <row r="337" ht="15.75" customHeight="1">
      <c r="A337" s="2"/>
      <c r="B337" s="18"/>
    </row>
    <row r="338" ht="15.75" customHeight="1">
      <c r="A338" s="2"/>
      <c r="B338" s="18"/>
    </row>
    <row r="339" ht="15.75" customHeight="1">
      <c r="A339" s="2"/>
      <c r="B339" s="18"/>
    </row>
    <row r="340" ht="15.75" customHeight="1">
      <c r="A340" s="2"/>
      <c r="B340" s="18"/>
    </row>
    <row r="341" ht="15.75" customHeight="1">
      <c r="A341" s="2"/>
      <c r="B341" s="18"/>
    </row>
    <row r="342" ht="15.75" customHeight="1">
      <c r="A342" s="2"/>
      <c r="B342" s="18"/>
    </row>
    <row r="343" ht="15.75" customHeight="1">
      <c r="A343" s="2"/>
      <c r="B343" s="18"/>
    </row>
    <row r="344" ht="15.75" customHeight="1">
      <c r="A344" s="2"/>
      <c r="B344" s="18"/>
    </row>
    <row r="345" ht="15.75" customHeight="1">
      <c r="A345" s="2"/>
      <c r="B345" s="18"/>
    </row>
    <row r="346" ht="15.75" customHeight="1">
      <c r="A346" s="2"/>
      <c r="B346" s="18"/>
    </row>
    <row r="347" ht="15.75" customHeight="1">
      <c r="A347" s="2"/>
      <c r="B347" s="18"/>
    </row>
    <row r="348" ht="15.75" customHeight="1">
      <c r="A348" s="2"/>
      <c r="B348" s="18"/>
    </row>
    <row r="349" ht="15.75" customHeight="1">
      <c r="A349" s="2"/>
      <c r="B349" s="18"/>
    </row>
    <row r="350" ht="15.75" customHeight="1">
      <c r="A350" s="2"/>
      <c r="B350" s="18"/>
    </row>
    <row r="351" ht="15.75" customHeight="1">
      <c r="A351" s="2"/>
      <c r="B351" s="18"/>
    </row>
    <row r="352" ht="15.75" customHeight="1">
      <c r="A352" s="2"/>
      <c r="B352" s="18"/>
    </row>
    <row r="353" ht="15.75" customHeight="1">
      <c r="A353" s="2"/>
      <c r="B353" s="18"/>
    </row>
    <row r="354" ht="15.75" customHeight="1">
      <c r="A354" s="2"/>
      <c r="B354" s="18"/>
    </row>
    <row r="355" ht="15.75" customHeight="1">
      <c r="A355" s="2"/>
      <c r="B355" s="18"/>
    </row>
    <row r="356" ht="15.75" customHeight="1">
      <c r="A356" s="2"/>
      <c r="B356" s="18"/>
    </row>
    <row r="357" ht="15.75" customHeight="1">
      <c r="A357" s="2"/>
      <c r="B357" s="18"/>
    </row>
    <row r="358" ht="15.75" customHeight="1">
      <c r="A358" s="2"/>
      <c r="B358" s="18"/>
    </row>
    <row r="359" ht="15.75" customHeight="1">
      <c r="A359" s="2"/>
      <c r="B359" s="18"/>
    </row>
    <row r="360" ht="15.75" customHeight="1">
      <c r="A360" s="2"/>
      <c r="B360" s="18"/>
    </row>
    <row r="361" ht="15.75" customHeight="1">
      <c r="A361" s="2"/>
      <c r="B361" s="18"/>
    </row>
    <row r="362" ht="15.75" customHeight="1">
      <c r="A362" s="2"/>
      <c r="B362" s="18"/>
    </row>
    <row r="363" ht="15.75" customHeight="1">
      <c r="A363" s="2"/>
      <c r="B363" s="18"/>
    </row>
    <row r="364" ht="15.75" customHeight="1">
      <c r="A364" s="2"/>
      <c r="B364" s="18"/>
    </row>
    <row r="365" ht="15.75" customHeight="1">
      <c r="A365" s="2"/>
      <c r="B365" s="18"/>
    </row>
    <row r="366" ht="15.75" customHeight="1">
      <c r="A366" s="2"/>
      <c r="B366" s="18"/>
    </row>
    <row r="367" ht="15.75" customHeight="1">
      <c r="A367" s="2"/>
      <c r="B367" s="18"/>
    </row>
    <row r="368" ht="15.75" customHeight="1">
      <c r="A368" s="2"/>
      <c r="B368" s="18"/>
    </row>
    <row r="369" ht="15.75" customHeight="1">
      <c r="A369" s="2"/>
      <c r="B369" s="18"/>
    </row>
    <row r="370" ht="15.75" customHeight="1">
      <c r="A370" s="2"/>
      <c r="B370" s="18"/>
    </row>
    <row r="371" ht="15.75" customHeight="1">
      <c r="A371" s="2"/>
      <c r="B371" s="18"/>
    </row>
    <row r="372" ht="15.75" customHeight="1">
      <c r="A372" s="2"/>
      <c r="B372" s="18"/>
    </row>
    <row r="373" ht="15.75" customHeight="1">
      <c r="A373" s="2"/>
      <c r="B373" s="18"/>
    </row>
    <row r="374" ht="15.75" customHeight="1">
      <c r="A374" s="2"/>
      <c r="B374" s="18"/>
    </row>
    <row r="375" ht="15.75" customHeight="1">
      <c r="A375" s="2"/>
      <c r="B375" s="18"/>
    </row>
    <row r="376" ht="15.75" customHeight="1">
      <c r="A376" s="2"/>
      <c r="B376" s="18"/>
    </row>
    <row r="377" ht="15.75" customHeight="1">
      <c r="A377" s="2"/>
      <c r="B377" s="18"/>
    </row>
    <row r="378" ht="15.75" customHeight="1">
      <c r="A378" s="2"/>
      <c r="B378" s="18"/>
    </row>
    <row r="379" ht="15.75" customHeight="1">
      <c r="A379" s="2"/>
      <c r="B379" s="18"/>
    </row>
    <row r="380" ht="15.75" customHeight="1">
      <c r="A380" s="2"/>
      <c r="B380" s="18"/>
    </row>
    <row r="381" ht="15.75" customHeight="1">
      <c r="A381" s="2"/>
      <c r="B381" s="18"/>
    </row>
    <row r="382" ht="15.75" customHeight="1">
      <c r="A382" s="2"/>
      <c r="B382" s="18"/>
    </row>
    <row r="383" ht="15.75" customHeight="1">
      <c r="A383" s="2"/>
      <c r="B383" s="18"/>
    </row>
    <row r="384" ht="15.75" customHeight="1">
      <c r="A384" s="2"/>
      <c r="B384" s="18"/>
    </row>
    <row r="385" ht="15.75" customHeight="1">
      <c r="A385" s="2"/>
      <c r="B385" s="18"/>
    </row>
    <row r="386" ht="15.75" customHeight="1">
      <c r="A386" s="2"/>
      <c r="B386" s="18"/>
    </row>
    <row r="387" ht="15.75" customHeight="1">
      <c r="A387" s="2"/>
      <c r="B387" s="18"/>
    </row>
    <row r="388" ht="15.75" customHeight="1">
      <c r="A388" s="2"/>
      <c r="B388" s="18"/>
    </row>
    <row r="389" ht="15.75" customHeight="1">
      <c r="A389" s="2"/>
      <c r="B389" s="18"/>
    </row>
    <row r="390" ht="15.75" customHeight="1">
      <c r="A390" s="2"/>
      <c r="B390" s="18"/>
    </row>
    <row r="391" ht="15.75" customHeight="1">
      <c r="A391" s="2"/>
      <c r="B391" s="18"/>
    </row>
    <row r="392" ht="15.75" customHeight="1">
      <c r="A392" s="2"/>
      <c r="B392" s="18"/>
    </row>
    <row r="393" ht="15.75" customHeight="1">
      <c r="A393" s="2"/>
      <c r="B393" s="18"/>
    </row>
    <row r="394" ht="15.75" customHeight="1">
      <c r="A394" s="2"/>
      <c r="B394" s="18"/>
    </row>
    <row r="395" ht="15.75" customHeight="1">
      <c r="A395" s="2"/>
      <c r="B395" s="18"/>
    </row>
    <row r="396" ht="15.75" customHeight="1">
      <c r="A396" s="2"/>
      <c r="B396" s="18"/>
    </row>
    <row r="397" ht="15.75" customHeight="1">
      <c r="A397" s="2"/>
      <c r="B397" s="18"/>
    </row>
    <row r="398" ht="15.75" customHeight="1">
      <c r="A398" s="2"/>
      <c r="B398" s="18"/>
    </row>
    <row r="399" ht="15.75" customHeight="1">
      <c r="A399" s="2"/>
      <c r="B399" s="18"/>
    </row>
    <row r="400" ht="15.75" customHeight="1">
      <c r="A400" s="2"/>
      <c r="B400" s="18"/>
    </row>
    <row r="401" ht="15.75" customHeight="1">
      <c r="A401" s="2"/>
      <c r="B401" s="18"/>
    </row>
    <row r="402" ht="15.75" customHeight="1">
      <c r="A402" s="2"/>
      <c r="B402" s="18"/>
    </row>
    <row r="403" ht="15.75" customHeight="1">
      <c r="A403" s="2"/>
      <c r="B403" s="18"/>
    </row>
    <row r="404" ht="15.75" customHeight="1">
      <c r="A404" s="2"/>
      <c r="B404" s="18"/>
    </row>
    <row r="405" ht="15.75" customHeight="1">
      <c r="A405" s="2"/>
      <c r="B405" s="18"/>
    </row>
    <row r="406" ht="15.75" customHeight="1">
      <c r="A406" s="2"/>
      <c r="B406" s="18"/>
    </row>
    <row r="407" ht="15.75" customHeight="1">
      <c r="A407" s="2"/>
      <c r="B407" s="18"/>
    </row>
    <row r="408" ht="15.75" customHeight="1">
      <c r="A408" s="2"/>
      <c r="B408" s="18"/>
    </row>
    <row r="409" ht="15.75" customHeight="1">
      <c r="A409" s="2"/>
      <c r="B409" s="18"/>
    </row>
    <row r="410" ht="15.75" customHeight="1">
      <c r="A410" s="2"/>
      <c r="B410" s="18"/>
    </row>
    <row r="411" ht="15.75" customHeight="1">
      <c r="A411" s="2"/>
      <c r="B411" s="18"/>
    </row>
    <row r="412" ht="15.75" customHeight="1">
      <c r="A412" s="2"/>
      <c r="B412" s="18"/>
    </row>
    <row r="413" ht="15.75" customHeight="1">
      <c r="A413" s="2"/>
      <c r="B413" s="18"/>
    </row>
    <row r="414" ht="15.75" customHeight="1">
      <c r="A414" s="2"/>
      <c r="B414" s="18"/>
    </row>
    <row r="415" ht="15.75" customHeight="1">
      <c r="A415" s="2"/>
      <c r="B415" s="18"/>
    </row>
    <row r="416" ht="15.75" customHeight="1">
      <c r="A416" s="2"/>
      <c r="B416" s="18"/>
    </row>
    <row r="417" ht="15.75" customHeight="1">
      <c r="A417" s="2"/>
      <c r="B417" s="18"/>
    </row>
    <row r="418" ht="15.75" customHeight="1">
      <c r="A418" s="2"/>
      <c r="B418" s="18"/>
    </row>
    <row r="419" ht="15.75" customHeight="1">
      <c r="A419" s="2"/>
      <c r="B419" s="18"/>
    </row>
    <row r="420" ht="15.75" customHeight="1">
      <c r="A420" s="2"/>
      <c r="B420" s="18"/>
    </row>
    <row r="421" ht="15.75" customHeight="1">
      <c r="A421" s="2"/>
      <c r="B421" s="18"/>
    </row>
    <row r="422" ht="15.75" customHeight="1">
      <c r="A422" s="2"/>
      <c r="B422" s="18"/>
    </row>
    <row r="423" ht="15.75" customHeight="1">
      <c r="A423" s="2"/>
      <c r="B423" s="18"/>
    </row>
    <row r="424" ht="15.75" customHeight="1">
      <c r="A424" s="2"/>
      <c r="B424" s="18"/>
    </row>
    <row r="425" ht="15.75" customHeight="1">
      <c r="A425" s="2"/>
      <c r="B425" s="18"/>
    </row>
    <row r="426" ht="15.75" customHeight="1">
      <c r="A426" s="2"/>
      <c r="B426" s="18"/>
    </row>
    <row r="427" ht="15.75" customHeight="1">
      <c r="A427" s="2"/>
      <c r="B427" s="18"/>
    </row>
    <row r="428" ht="15.75" customHeight="1">
      <c r="A428" s="2"/>
      <c r="B428" s="18"/>
    </row>
    <row r="429" ht="15.75" customHeight="1">
      <c r="A429" s="2"/>
      <c r="B429" s="18"/>
    </row>
    <row r="430" ht="15.75" customHeight="1">
      <c r="A430" s="2"/>
      <c r="B430" s="18"/>
    </row>
    <row r="431" ht="15.75" customHeight="1">
      <c r="A431" s="2"/>
      <c r="B431" s="18"/>
    </row>
    <row r="432" ht="15.75" customHeight="1">
      <c r="A432" s="2"/>
      <c r="B432" s="18"/>
    </row>
    <row r="433" ht="15.75" customHeight="1">
      <c r="A433" s="2"/>
      <c r="B433" s="18"/>
    </row>
    <row r="434" ht="15.75" customHeight="1">
      <c r="A434" s="2"/>
      <c r="B434" s="18"/>
    </row>
    <row r="435" ht="15.75" customHeight="1">
      <c r="A435" s="2"/>
      <c r="B435" s="18"/>
    </row>
    <row r="436" ht="15.75" customHeight="1">
      <c r="A436" s="2"/>
      <c r="B436" s="18"/>
    </row>
    <row r="437" ht="15.75" customHeight="1">
      <c r="A437" s="2"/>
      <c r="B437" s="18"/>
    </row>
    <row r="438" ht="15.75" customHeight="1">
      <c r="A438" s="2"/>
      <c r="B438" s="18"/>
    </row>
    <row r="439" ht="15.75" customHeight="1">
      <c r="A439" s="2"/>
      <c r="B439" s="18"/>
    </row>
    <row r="440" ht="15.75" customHeight="1">
      <c r="A440" s="2"/>
      <c r="B440" s="18"/>
    </row>
    <row r="441" ht="15.75" customHeight="1">
      <c r="A441" s="2"/>
      <c r="B441" s="18"/>
    </row>
    <row r="442" ht="15.75" customHeight="1">
      <c r="A442" s="2"/>
      <c r="B442" s="18"/>
    </row>
    <row r="443" ht="15.75" customHeight="1">
      <c r="A443" s="2"/>
      <c r="B443" s="18"/>
    </row>
    <row r="444" ht="15.75" customHeight="1">
      <c r="A444" s="2"/>
      <c r="B444" s="18"/>
    </row>
    <row r="445" ht="15.75" customHeight="1">
      <c r="A445" s="2"/>
      <c r="B445" s="18"/>
    </row>
    <row r="446" ht="15.75" customHeight="1">
      <c r="A446" s="2"/>
      <c r="B446" s="18"/>
    </row>
    <row r="447" ht="15.75" customHeight="1">
      <c r="A447" s="2"/>
      <c r="B447" s="18"/>
    </row>
    <row r="448" ht="15.75" customHeight="1">
      <c r="A448" s="2"/>
      <c r="B448" s="18"/>
    </row>
    <row r="449" ht="15.75" customHeight="1">
      <c r="A449" s="2"/>
      <c r="B449" s="18"/>
    </row>
    <row r="450" ht="15.75" customHeight="1">
      <c r="A450" s="2"/>
      <c r="B450" s="18"/>
    </row>
    <row r="451" ht="15.75" customHeight="1">
      <c r="A451" s="2"/>
      <c r="B451" s="18"/>
    </row>
    <row r="452" ht="15.75" customHeight="1">
      <c r="A452" s="2"/>
      <c r="B452" s="18"/>
    </row>
    <row r="453" ht="15.75" customHeight="1">
      <c r="A453" s="2"/>
      <c r="B453" s="18"/>
    </row>
    <row r="454" ht="15.75" customHeight="1">
      <c r="A454" s="2"/>
      <c r="B454" s="18"/>
    </row>
    <row r="455" ht="15.75" customHeight="1">
      <c r="A455" s="2"/>
      <c r="B455" s="18"/>
    </row>
    <row r="456" ht="15.75" customHeight="1">
      <c r="A456" s="2"/>
      <c r="B456" s="18"/>
    </row>
    <row r="457" ht="15.75" customHeight="1">
      <c r="A457" s="2"/>
      <c r="B457" s="18"/>
    </row>
    <row r="458" ht="15.75" customHeight="1">
      <c r="A458" s="2"/>
      <c r="B458" s="18"/>
    </row>
    <row r="459" ht="15.75" customHeight="1">
      <c r="A459" s="2"/>
      <c r="B459" s="18"/>
    </row>
    <row r="460" ht="15.75" customHeight="1">
      <c r="A460" s="2"/>
      <c r="B460" s="18"/>
    </row>
    <row r="461" ht="15.75" customHeight="1">
      <c r="A461" s="2"/>
      <c r="B461" s="18"/>
    </row>
    <row r="462" ht="15.75" customHeight="1">
      <c r="A462" s="2"/>
      <c r="B462" s="18"/>
    </row>
    <row r="463" ht="15.75" customHeight="1">
      <c r="A463" s="2"/>
      <c r="B463" s="18"/>
    </row>
    <row r="464" ht="15.75" customHeight="1">
      <c r="A464" s="2"/>
      <c r="B464" s="18"/>
    </row>
    <row r="465" ht="15.75" customHeight="1">
      <c r="A465" s="2"/>
      <c r="B465" s="18"/>
    </row>
    <row r="466" ht="15.75" customHeight="1">
      <c r="A466" s="2"/>
      <c r="B466" s="18"/>
    </row>
    <row r="467" ht="15.75" customHeight="1">
      <c r="A467" s="2"/>
      <c r="B467" s="18"/>
    </row>
    <row r="468" ht="15.75" customHeight="1">
      <c r="A468" s="2"/>
      <c r="B468" s="18"/>
    </row>
    <row r="469" ht="15.75" customHeight="1">
      <c r="A469" s="2"/>
      <c r="B469" s="18"/>
    </row>
    <row r="470" ht="15.75" customHeight="1">
      <c r="A470" s="2"/>
      <c r="B470" s="18"/>
    </row>
    <row r="471" ht="15.75" customHeight="1">
      <c r="A471" s="2"/>
      <c r="B471" s="18"/>
    </row>
    <row r="472" ht="15.75" customHeight="1">
      <c r="A472" s="2"/>
      <c r="B472" s="18"/>
    </row>
    <row r="473" ht="15.75" customHeight="1">
      <c r="A473" s="2"/>
      <c r="B473" s="18"/>
    </row>
    <row r="474" ht="15.75" customHeight="1">
      <c r="A474" s="2"/>
      <c r="B474" s="18"/>
    </row>
    <row r="475" ht="15.75" customHeight="1">
      <c r="A475" s="2"/>
      <c r="B475" s="18"/>
    </row>
    <row r="476" ht="15.75" customHeight="1">
      <c r="A476" s="2"/>
      <c r="B476" s="18"/>
    </row>
    <row r="477" ht="15.75" customHeight="1">
      <c r="A477" s="2"/>
      <c r="B477" s="18"/>
    </row>
    <row r="478" ht="15.75" customHeight="1">
      <c r="A478" s="2"/>
      <c r="B478" s="18"/>
    </row>
    <row r="479" ht="15.75" customHeight="1">
      <c r="A479" s="2"/>
      <c r="B479" s="18"/>
    </row>
    <row r="480" ht="15.75" customHeight="1">
      <c r="A480" s="2"/>
      <c r="B480" s="18"/>
    </row>
    <row r="481" ht="15.75" customHeight="1">
      <c r="A481" s="2"/>
      <c r="B481" s="18"/>
    </row>
    <row r="482" ht="15.75" customHeight="1">
      <c r="A482" s="2"/>
      <c r="B482" s="18"/>
    </row>
    <row r="483" ht="15.75" customHeight="1">
      <c r="A483" s="2"/>
      <c r="B483" s="18"/>
    </row>
    <row r="484" ht="15.75" customHeight="1">
      <c r="A484" s="2"/>
      <c r="B484" s="18"/>
    </row>
    <row r="485" ht="15.75" customHeight="1">
      <c r="A485" s="2"/>
      <c r="B485" s="18"/>
    </row>
    <row r="486" ht="15.75" customHeight="1">
      <c r="A486" s="2"/>
      <c r="B486" s="18"/>
    </row>
    <row r="487" ht="15.75" customHeight="1">
      <c r="A487" s="2"/>
      <c r="B487" s="18"/>
    </row>
    <row r="488" ht="15.75" customHeight="1">
      <c r="A488" s="2"/>
      <c r="B488" s="18"/>
    </row>
    <row r="489" ht="15.75" customHeight="1">
      <c r="A489" s="2"/>
      <c r="B489" s="18"/>
    </row>
    <row r="490" ht="15.75" customHeight="1">
      <c r="A490" s="2"/>
      <c r="B490" s="18"/>
    </row>
    <row r="491" ht="15.75" customHeight="1">
      <c r="A491" s="2"/>
      <c r="B491" s="18"/>
    </row>
    <row r="492" ht="15.75" customHeight="1">
      <c r="A492" s="2"/>
      <c r="B492" s="18"/>
    </row>
    <row r="493" ht="15.75" customHeight="1">
      <c r="A493" s="2"/>
      <c r="B493" s="18"/>
    </row>
    <row r="494" ht="15.75" customHeight="1">
      <c r="A494" s="2"/>
      <c r="B494" s="18"/>
    </row>
    <row r="495" ht="15.75" customHeight="1">
      <c r="A495" s="2"/>
      <c r="B495" s="18"/>
    </row>
    <row r="496" ht="15.75" customHeight="1">
      <c r="A496" s="2"/>
      <c r="B496" s="18"/>
    </row>
    <row r="497" ht="15.75" customHeight="1">
      <c r="A497" s="2"/>
      <c r="B497" s="18"/>
    </row>
    <row r="498" ht="15.75" customHeight="1">
      <c r="A498" s="2"/>
      <c r="B498" s="18"/>
    </row>
    <row r="499" ht="15.75" customHeight="1">
      <c r="A499" s="2"/>
      <c r="B499" s="18"/>
    </row>
    <row r="500" ht="15.75" customHeight="1">
      <c r="A500" s="2"/>
      <c r="B500" s="18"/>
    </row>
    <row r="501" ht="15.75" customHeight="1">
      <c r="A501" s="2"/>
      <c r="B501" s="18"/>
    </row>
    <row r="502" ht="15.75" customHeight="1">
      <c r="A502" s="2"/>
      <c r="B502" s="18"/>
    </row>
    <row r="503" ht="15.75" customHeight="1">
      <c r="A503" s="2"/>
      <c r="B503" s="18"/>
    </row>
    <row r="504" ht="15.75" customHeight="1">
      <c r="A504" s="2"/>
      <c r="B504" s="18"/>
    </row>
    <row r="505" ht="15.75" customHeight="1">
      <c r="A505" s="2"/>
      <c r="B505" s="18"/>
    </row>
    <row r="506" ht="15.75" customHeight="1">
      <c r="A506" s="2"/>
      <c r="B506" s="18"/>
    </row>
    <row r="507" ht="15.75" customHeight="1">
      <c r="A507" s="2"/>
      <c r="B507" s="18"/>
    </row>
    <row r="508" ht="15.75" customHeight="1">
      <c r="A508" s="2"/>
      <c r="B508" s="18"/>
    </row>
    <row r="509" ht="15.75" customHeight="1">
      <c r="A509" s="2"/>
      <c r="B509" s="18"/>
    </row>
    <row r="510" ht="15.75" customHeight="1">
      <c r="A510" s="2"/>
      <c r="B510" s="18"/>
    </row>
    <row r="511" ht="15.75" customHeight="1">
      <c r="A511" s="2"/>
      <c r="B511" s="18"/>
    </row>
    <row r="512" ht="15.75" customHeight="1">
      <c r="A512" s="2"/>
      <c r="B512" s="18"/>
    </row>
    <row r="513" ht="15.75" customHeight="1">
      <c r="A513" s="2"/>
      <c r="B513" s="18"/>
    </row>
    <row r="514" ht="15.75" customHeight="1">
      <c r="A514" s="2"/>
      <c r="B514" s="18"/>
    </row>
    <row r="515" ht="15.75" customHeight="1">
      <c r="A515" s="2"/>
      <c r="B515" s="18"/>
    </row>
    <row r="516" ht="15.75" customHeight="1">
      <c r="A516" s="2"/>
      <c r="B516" s="18"/>
    </row>
    <row r="517" ht="15.75" customHeight="1">
      <c r="A517" s="2"/>
      <c r="B517" s="18"/>
    </row>
    <row r="518" ht="15.75" customHeight="1">
      <c r="A518" s="2"/>
      <c r="B518" s="18"/>
    </row>
    <row r="519" ht="15.75" customHeight="1">
      <c r="A519" s="2"/>
      <c r="B519" s="18"/>
    </row>
    <row r="520" ht="15.75" customHeight="1">
      <c r="A520" s="2"/>
      <c r="B520" s="18"/>
    </row>
    <row r="521" ht="15.75" customHeight="1">
      <c r="A521" s="2"/>
      <c r="B521" s="18"/>
    </row>
    <row r="522" ht="15.75" customHeight="1">
      <c r="A522" s="2"/>
      <c r="B522" s="18"/>
    </row>
    <row r="523" ht="15.75" customHeight="1">
      <c r="A523" s="2"/>
      <c r="B523" s="18"/>
    </row>
    <row r="524" ht="15.75" customHeight="1">
      <c r="A524" s="2"/>
      <c r="B524" s="18"/>
    </row>
    <row r="525" ht="15.75" customHeight="1">
      <c r="A525" s="2"/>
      <c r="B525" s="18"/>
    </row>
    <row r="526" ht="15.75" customHeight="1">
      <c r="A526" s="2"/>
      <c r="B526" s="18"/>
    </row>
    <row r="527" ht="15.75" customHeight="1">
      <c r="A527" s="2"/>
      <c r="B527" s="18"/>
    </row>
    <row r="528" ht="15.75" customHeight="1">
      <c r="A528" s="2"/>
      <c r="B528" s="18"/>
    </row>
    <row r="529" ht="15.75" customHeight="1">
      <c r="A529" s="2"/>
      <c r="B529" s="18"/>
    </row>
    <row r="530" ht="15.75" customHeight="1">
      <c r="A530" s="2"/>
      <c r="B530" s="18"/>
    </row>
    <row r="531" ht="15.75" customHeight="1">
      <c r="A531" s="2"/>
      <c r="B531" s="18"/>
    </row>
    <row r="532" ht="15.75" customHeight="1">
      <c r="A532" s="2"/>
      <c r="B532" s="18"/>
    </row>
    <row r="533" ht="15.75" customHeight="1">
      <c r="A533" s="2"/>
      <c r="B533" s="18"/>
    </row>
    <row r="534" ht="15.75" customHeight="1">
      <c r="A534" s="2"/>
      <c r="B534" s="18"/>
    </row>
    <row r="535" ht="15.75" customHeight="1">
      <c r="A535" s="2"/>
      <c r="B535" s="18"/>
    </row>
    <row r="536" ht="15.75" customHeight="1">
      <c r="A536" s="2"/>
      <c r="B536" s="18"/>
    </row>
    <row r="537" ht="15.75" customHeight="1">
      <c r="A537" s="2"/>
      <c r="B537" s="18"/>
    </row>
    <row r="538" ht="15.75" customHeight="1">
      <c r="A538" s="2"/>
      <c r="B538" s="18"/>
    </row>
    <row r="539" ht="15.75" customHeight="1">
      <c r="A539" s="2"/>
      <c r="B539" s="18"/>
    </row>
    <row r="540" ht="15.75" customHeight="1">
      <c r="A540" s="2"/>
      <c r="B540" s="18"/>
    </row>
    <row r="541" ht="15.75" customHeight="1">
      <c r="A541" s="2"/>
      <c r="B541" s="18"/>
    </row>
    <row r="542" ht="15.75" customHeight="1">
      <c r="A542" s="2"/>
      <c r="B542" s="18"/>
    </row>
    <row r="543" ht="15.75" customHeight="1">
      <c r="A543" s="2"/>
      <c r="B543" s="18"/>
    </row>
    <row r="544" ht="15.75" customHeight="1">
      <c r="A544" s="2"/>
      <c r="B544" s="18"/>
    </row>
    <row r="545" ht="15.75" customHeight="1">
      <c r="A545" s="2"/>
      <c r="B545" s="18"/>
    </row>
    <row r="546" ht="15.75" customHeight="1">
      <c r="A546" s="2"/>
      <c r="B546" s="18"/>
    </row>
    <row r="547" ht="15.75" customHeight="1">
      <c r="A547" s="2"/>
      <c r="B547" s="18"/>
    </row>
    <row r="548" ht="15.75" customHeight="1">
      <c r="A548" s="2"/>
      <c r="B548" s="18"/>
    </row>
    <row r="549" ht="15.75" customHeight="1">
      <c r="A549" s="2"/>
      <c r="B549" s="18"/>
    </row>
    <row r="550" ht="15.75" customHeight="1">
      <c r="A550" s="2"/>
      <c r="B550" s="18"/>
    </row>
    <row r="551" ht="15.75" customHeight="1">
      <c r="A551" s="2"/>
      <c r="B551" s="18"/>
    </row>
    <row r="552" ht="15.75" customHeight="1">
      <c r="A552" s="2"/>
      <c r="B552" s="18"/>
    </row>
    <row r="553" ht="15.75" customHeight="1">
      <c r="A553" s="2"/>
      <c r="B553" s="18"/>
    </row>
    <row r="554" ht="15.75" customHeight="1">
      <c r="A554" s="2"/>
      <c r="B554" s="18"/>
    </row>
    <row r="555" ht="15.75" customHeight="1">
      <c r="A555" s="2"/>
      <c r="B555" s="18"/>
    </row>
    <row r="556" ht="15.75" customHeight="1">
      <c r="A556" s="2"/>
      <c r="B556" s="18"/>
    </row>
    <row r="557" ht="15.75" customHeight="1">
      <c r="A557" s="2"/>
      <c r="B557" s="18"/>
    </row>
    <row r="558" ht="15.75" customHeight="1">
      <c r="A558" s="2"/>
      <c r="B558" s="18"/>
    </row>
    <row r="559" ht="15.75" customHeight="1">
      <c r="A559" s="2"/>
      <c r="B559" s="18"/>
    </row>
    <row r="560" ht="15.75" customHeight="1">
      <c r="A560" s="2"/>
      <c r="B560" s="18"/>
    </row>
    <row r="561" ht="15.75" customHeight="1">
      <c r="A561" s="2"/>
      <c r="B561" s="18"/>
    </row>
    <row r="562" ht="15.75" customHeight="1">
      <c r="A562" s="2"/>
      <c r="B562" s="18"/>
    </row>
    <row r="563" ht="15.75" customHeight="1">
      <c r="A563" s="2"/>
      <c r="B563" s="18"/>
    </row>
    <row r="564" ht="15.75" customHeight="1">
      <c r="A564" s="2"/>
      <c r="B564" s="18"/>
    </row>
    <row r="565" ht="15.75" customHeight="1">
      <c r="A565" s="2"/>
      <c r="B565" s="18"/>
    </row>
    <row r="566" ht="15.75" customHeight="1">
      <c r="A566" s="2"/>
      <c r="B566" s="18"/>
    </row>
    <row r="567" ht="15.75" customHeight="1">
      <c r="A567" s="2"/>
      <c r="B567" s="18"/>
    </row>
    <row r="568" ht="15.75" customHeight="1">
      <c r="A568" s="2"/>
      <c r="B568" s="18"/>
    </row>
    <row r="569" ht="15.75" customHeight="1">
      <c r="A569" s="2"/>
      <c r="B569" s="18"/>
    </row>
    <row r="570" ht="15.75" customHeight="1">
      <c r="A570" s="2"/>
      <c r="B570" s="18"/>
    </row>
    <row r="571" ht="15.75" customHeight="1">
      <c r="A571" s="2"/>
      <c r="B571" s="18"/>
    </row>
    <row r="572" ht="15.75" customHeight="1">
      <c r="A572" s="2"/>
      <c r="B572" s="18"/>
    </row>
    <row r="573" ht="15.75" customHeight="1">
      <c r="A573" s="2"/>
      <c r="B573" s="18"/>
    </row>
    <row r="574" ht="15.75" customHeight="1">
      <c r="A574" s="2"/>
      <c r="B574" s="18"/>
    </row>
    <row r="575" ht="15.75" customHeight="1">
      <c r="A575" s="2"/>
      <c r="B575" s="18"/>
    </row>
    <row r="576" ht="15.75" customHeight="1">
      <c r="A576" s="2"/>
      <c r="B576" s="18"/>
    </row>
    <row r="577" ht="15.75" customHeight="1">
      <c r="A577" s="2"/>
      <c r="B577" s="18"/>
    </row>
    <row r="578" ht="15.75" customHeight="1">
      <c r="A578" s="2"/>
      <c r="B578" s="18"/>
    </row>
    <row r="579" ht="15.75" customHeight="1">
      <c r="A579" s="2"/>
      <c r="B579" s="18"/>
    </row>
    <row r="580" ht="15.75" customHeight="1">
      <c r="A580" s="2"/>
      <c r="B580" s="18"/>
    </row>
    <row r="581" ht="15.75" customHeight="1">
      <c r="A581" s="2"/>
      <c r="B581" s="18"/>
    </row>
    <row r="582" ht="15.75" customHeight="1">
      <c r="A582" s="2"/>
      <c r="B582" s="18"/>
    </row>
    <row r="583" ht="15.75" customHeight="1">
      <c r="A583" s="2"/>
      <c r="B583" s="18"/>
    </row>
    <row r="584" ht="15.75" customHeight="1">
      <c r="A584" s="2"/>
      <c r="B584" s="18"/>
    </row>
    <row r="585" ht="15.75" customHeight="1">
      <c r="A585" s="2"/>
      <c r="B585" s="18"/>
    </row>
    <row r="586" ht="15.75" customHeight="1">
      <c r="A586" s="2"/>
      <c r="B586" s="18"/>
    </row>
    <row r="587" ht="15.75" customHeight="1">
      <c r="A587" s="2"/>
      <c r="B587" s="18"/>
    </row>
    <row r="588" ht="15.75" customHeight="1">
      <c r="A588" s="2"/>
      <c r="B588" s="18"/>
    </row>
    <row r="589" ht="15.75" customHeight="1">
      <c r="A589" s="2"/>
      <c r="B589" s="18"/>
    </row>
    <row r="590" ht="15.75" customHeight="1">
      <c r="A590" s="2"/>
      <c r="B590" s="18"/>
    </row>
    <row r="591" ht="15.75" customHeight="1">
      <c r="A591" s="2"/>
      <c r="B591" s="18"/>
    </row>
    <row r="592" ht="15.75" customHeight="1">
      <c r="A592" s="2"/>
      <c r="B592" s="18"/>
    </row>
    <row r="593" ht="15.75" customHeight="1">
      <c r="A593" s="2"/>
      <c r="B593" s="18"/>
    </row>
    <row r="594" ht="15.75" customHeight="1">
      <c r="A594" s="2"/>
      <c r="B594" s="18"/>
    </row>
    <row r="595" ht="15.75" customHeight="1">
      <c r="A595" s="2"/>
      <c r="B595" s="18"/>
    </row>
    <row r="596" ht="15.75" customHeight="1">
      <c r="A596" s="2"/>
      <c r="B596" s="18"/>
    </row>
    <row r="597" ht="15.75" customHeight="1">
      <c r="A597" s="2"/>
      <c r="B597" s="18"/>
    </row>
    <row r="598" ht="15.75" customHeight="1">
      <c r="A598" s="2"/>
      <c r="B598" s="18"/>
    </row>
    <row r="599" ht="15.75" customHeight="1">
      <c r="A599" s="2"/>
      <c r="B599" s="18"/>
    </row>
    <row r="600" ht="15.75" customHeight="1">
      <c r="A600" s="2"/>
      <c r="B600" s="18"/>
    </row>
    <row r="601" ht="15.75" customHeight="1">
      <c r="A601" s="2"/>
      <c r="B601" s="18"/>
    </row>
    <row r="602" ht="15.75" customHeight="1">
      <c r="A602" s="2"/>
      <c r="B602" s="18"/>
    </row>
    <row r="603" ht="15.75" customHeight="1">
      <c r="A603" s="2"/>
      <c r="B603" s="18"/>
    </row>
    <row r="604" ht="15.75" customHeight="1">
      <c r="A604" s="2"/>
      <c r="B604" s="18"/>
    </row>
    <row r="605" ht="15.75" customHeight="1">
      <c r="A605" s="2"/>
      <c r="B605" s="18"/>
    </row>
    <row r="606" ht="15.75" customHeight="1">
      <c r="A606" s="2"/>
      <c r="B606" s="18"/>
    </row>
    <row r="607" ht="15.75" customHeight="1">
      <c r="A607" s="2"/>
      <c r="B607" s="18"/>
    </row>
    <row r="608" ht="15.75" customHeight="1">
      <c r="A608" s="2"/>
      <c r="B608" s="18"/>
    </row>
    <row r="609" ht="15.75" customHeight="1">
      <c r="A609" s="2"/>
      <c r="B609" s="18"/>
    </row>
    <row r="610" ht="15.75" customHeight="1">
      <c r="A610" s="2"/>
      <c r="B610" s="18"/>
    </row>
    <row r="611" ht="15.75" customHeight="1">
      <c r="A611" s="2"/>
      <c r="B611" s="18"/>
    </row>
    <row r="612" ht="15.75" customHeight="1">
      <c r="A612" s="2"/>
      <c r="B612" s="18"/>
    </row>
    <row r="613" ht="15.75" customHeight="1">
      <c r="A613" s="2"/>
      <c r="B613" s="18"/>
    </row>
    <row r="614" ht="15.75" customHeight="1">
      <c r="A614" s="2"/>
      <c r="B614" s="18"/>
    </row>
    <row r="615" ht="15.75" customHeight="1">
      <c r="A615" s="2"/>
      <c r="B615" s="18"/>
    </row>
    <row r="616" ht="15.75" customHeight="1">
      <c r="A616" s="2"/>
      <c r="B616" s="18"/>
    </row>
    <row r="617" ht="15.75" customHeight="1">
      <c r="A617" s="2"/>
      <c r="B617" s="18"/>
    </row>
    <row r="618" ht="15.75" customHeight="1">
      <c r="A618" s="2"/>
      <c r="B618" s="18"/>
    </row>
    <row r="619" ht="15.75" customHeight="1">
      <c r="A619" s="2"/>
      <c r="B619" s="18"/>
    </row>
    <row r="620" ht="15.75" customHeight="1">
      <c r="A620" s="2"/>
      <c r="B620" s="18"/>
    </row>
    <row r="621" ht="15.75" customHeight="1">
      <c r="A621" s="2"/>
      <c r="B621" s="18"/>
    </row>
    <row r="622" ht="15.75" customHeight="1">
      <c r="A622" s="2"/>
      <c r="B622" s="18"/>
    </row>
    <row r="623" ht="15.75" customHeight="1">
      <c r="A623" s="2"/>
      <c r="B623" s="18"/>
    </row>
    <row r="624" ht="15.75" customHeight="1">
      <c r="A624" s="2"/>
      <c r="B624" s="18"/>
    </row>
    <row r="625" ht="15.75" customHeight="1">
      <c r="A625" s="2"/>
      <c r="B625" s="18"/>
    </row>
    <row r="626" ht="15.75" customHeight="1">
      <c r="A626" s="2"/>
      <c r="B626" s="18"/>
    </row>
    <row r="627" ht="15.75" customHeight="1">
      <c r="A627" s="2"/>
      <c r="B627" s="18"/>
    </row>
    <row r="628" ht="15.75" customHeight="1">
      <c r="A628" s="2"/>
      <c r="B628" s="18"/>
    </row>
    <row r="629" ht="15.75" customHeight="1">
      <c r="A629" s="2"/>
      <c r="B629" s="18"/>
    </row>
    <row r="630" ht="15.75" customHeight="1">
      <c r="A630" s="2"/>
      <c r="B630" s="18"/>
    </row>
    <row r="631" ht="15.75" customHeight="1">
      <c r="A631" s="2"/>
      <c r="B631" s="18"/>
    </row>
    <row r="632" ht="15.75" customHeight="1">
      <c r="A632" s="2"/>
      <c r="B632" s="18"/>
    </row>
    <row r="633" ht="15.75" customHeight="1">
      <c r="A633" s="2"/>
      <c r="B633" s="18"/>
    </row>
    <row r="634" ht="15.75" customHeight="1">
      <c r="A634" s="2"/>
      <c r="B634" s="18"/>
    </row>
    <row r="635" ht="15.75" customHeight="1">
      <c r="A635" s="2"/>
      <c r="B635" s="18"/>
    </row>
    <row r="636" ht="15.75" customHeight="1">
      <c r="A636" s="2"/>
      <c r="B636" s="18"/>
    </row>
    <row r="637" ht="15.75" customHeight="1">
      <c r="A637" s="2"/>
      <c r="B637" s="18"/>
    </row>
    <row r="638" ht="15.75" customHeight="1">
      <c r="A638" s="2"/>
      <c r="B638" s="18"/>
    </row>
    <row r="639" ht="15.75" customHeight="1">
      <c r="A639" s="2"/>
      <c r="B639" s="18"/>
    </row>
    <row r="640" ht="15.75" customHeight="1">
      <c r="A640" s="2"/>
      <c r="B640" s="18"/>
    </row>
    <row r="641" ht="15.75" customHeight="1">
      <c r="A641" s="2"/>
      <c r="B641" s="18"/>
    </row>
    <row r="642" ht="15.75" customHeight="1">
      <c r="A642" s="2"/>
      <c r="B642" s="18"/>
    </row>
    <row r="643" ht="15.75" customHeight="1">
      <c r="A643" s="2"/>
      <c r="B643" s="18"/>
    </row>
    <row r="644" ht="15.75" customHeight="1">
      <c r="A644" s="2"/>
      <c r="B644" s="18"/>
    </row>
    <row r="645" ht="15.75" customHeight="1">
      <c r="A645" s="2"/>
      <c r="B645" s="18"/>
    </row>
    <row r="646" ht="15.75" customHeight="1">
      <c r="A646" s="2"/>
      <c r="B646" s="18"/>
    </row>
    <row r="647" ht="15.75" customHeight="1">
      <c r="A647" s="2"/>
      <c r="B647" s="18"/>
    </row>
    <row r="648" ht="15.75" customHeight="1">
      <c r="A648" s="2"/>
      <c r="B648" s="18"/>
    </row>
    <row r="649" ht="15.75" customHeight="1">
      <c r="A649" s="2"/>
      <c r="B649" s="18"/>
    </row>
    <row r="650" ht="15.75" customHeight="1">
      <c r="A650" s="2"/>
      <c r="B650" s="18"/>
    </row>
    <row r="651" ht="15.75" customHeight="1">
      <c r="A651" s="2"/>
      <c r="B651" s="18"/>
    </row>
    <row r="652" ht="15.75" customHeight="1">
      <c r="A652" s="2"/>
      <c r="B652" s="18"/>
    </row>
    <row r="653" ht="15.75" customHeight="1">
      <c r="A653" s="2"/>
      <c r="B653" s="18"/>
    </row>
    <row r="654" ht="15.75" customHeight="1">
      <c r="A654" s="2"/>
      <c r="B654" s="18"/>
    </row>
    <row r="655" ht="15.75" customHeight="1">
      <c r="A655" s="2"/>
      <c r="B655" s="18"/>
    </row>
    <row r="656" ht="15.75" customHeight="1">
      <c r="A656" s="2"/>
      <c r="B656" s="18"/>
    </row>
    <row r="657" ht="15.75" customHeight="1">
      <c r="A657" s="2"/>
      <c r="B657" s="18"/>
    </row>
    <row r="658" ht="15.75" customHeight="1">
      <c r="A658" s="2"/>
      <c r="B658" s="18"/>
    </row>
    <row r="659" ht="15.75" customHeight="1">
      <c r="A659" s="2"/>
      <c r="B659" s="18"/>
    </row>
    <row r="660" ht="15.75" customHeight="1">
      <c r="A660" s="2"/>
      <c r="B660" s="18"/>
    </row>
    <row r="661" ht="15.75" customHeight="1">
      <c r="A661" s="2"/>
      <c r="B661" s="18"/>
    </row>
    <row r="662" ht="15.75" customHeight="1">
      <c r="A662" s="2"/>
      <c r="B662" s="18"/>
    </row>
    <row r="663" ht="15.75" customHeight="1">
      <c r="A663" s="2"/>
      <c r="B663" s="18"/>
    </row>
    <row r="664" ht="15.75" customHeight="1">
      <c r="A664" s="2"/>
      <c r="B664" s="18"/>
    </row>
    <row r="665" ht="15.75" customHeight="1">
      <c r="A665" s="2"/>
      <c r="B665" s="18"/>
    </row>
    <row r="666" ht="15.75" customHeight="1">
      <c r="A666" s="2"/>
      <c r="B666" s="18"/>
    </row>
    <row r="667" ht="15.75" customHeight="1">
      <c r="A667" s="2"/>
      <c r="B667" s="18"/>
    </row>
    <row r="668" ht="15.75" customHeight="1">
      <c r="A668" s="2"/>
      <c r="B668" s="18"/>
    </row>
    <row r="669" ht="15.75" customHeight="1">
      <c r="A669" s="2"/>
      <c r="B669" s="18"/>
    </row>
    <row r="670" ht="15.75" customHeight="1">
      <c r="A670" s="2"/>
      <c r="B670" s="18"/>
    </row>
    <row r="671" ht="15.75" customHeight="1">
      <c r="A671" s="2"/>
      <c r="B671" s="18"/>
    </row>
    <row r="672" ht="15.75" customHeight="1">
      <c r="A672" s="2"/>
      <c r="B672" s="18"/>
    </row>
    <row r="673" ht="15.75" customHeight="1">
      <c r="A673" s="2"/>
      <c r="B673" s="18"/>
    </row>
    <row r="674" ht="15.75" customHeight="1">
      <c r="A674" s="2"/>
      <c r="B674" s="18"/>
    </row>
    <row r="675" ht="15.75" customHeight="1">
      <c r="A675" s="2"/>
      <c r="B675" s="18"/>
    </row>
    <row r="676" ht="15.75" customHeight="1">
      <c r="A676" s="2"/>
      <c r="B676" s="18"/>
    </row>
    <row r="677" ht="15.75" customHeight="1">
      <c r="A677" s="2"/>
      <c r="B677" s="18"/>
    </row>
    <row r="678" ht="15.75" customHeight="1">
      <c r="A678" s="2"/>
      <c r="B678" s="18"/>
    </row>
    <row r="679" ht="15.75" customHeight="1">
      <c r="A679" s="2"/>
      <c r="B679" s="18"/>
    </row>
    <row r="680" ht="15.75" customHeight="1">
      <c r="A680" s="2"/>
      <c r="B680" s="18"/>
    </row>
    <row r="681" ht="15.75" customHeight="1">
      <c r="A681" s="2"/>
      <c r="B681" s="18"/>
    </row>
    <row r="682" ht="15.75" customHeight="1">
      <c r="A682" s="2"/>
      <c r="B682" s="18"/>
    </row>
    <row r="683" ht="15.75" customHeight="1">
      <c r="A683" s="2"/>
      <c r="B683" s="18"/>
    </row>
    <row r="684" ht="15.75" customHeight="1">
      <c r="A684" s="2"/>
      <c r="B684" s="18"/>
    </row>
    <row r="685" ht="15.75" customHeight="1">
      <c r="A685" s="2"/>
      <c r="B685" s="18"/>
    </row>
    <row r="686" ht="15.75" customHeight="1">
      <c r="A686" s="2"/>
      <c r="B686" s="18"/>
    </row>
    <row r="687" ht="15.75" customHeight="1">
      <c r="A687" s="2"/>
      <c r="B687" s="18"/>
    </row>
    <row r="688" ht="15.75" customHeight="1">
      <c r="A688" s="2"/>
      <c r="B688" s="18"/>
    </row>
    <row r="689" ht="15.75" customHeight="1">
      <c r="A689" s="2"/>
      <c r="B689" s="18"/>
    </row>
    <row r="690" ht="15.75" customHeight="1">
      <c r="A690" s="2"/>
      <c r="B690" s="18"/>
    </row>
    <row r="691" ht="15.75" customHeight="1">
      <c r="A691" s="2"/>
      <c r="B691" s="18"/>
    </row>
    <row r="692" ht="15.75" customHeight="1">
      <c r="A692" s="2"/>
      <c r="B692" s="18"/>
    </row>
    <row r="693" ht="15.75" customHeight="1">
      <c r="A693" s="2"/>
      <c r="B693" s="18"/>
    </row>
    <row r="694" ht="15.75" customHeight="1">
      <c r="A694" s="2"/>
      <c r="B694" s="18"/>
    </row>
    <row r="695" ht="15.75" customHeight="1">
      <c r="A695" s="2"/>
      <c r="B695" s="18"/>
    </row>
    <row r="696" ht="15.75" customHeight="1">
      <c r="A696" s="2"/>
      <c r="B696" s="18"/>
    </row>
    <row r="697" ht="15.75" customHeight="1">
      <c r="A697" s="2"/>
      <c r="B697" s="18"/>
    </row>
    <row r="698" ht="15.75" customHeight="1">
      <c r="A698" s="2"/>
      <c r="B698" s="18"/>
    </row>
    <row r="699" ht="15.75" customHeight="1">
      <c r="A699" s="2"/>
      <c r="B699" s="18"/>
    </row>
    <row r="700" ht="15.75" customHeight="1">
      <c r="A700" s="2"/>
      <c r="B700" s="18"/>
    </row>
    <row r="701" ht="15.75" customHeight="1">
      <c r="A701" s="2"/>
      <c r="B701" s="18"/>
    </row>
    <row r="702" ht="15.75" customHeight="1">
      <c r="A702" s="2"/>
      <c r="B702" s="18"/>
    </row>
    <row r="703" ht="15.75" customHeight="1">
      <c r="A703" s="2"/>
      <c r="B703" s="18"/>
    </row>
    <row r="704" ht="15.75" customHeight="1">
      <c r="A704" s="2"/>
      <c r="B704" s="18"/>
    </row>
    <row r="705" ht="15.75" customHeight="1">
      <c r="A705" s="2"/>
      <c r="B705" s="18"/>
    </row>
    <row r="706" ht="15.75" customHeight="1">
      <c r="A706" s="2"/>
      <c r="B706" s="18"/>
    </row>
    <row r="707" ht="15.75" customHeight="1">
      <c r="A707" s="2"/>
      <c r="B707" s="18"/>
    </row>
    <row r="708" ht="15.75" customHeight="1">
      <c r="A708" s="2"/>
      <c r="B708" s="18"/>
    </row>
    <row r="709" ht="15.75" customHeight="1">
      <c r="A709" s="2"/>
      <c r="B709" s="18"/>
    </row>
    <row r="710" ht="15.75" customHeight="1">
      <c r="A710" s="2"/>
      <c r="B710" s="18"/>
    </row>
    <row r="711" ht="15.75" customHeight="1">
      <c r="A711" s="2"/>
      <c r="B711" s="18"/>
    </row>
    <row r="712" ht="15.75" customHeight="1">
      <c r="A712" s="2"/>
      <c r="B712" s="18"/>
    </row>
    <row r="713" ht="15.75" customHeight="1">
      <c r="A713" s="2"/>
      <c r="B713" s="18"/>
    </row>
    <row r="714" ht="15.75" customHeight="1">
      <c r="A714" s="2"/>
      <c r="B714" s="18"/>
    </row>
    <row r="715" ht="15.75" customHeight="1">
      <c r="A715" s="2"/>
      <c r="B715" s="18"/>
    </row>
    <row r="716" ht="15.75" customHeight="1">
      <c r="A716" s="2"/>
      <c r="B716" s="18"/>
    </row>
    <row r="717" ht="15.75" customHeight="1">
      <c r="A717" s="2"/>
      <c r="B717" s="18"/>
    </row>
    <row r="718" ht="15.75" customHeight="1">
      <c r="A718" s="2"/>
      <c r="B718" s="18"/>
    </row>
    <row r="719" ht="15.75" customHeight="1">
      <c r="A719" s="2"/>
      <c r="B719" s="18"/>
    </row>
    <row r="720" ht="15.75" customHeight="1">
      <c r="A720" s="2"/>
      <c r="B720" s="18"/>
    </row>
    <row r="721" ht="15.75" customHeight="1">
      <c r="A721" s="2"/>
      <c r="B721" s="18"/>
    </row>
    <row r="722" ht="15.75" customHeight="1">
      <c r="A722" s="2"/>
      <c r="B722" s="18"/>
    </row>
    <row r="723" ht="15.75" customHeight="1">
      <c r="A723" s="2"/>
      <c r="B723" s="18"/>
    </row>
    <row r="724" ht="15.75" customHeight="1">
      <c r="A724" s="2"/>
      <c r="B724" s="18"/>
    </row>
    <row r="725" ht="15.75" customHeight="1">
      <c r="A725" s="2"/>
      <c r="B725" s="18"/>
    </row>
    <row r="726" ht="15.75" customHeight="1">
      <c r="A726" s="2"/>
      <c r="B726" s="18"/>
    </row>
    <row r="727" ht="15.75" customHeight="1">
      <c r="A727" s="2"/>
      <c r="B727" s="18"/>
    </row>
    <row r="728" ht="15.75" customHeight="1">
      <c r="A728" s="2"/>
      <c r="B728" s="18"/>
    </row>
    <row r="729" ht="15.75" customHeight="1">
      <c r="A729" s="2"/>
      <c r="B729" s="18"/>
    </row>
    <row r="730" ht="15.75" customHeight="1">
      <c r="A730" s="2"/>
      <c r="B730" s="18"/>
    </row>
    <row r="731" ht="15.75" customHeight="1">
      <c r="A731" s="2"/>
      <c r="B731" s="18"/>
    </row>
    <row r="732" ht="15.75" customHeight="1">
      <c r="A732" s="2"/>
      <c r="B732" s="18"/>
    </row>
    <row r="733" ht="15.75" customHeight="1">
      <c r="A733" s="2"/>
      <c r="B733" s="18"/>
    </row>
    <row r="734" ht="15.75" customHeight="1">
      <c r="A734" s="2"/>
      <c r="B734" s="18"/>
    </row>
    <row r="735" ht="15.75" customHeight="1">
      <c r="A735" s="2"/>
      <c r="B735" s="18"/>
    </row>
    <row r="736" ht="15.75" customHeight="1">
      <c r="A736" s="2"/>
      <c r="B736" s="18"/>
    </row>
    <row r="737" ht="15.75" customHeight="1">
      <c r="A737" s="2"/>
      <c r="B737" s="18"/>
    </row>
    <row r="738" ht="15.75" customHeight="1">
      <c r="A738" s="2"/>
      <c r="B738" s="18"/>
    </row>
    <row r="739" ht="15.75" customHeight="1">
      <c r="A739" s="2"/>
      <c r="B739" s="18"/>
    </row>
    <row r="740" ht="15.75" customHeight="1">
      <c r="A740" s="2"/>
      <c r="B740" s="18"/>
    </row>
    <row r="741" ht="15.75" customHeight="1">
      <c r="A741" s="2"/>
      <c r="B741" s="18"/>
    </row>
    <row r="742" ht="15.75" customHeight="1">
      <c r="A742" s="2"/>
      <c r="B742" s="18"/>
    </row>
    <row r="743" ht="15.75" customHeight="1">
      <c r="A743" s="2"/>
      <c r="B743" s="18"/>
    </row>
    <row r="744" ht="15.75" customHeight="1">
      <c r="A744" s="2"/>
      <c r="B744" s="18"/>
    </row>
    <row r="745" ht="15.75" customHeight="1">
      <c r="A745" s="2"/>
      <c r="B745" s="18"/>
    </row>
    <row r="746" ht="15.75" customHeight="1">
      <c r="A746" s="2"/>
      <c r="B746" s="18"/>
    </row>
    <row r="747" ht="15.75" customHeight="1">
      <c r="A747" s="2"/>
      <c r="B747" s="18"/>
    </row>
    <row r="748" ht="15.75" customHeight="1">
      <c r="A748" s="2"/>
      <c r="B748" s="18"/>
    </row>
    <row r="749" ht="15.75" customHeight="1">
      <c r="A749" s="2"/>
      <c r="B749" s="18"/>
    </row>
    <row r="750" ht="15.75" customHeight="1">
      <c r="A750" s="2"/>
      <c r="B750" s="18"/>
    </row>
    <row r="751" ht="15.75" customHeight="1">
      <c r="A751" s="2"/>
      <c r="B751" s="18"/>
    </row>
    <row r="752" ht="15.75" customHeight="1">
      <c r="A752" s="2"/>
      <c r="B752" s="18"/>
    </row>
    <row r="753" ht="15.75" customHeight="1">
      <c r="A753" s="2"/>
      <c r="B753" s="18"/>
    </row>
    <row r="754" ht="15.75" customHeight="1">
      <c r="A754" s="2"/>
      <c r="B754" s="18"/>
    </row>
    <row r="755" ht="15.75" customHeight="1">
      <c r="A755" s="2"/>
      <c r="B755" s="18"/>
    </row>
    <row r="756" ht="15.75" customHeight="1">
      <c r="A756" s="2"/>
      <c r="B756" s="18"/>
    </row>
    <row r="757" ht="15.75" customHeight="1">
      <c r="A757" s="2"/>
      <c r="B757" s="18"/>
    </row>
    <row r="758" ht="15.75" customHeight="1">
      <c r="A758" s="2"/>
      <c r="B758" s="18"/>
    </row>
    <row r="759" ht="15.75" customHeight="1">
      <c r="A759" s="2"/>
      <c r="B759" s="18"/>
    </row>
    <row r="760" ht="15.75" customHeight="1">
      <c r="A760" s="2"/>
      <c r="B760" s="18"/>
    </row>
    <row r="761" ht="15.75" customHeight="1">
      <c r="A761" s="2"/>
      <c r="B761" s="18"/>
    </row>
    <row r="762" ht="15.75" customHeight="1">
      <c r="A762" s="2"/>
      <c r="B762" s="18"/>
    </row>
    <row r="763" ht="15.75" customHeight="1">
      <c r="A763" s="2"/>
      <c r="B763" s="18"/>
    </row>
    <row r="764" ht="15.75" customHeight="1">
      <c r="A764" s="2"/>
      <c r="B764" s="18"/>
    </row>
    <row r="765" ht="15.75" customHeight="1">
      <c r="A765" s="2"/>
      <c r="B765" s="18"/>
    </row>
    <row r="766" ht="15.75" customHeight="1">
      <c r="A766" s="2"/>
      <c r="B766" s="18"/>
    </row>
    <row r="767" ht="15.75" customHeight="1">
      <c r="A767" s="2"/>
      <c r="B767" s="18"/>
    </row>
    <row r="768" ht="15.75" customHeight="1">
      <c r="A768" s="2"/>
      <c r="B768" s="18"/>
    </row>
    <row r="769" ht="15.75" customHeight="1">
      <c r="A769" s="2"/>
      <c r="B769" s="18"/>
    </row>
    <row r="770" ht="15.75" customHeight="1">
      <c r="A770" s="2"/>
      <c r="B770" s="18"/>
    </row>
    <row r="771" ht="15.75" customHeight="1">
      <c r="A771" s="2"/>
      <c r="B771" s="18"/>
    </row>
    <row r="772" ht="15.75" customHeight="1">
      <c r="A772" s="2"/>
      <c r="B772" s="18"/>
    </row>
    <row r="773" ht="15.75" customHeight="1">
      <c r="A773" s="2"/>
      <c r="B773" s="18"/>
    </row>
    <row r="774" ht="15.75" customHeight="1">
      <c r="A774" s="2"/>
      <c r="B774" s="18"/>
    </row>
    <row r="775" ht="15.75" customHeight="1">
      <c r="A775" s="2"/>
      <c r="B775" s="18"/>
    </row>
    <row r="776" ht="15.75" customHeight="1">
      <c r="A776" s="2"/>
      <c r="B776" s="18"/>
    </row>
    <row r="777" ht="15.75" customHeight="1">
      <c r="A777" s="2"/>
      <c r="B777" s="18"/>
    </row>
    <row r="778" ht="15.75" customHeight="1">
      <c r="A778" s="2"/>
      <c r="B778" s="18"/>
    </row>
    <row r="779" ht="15.75" customHeight="1">
      <c r="A779" s="2"/>
      <c r="B779" s="18"/>
    </row>
    <row r="780" ht="15.75" customHeight="1">
      <c r="A780" s="2"/>
      <c r="B780" s="18"/>
    </row>
    <row r="781" ht="15.75" customHeight="1">
      <c r="A781" s="2"/>
      <c r="B781" s="18"/>
    </row>
    <row r="782" ht="15.75" customHeight="1">
      <c r="A782" s="2"/>
      <c r="B782" s="18"/>
    </row>
    <row r="783" ht="15.75" customHeight="1">
      <c r="A783" s="2"/>
      <c r="B783" s="18"/>
    </row>
    <row r="784" ht="15.75" customHeight="1">
      <c r="A784" s="2"/>
      <c r="B784" s="18"/>
    </row>
    <row r="785" ht="15.75" customHeight="1">
      <c r="A785" s="2"/>
      <c r="B785" s="18"/>
    </row>
    <row r="786" ht="15.75" customHeight="1">
      <c r="A786" s="2"/>
      <c r="B786" s="18"/>
    </row>
    <row r="787" ht="15.75" customHeight="1">
      <c r="A787" s="2"/>
      <c r="B787" s="18"/>
    </row>
    <row r="788" ht="15.75" customHeight="1">
      <c r="A788" s="2"/>
      <c r="B788" s="18"/>
    </row>
    <row r="789" ht="15.75" customHeight="1">
      <c r="A789" s="2"/>
      <c r="B789" s="18"/>
    </row>
    <row r="790" ht="15.75" customHeight="1">
      <c r="A790" s="2"/>
      <c r="B790" s="18"/>
    </row>
    <row r="791" ht="15.75" customHeight="1">
      <c r="A791" s="2"/>
      <c r="B791" s="18"/>
    </row>
    <row r="792" ht="15.75" customHeight="1">
      <c r="A792" s="2"/>
      <c r="B792" s="18"/>
    </row>
    <row r="793" ht="15.75" customHeight="1">
      <c r="A793" s="2"/>
      <c r="B793" s="18"/>
    </row>
    <row r="794" ht="15.75" customHeight="1">
      <c r="A794" s="2"/>
      <c r="B794" s="18"/>
    </row>
    <row r="795" ht="15.75" customHeight="1">
      <c r="A795" s="2"/>
      <c r="B795" s="18"/>
    </row>
    <row r="796" ht="15.75" customHeight="1">
      <c r="A796" s="2"/>
      <c r="B796" s="18"/>
    </row>
    <row r="797" ht="15.75" customHeight="1">
      <c r="A797" s="2"/>
      <c r="B797" s="18"/>
    </row>
    <row r="798" ht="15.75" customHeight="1">
      <c r="A798" s="2"/>
      <c r="B798" s="18"/>
    </row>
    <row r="799" ht="15.75" customHeight="1">
      <c r="A799" s="2"/>
      <c r="B799" s="18"/>
    </row>
    <row r="800" ht="15.75" customHeight="1">
      <c r="A800" s="2"/>
      <c r="B800" s="18"/>
    </row>
    <row r="801" ht="15.75" customHeight="1">
      <c r="A801" s="2"/>
      <c r="B801" s="18"/>
    </row>
    <row r="802" ht="15.75" customHeight="1">
      <c r="A802" s="2"/>
      <c r="B802" s="18"/>
    </row>
    <row r="803" ht="15.75" customHeight="1">
      <c r="A803" s="2"/>
      <c r="B803" s="18"/>
    </row>
    <row r="804" ht="15.75" customHeight="1">
      <c r="A804" s="2"/>
      <c r="B804" s="18"/>
    </row>
    <row r="805" ht="15.75" customHeight="1">
      <c r="A805" s="2"/>
      <c r="B805" s="18"/>
    </row>
    <row r="806" ht="15.75" customHeight="1">
      <c r="A806" s="2"/>
      <c r="B806" s="18"/>
    </row>
    <row r="807" ht="15.75" customHeight="1">
      <c r="A807" s="2"/>
      <c r="B807" s="18"/>
    </row>
    <row r="808" ht="15.75" customHeight="1">
      <c r="A808" s="2"/>
      <c r="B808" s="18"/>
    </row>
    <row r="809" ht="15.75" customHeight="1">
      <c r="A809" s="2"/>
      <c r="B809" s="18"/>
    </row>
    <row r="810" ht="15.75" customHeight="1">
      <c r="A810" s="2"/>
      <c r="B810" s="18"/>
    </row>
    <row r="811" ht="15.75" customHeight="1">
      <c r="A811" s="2"/>
      <c r="B811" s="18"/>
    </row>
    <row r="812" ht="15.75" customHeight="1">
      <c r="A812" s="2"/>
      <c r="B812" s="18"/>
    </row>
    <row r="813" ht="15.75" customHeight="1">
      <c r="A813" s="2"/>
      <c r="B813" s="18"/>
    </row>
    <row r="814" ht="15.75" customHeight="1">
      <c r="A814" s="2"/>
      <c r="B814" s="18"/>
    </row>
    <row r="815" ht="15.75" customHeight="1">
      <c r="A815" s="2"/>
      <c r="B815" s="18"/>
    </row>
    <row r="816" ht="15.75" customHeight="1">
      <c r="A816" s="2"/>
      <c r="B816" s="18"/>
    </row>
    <row r="817" ht="15.75" customHeight="1">
      <c r="A817" s="2"/>
      <c r="B817" s="18"/>
    </row>
    <row r="818" ht="15.75" customHeight="1">
      <c r="A818" s="2"/>
      <c r="B818" s="18"/>
    </row>
    <row r="819" ht="15.75" customHeight="1">
      <c r="A819" s="2"/>
      <c r="B819" s="18"/>
    </row>
    <row r="820" ht="15.75" customHeight="1">
      <c r="A820" s="2"/>
      <c r="B820" s="18"/>
    </row>
    <row r="821" ht="15.75" customHeight="1">
      <c r="A821" s="2"/>
      <c r="B821" s="18"/>
    </row>
    <row r="822" ht="15.75" customHeight="1">
      <c r="A822" s="2"/>
      <c r="B822" s="18"/>
    </row>
    <row r="823" ht="15.75" customHeight="1">
      <c r="A823" s="2"/>
      <c r="B823" s="18"/>
    </row>
    <row r="824" ht="15.75" customHeight="1">
      <c r="A824" s="2"/>
      <c r="B824" s="18"/>
    </row>
    <row r="825" ht="15.75" customHeight="1">
      <c r="A825" s="2"/>
      <c r="B825" s="18"/>
    </row>
    <row r="826" ht="15.75" customHeight="1">
      <c r="A826" s="2"/>
      <c r="B826" s="18"/>
    </row>
    <row r="827" ht="15.75" customHeight="1">
      <c r="A827" s="2"/>
      <c r="B827" s="18"/>
    </row>
    <row r="828" ht="15.75" customHeight="1">
      <c r="A828" s="2"/>
      <c r="B828" s="18"/>
    </row>
    <row r="829" ht="15.75" customHeight="1">
      <c r="A829" s="2"/>
      <c r="B829" s="18"/>
    </row>
    <row r="830" ht="15.75" customHeight="1">
      <c r="A830" s="2"/>
      <c r="B830" s="18"/>
    </row>
    <row r="831" ht="15.75" customHeight="1">
      <c r="A831" s="2"/>
      <c r="B831" s="18"/>
    </row>
    <row r="832" ht="15.75" customHeight="1">
      <c r="A832" s="2"/>
      <c r="B832" s="18"/>
    </row>
    <row r="833" ht="15.75" customHeight="1">
      <c r="A833" s="2"/>
      <c r="B833" s="18"/>
    </row>
    <row r="834" ht="15.75" customHeight="1">
      <c r="A834" s="2"/>
      <c r="B834" s="18"/>
    </row>
    <row r="835" ht="15.75" customHeight="1">
      <c r="A835" s="2"/>
      <c r="B835" s="18"/>
    </row>
    <row r="836" ht="15.75" customHeight="1">
      <c r="A836" s="2"/>
      <c r="B836" s="18"/>
    </row>
    <row r="837" ht="15.75" customHeight="1">
      <c r="A837" s="2"/>
      <c r="B837" s="18"/>
    </row>
    <row r="838" ht="15.75" customHeight="1">
      <c r="A838" s="2"/>
      <c r="B838" s="18"/>
    </row>
    <row r="839" ht="15.75" customHeight="1">
      <c r="A839" s="2"/>
      <c r="B839" s="18"/>
    </row>
    <row r="840" ht="15.75" customHeight="1">
      <c r="A840" s="2"/>
      <c r="B840" s="18"/>
    </row>
    <row r="841" ht="15.75" customHeight="1">
      <c r="A841" s="2"/>
      <c r="B841" s="18"/>
    </row>
    <row r="842" ht="15.75" customHeight="1">
      <c r="A842" s="2"/>
      <c r="B842" s="18"/>
    </row>
    <row r="843" ht="15.75" customHeight="1">
      <c r="A843" s="2"/>
      <c r="B843" s="18"/>
    </row>
    <row r="844" ht="15.75" customHeight="1">
      <c r="A844" s="2"/>
      <c r="B844" s="18"/>
    </row>
    <row r="845" ht="15.75" customHeight="1">
      <c r="A845" s="2"/>
      <c r="B845" s="18"/>
    </row>
    <row r="846" ht="15.75" customHeight="1">
      <c r="A846" s="2"/>
      <c r="B846" s="18"/>
    </row>
    <row r="847" ht="15.75" customHeight="1">
      <c r="A847" s="2"/>
      <c r="B847" s="18"/>
    </row>
    <row r="848" ht="15.75" customHeight="1">
      <c r="A848" s="2"/>
      <c r="B848" s="18"/>
    </row>
    <row r="849" ht="15.75" customHeight="1">
      <c r="A849" s="2"/>
      <c r="B849" s="18"/>
    </row>
    <row r="850" ht="15.75" customHeight="1">
      <c r="A850" s="2"/>
      <c r="B850" s="18"/>
    </row>
    <row r="851" ht="15.75" customHeight="1">
      <c r="A851" s="2"/>
      <c r="B851" s="18"/>
    </row>
    <row r="852" ht="15.75" customHeight="1">
      <c r="A852" s="2"/>
      <c r="B852" s="18"/>
    </row>
    <row r="853" ht="15.75" customHeight="1">
      <c r="A853" s="2"/>
      <c r="B853" s="18"/>
    </row>
    <row r="854" ht="15.75" customHeight="1">
      <c r="A854" s="2"/>
      <c r="B854" s="18"/>
    </row>
    <row r="855" ht="15.75" customHeight="1">
      <c r="A855" s="2"/>
      <c r="B855" s="18"/>
    </row>
    <row r="856" ht="15.75" customHeight="1">
      <c r="A856" s="2"/>
      <c r="B856" s="18"/>
    </row>
    <row r="857" ht="15.75" customHeight="1">
      <c r="A857" s="2"/>
      <c r="B857" s="18"/>
    </row>
    <row r="858" ht="15.75" customHeight="1">
      <c r="A858" s="2"/>
      <c r="B858" s="18"/>
    </row>
    <row r="859" ht="15.75" customHeight="1">
      <c r="A859" s="2"/>
      <c r="B859" s="18"/>
    </row>
    <row r="860" ht="15.75" customHeight="1">
      <c r="A860" s="2"/>
      <c r="B860" s="18"/>
    </row>
    <row r="861" ht="15.75" customHeight="1">
      <c r="A861" s="2"/>
      <c r="B861" s="18"/>
    </row>
    <row r="862" ht="15.75" customHeight="1">
      <c r="A862" s="2"/>
      <c r="B862" s="18"/>
    </row>
    <row r="863" ht="15.75" customHeight="1">
      <c r="A863" s="2"/>
      <c r="B863" s="18"/>
    </row>
    <row r="864" ht="15.75" customHeight="1">
      <c r="A864" s="2"/>
      <c r="B864" s="18"/>
    </row>
    <row r="865" ht="15.75" customHeight="1">
      <c r="A865" s="2"/>
      <c r="B865" s="18"/>
    </row>
    <row r="866" ht="15.75" customHeight="1">
      <c r="A866" s="2"/>
      <c r="B866" s="18"/>
    </row>
    <row r="867" ht="15.75" customHeight="1">
      <c r="A867" s="2"/>
      <c r="B867" s="18"/>
    </row>
    <row r="868" ht="15.75" customHeight="1">
      <c r="A868" s="2"/>
      <c r="B868" s="18"/>
    </row>
    <row r="869" ht="15.75" customHeight="1">
      <c r="A869" s="2"/>
      <c r="B869" s="18"/>
    </row>
    <row r="870" ht="15.75" customHeight="1">
      <c r="A870" s="2"/>
      <c r="B870" s="18"/>
    </row>
    <row r="871" ht="15.75" customHeight="1">
      <c r="A871" s="2"/>
      <c r="B871" s="18"/>
    </row>
    <row r="872" ht="15.75" customHeight="1">
      <c r="A872" s="2"/>
      <c r="B872" s="18"/>
    </row>
    <row r="873" ht="15.75" customHeight="1">
      <c r="A873" s="2"/>
      <c r="B873" s="18"/>
    </row>
    <row r="874" ht="15.75" customHeight="1">
      <c r="A874" s="2"/>
      <c r="B874" s="18"/>
    </row>
    <row r="875" ht="15.75" customHeight="1">
      <c r="A875" s="2"/>
      <c r="B875" s="18"/>
    </row>
    <row r="876" ht="15.75" customHeight="1">
      <c r="A876" s="2"/>
      <c r="B876" s="18"/>
    </row>
    <row r="877" ht="15.75" customHeight="1">
      <c r="A877" s="2"/>
      <c r="B877" s="18"/>
    </row>
    <row r="878" ht="15.75" customHeight="1">
      <c r="A878" s="2"/>
      <c r="B878" s="18"/>
    </row>
    <row r="879" ht="15.75" customHeight="1">
      <c r="A879" s="2"/>
      <c r="B879" s="18"/>
    </row>
    <row r="880" ht="15.75" customHeight="1">
      <c r="A880" s="2"/>
      <c r="B880" s="18"/>
    </row>
    <row r="881" ht="15.75" customHeight="1">
      <c r="A881" s="2"/>
      <c r="B881" s="18"/>
    </row>
    <row r="882" ht="15.75" customHeight="1">
      <c r="A882" s="2"/>
      <c r="B882" s="18"/>
    </row>
    <row r="883" ht="15.75" customHeight="1">
      <c r="A883" s="2"/>
      <c r="B883" s="18"/>
    </row>
    <row r="884" ht="15.75" customHeight="1">
      <c r="A884" s="2"/>
      <c r="B884" s="18"/>
    </row>
    <row r="885" ht="15.75" customHeight="1">
      <c r="A885" s="2"/>
      <c r="B885" s="18"/>
    </row>
    <row r="886" ht="15.75" customHeight="1">
      <c r="A886" s="2"/>
      <c r="B886" s="18"/>
    </row>
    <row r="887" ht="15.75" customHeight="1">
      <c r="A887" s="2"/>
      <c r="B887" s="18"/>
    </row>
    <row r="888" ht="15.75" customHeight="1">
      <c r="A888" s="2"/>
      <c r="B888" s="18"/>
    </row>
    <row r="889" ht="15.75" customHeight="1">
      <c r="A889" s="2"/>
      <c r="B889" s="18"/>
    </row>
    <row r="890" ht="15.75" customHeight="1">
      <c r="A890" s="2"/>
      <c r="B890" s="18"/>
    </row>
    <row r="891" ht="15.75" customHeight="1">
      <c r="A891" s="2"/>
      <c r="B891" s="18"/>
    </row>
    <row r="892" ht="15.75" customHeight="1">
      <c r="A892" s="2"/>
      <c r="B892" s="18"/>
    </row>
    <row r="893" ht="15.75" customHeight="1">
      <c r="A893" s="2"/>
      <c r="B893" s="18"/>
    </row>
    <row r="894" ht="15.75" customHeight="1">
      <c r="A894" s="2"/>
      <c r="B894" s="18"/>
    </row>
    <row r="895" ht="15.75" customHeight="1">
      <c r="A895" s="2"/>
      <c r="B895" s="18"/>
    </row>
    <row r="896" ht="15.75" customHeight="1">
      <c r="A896" s="2"/>
      <c r="B896" s="18"/>
    </row>
    <row r="897" ht="15.75" customHeight="1">
      <c r="A897" s="2"/>
      <c r="B897" s="18"/>
    </row>
    <row r="898" ht="15.75" customHeight="1">
      <c r="A898" s="2"/>
      <c r="B898" s="18"/>
    </row>
    <row r="899" ht="15.75" customHeight="1">
      <c r="A899" s="2"/>
      <c r="B899" s="18"/>
    </row>
    <row r="900" ht="15.75" customHeight="1">
      <c r="A900" s="2"/>
      <c r="B900" s="18"/>
    </row>
    <row r="901" ht="15.75" customHeight="1">
      <c r="A901" s="2"/>
      <c r="B901" s="18"/>
    </row>
    <row r="902" ht="15.75" customHeight="1">
      <c r="A902" s="2"/>
      <c r="B902" s="18"/>
    </row>
    <row r="903" ht="15.75" customHeight="1">
      <c r="A903" s="2"/>
      <c r="B903" s="18"/>
    </row>
    <row r="904" ht="15.75" customHeight="1">
      <c r="A904" s="2"/>
      <c r="B904" s="18"/>
    </row>
    <row r="905" ht="15.75" customHeight="1">
      <c r="A905" s="2"/>
      <c r="B905" s="18"/>
    </row>
    <row r="906" ht="15.75" customHeight="1">
      <c r="A906" s="2"/>
      <c r="B906" s="18"/>
    </row>
    <row r="907" ht="15.75" customHeight="1">
      <c r="A907" s="2"/>
      <c r="B907" s="18"/>
    </row>
    <row r="908" ht="15.75" customHeight="1">
      <c r="A908" s="2"/>
      <c r="B908" s="18"/>
    </row>
    <row r="909" ht="15.75" customHeight="1">
      <c r="A909" s="2"/>
      <c r="B909" s="18"/>
    </row>
    <row r="910" ht="15.75" customHeight="1">
      <c r="A910" s="2"/>
      <c r="B910" s="18"/>
    </row>
    <row r="911" ht="15.75" customHeight="1">
      <c r="A911" s="2"/>
      <c r="B911" s="18"/>
    </row>
    <row r="912" ht="15.75" customHeight="1">
      <c r="A912" s="2"/>
      <c r="B912" s="18"/>
    </row>
    <row r="913" ht="15.75" customHeight="1">
      <c r="A913" s="2"/>
      <c r="B913" s="18"/>
    </row>
    <row r="914" ht="15.75" customHeight="1">
      <c r="A914" s="2"/>
      <c r="B914" s="18"/>
    </row>
    <row r="915" ht="15.75" customHeight="1">
      <c r="A915" s="2"/>
      <c r="B915" s="18"/>
    </row>
    <row r="916" ht="15.75" customHeight="1">
      <c r="A916" s="2"/>
      <c r="B916" s="18"/>
    </row>
    <row r="917" ht="15.75" customHeight="1">
      <c r="A917" s="2"/>
      <c r="B917" s="18"/>
    </row>
    <row r="918" ht="15.75" customHeight="1">
      <c r="A918" s="2"/>
      <c r="B918" s="18"/>
    </row>
    <row r="919" ht="15.75" customHeight="1">
      <c r="A919" s="2"/>
      <c r="B919" s="18"/>
    </row>
    <row r="920" ht="15.75" customHeight="1">
      <c r="A920" s="2"/>
      <c r="B920" s="18"/>
    </row>
    <row r="921" ht="15.75" customHeight="1">
      <c r="A921" s="2"/>
      <c r="B921" s="18"/>
    </row>
    <row r="922" ht="15.75" customHeight="1">
      <c r="A922" s="2"/>
      <c r="B922" s="18"/>
    </row>
    <row r="923" ht="15.75" customHeight="1">
      <c r="A923" s="2"/>
      <c r="B923" s="18"/>
    </row>
    <row r="924" ht="15.75" customHeight="1">
      <c r="A924" s="2"/>
      <c r="B924" s="18"/>
    </row>
    <row r="925" ht="15.75" customHeight="1">
      <c r="A925" s="2"/>
      <c r="B925" s="18"/>
    </row>
    <row r="926" ht="15.75" customHeight="1">
      <c r="A926" s="2"/>
      <c r="B926" s="18"/>
    </row>
    <row r="927" ht="15.75" customHeight="1">
      <c r="A927" s="2"/>
      <c r="B927" s="18"/>
    </row>
    <row r="928" ht="15.75" customHeight="1">
      <c r="A928" s="2"/>
      <c r="B928" s="18"/>
    </row>
    <row r="929" ht="15.75" customHeight="1">
      <c r="A929" s="2"/>
      <c r="B929" s="18"/>
    </row>
    <row r="930" ht="15.75" customHeight="1">
      <c r="A930" s="2"/>
      <c r="B930" s="18"/>
    </row>
    <row r="931" ht="15.75" customHeight="1">
      <c r="A931" s="2"/>
      <c r="B931" s="18"/>
    </row>
    <row r="932" ht="15.75" customHeight="1">
      <c r="A932" s="2"/>
      <c r="B932" s="18"/>
    </row>
    <row r="933" ht="15.75" customHeight="1">
      <c r="A933" s="2"/>
      <c r="B933" s="18"/>
    </row>
    <row r="934" ht="15.75" customHeight="1">
      <c r="A934" s="2"/>
      <c r="B934" s="18"/>
    </row>
    <row r="935" ht="15.75" customHeight="1">
      <c r="A935" s="2"/>
      <c r="B935" s="18"/>
    </row>
    <row r="936" ht="15.75" customHeight="1">
      <c r="A936" s="2"/>
      <c r="B936" s="18"/>
    </row>
    <row r="937" ht="15.75" customHeight="1">
      <c r="A937" s="2"/>
      <c r="B937" s="18"/>
    </row>
    <row r="938" ht="15.75" customHeight="1">
      <c r="A938" s="2"/>
      <c r="B938" s="18"/>
    </row>
    <row r="939" ht="15.75" customHeight="1">
      <c r="A939" s="2"/>
      <c r="B939" s="18"/>
    </row>
    <row r="940" ht="15.75" customHeight="1">
      <c r="A940" s="2"/>
      <c r="B940" s="18"/>
    </row>
    <row r="941" ht="15.75" customHeight="1">
      <c r="A941" s="2"/>
      <c r="B941" s="18"/>
    </row>
    <row r="942" ht="15.75" customHeight="1">
      <c r="A942" s="2"/>
      <c r="B942" s="18"/>
    </row>
    <row r="943" ht="15.75" customHeight="1">
      <c r="A943" s="2"/>
      <c r="B943" s="18"/>
    </row>
    <row r="944" ht="15.75" customHeight="1">
      <c r="A944" s="2"/>
      <c r="B944" s="18"/>
    </row>
    <row r="945" ht="15.75" customHeight="1">
      <c r="A945" s="2"/>
      <c r="B945" s="18"/>
    </row>
    <row r="946" ht="15.75" customHeight="1">
      <c r="A946" s="2"/>
      <c r="B946" s="18"/>
    </row>
    <row r="947" ht="15.75" customHeight="1">
      <c r="A947" s="2"/>
      <c r="B947" s="18"/>
    </row>
    <row r="948" ht="15.75" customHeight="1">
      <c r="A948" s="2"/>
      <c r="B948" s="18"/>
    </row>
    <row r="949" ht="15.75" customHeight="1">
      <c r="A949" s="2"/>
      <c r="B949" s="18"/>
    </row>
    <row r="950" ht="15.75" customHeight="1">
      <c r="A950" s="2"/>
      <c r="B950" s="18"/>
    </row>
    <row r="951" ht="15.75" customHeight="1">
      <c r="A951" s="2"/>
      <c r="B951" s="18"/>
    </row>
    <row r="952" ht="15.75" customHeight="1">
      <c r="A952" s="2"/>
      <c r="B952" s="18"/>
    </row>
    <row r="953" ht="15.75" customHeight="1">
      <c r="A953" s="2"/>
      <c r="B953" s="18"/>
    </row>
    <row r="954" ht="15.75" customHeight="1">
      <c r="A954" s="2"/>
      <c r="B954" s="18"/>
    </row>
    <row r="955" ht="15.75" customHeight="1">
      <c r="A955" s="2"/>
      <c r="B955" s="18"/>
    </row>
    <row r="956" ht="15.75" customHeight="1">
      <c r="A956" s="2"/>
      <c r="B956" s="18"/>
    </row>
    <row r="957" ht="15.75" customHeight="1">
      <c r="A957" s="2"/>
      <c r="B957" s="18"/>
    </row>
    <row r="958" ht="15.75" customHeight="1">
      <c r="A958" s="2"/>
      <c r="B958" s="18"/>
    </row>
    <row r="959" ht="15.75" customHeight="1">
      <c r="A959" s="2"/>
      <c r="B959" s="18"/>
    </row>
    <row r="960" ht="15.75" customHeight="1">
      <c r="A960" s="2"/>
      <c r="B960" s="18"/>
    </row>
    <row r="961" ht="15.75" customHeight="1">
      <c r="A961" s="2"/>
      <c r="B961" s="18"/>
    </row>
    <row r="962" ht="15.75" customHeight="1">
      <c r="A962" s="2"/>
      <c r="B962" s="18"/>
    </row>
    <row r="963" ht="15.75" customHeight="1">
      <c r="A963" s="2"/>
      <c r="B963" s="18"/>
    </row>
    <row r="964" ht="15.75" customHeight="1">
      <c r="A964" s="2"/>
      <c r="B964" s="18"/>
    </row>
    <row r="965" ht="15.75" customHeight="1">
      <c r="A965" s="2"/>
      <c r="B965" s="18"/>
    </row>
    <row r="966" ht="15.75" customHeight="1">
      <c r="A966" s="2"/>
      <c r="B966" s="18"/>
    </row>
    <row r="967" ht="15.75" customHeight="1">
      <c r="A967" s="2"/>
      <c r="B967" s="18"/>
    </row>
    <row r="968" ht="15.75" customHeight="1">
      <c r="A968" s="2"/>
      <c r="B968" s="18"/>
    </row>
    <row r="969" ht="15.75" customHeight="1">
      <c r="A969" s="2"/>
      <c r="B969" s="18"/>
    </row>
    <row r="970" ht="15.75" customHeight="1">
      <c r="A970" s="2"/>
      <c r="B970" s="18"/>
    </row>
    <row r="971" ht="15.75" customHeight="1">
      <c r="A971" s="2"/>
      <c r="B971" s="18"/>
    </row>
    <row r="972" ht="15.75" customHeight="1">
      <c r="A972" s="2"/>
      <c r="B972" s="18"/>
    </row>
    <row r="973" ht="15.75" customHeight="1">
      <c r="A973" s="2"/>
      <c r="B973" s="18"/>
    </row>
    <row r="974" ht="15.75" customHeight="1">
      <c r="A974" s="2"/>
      <c r="B974" s="18"/>
    </row>
    <row r="975" ht="15.75" customHeight="1">
      <c r="A975" s="2"/>
      <c r="B975" s="18"/>
    </row>
    <row r="976" ht="15.75" customHeight="1">
      <c r="A976" s="2"/>
      <c r="B976" s="18"/>
    </row>
    <row r="977" ht="15.75" customHeight="1">
      <c r="A977" s="2"/>
      <c r="B977" s="18"/>
    </row>
    <row r="978" ht="15.75" customHeight="1">
      <c r="A978" s="2"/>
      <c r="B978" s="18"/>
    </row>
    <row r="979" ht="15.75" customHeight="1">
      <c r="A979" s="2"/>
      <c r="B979" s="18"/>
    </row>
    <row r="980" ht="15.75" customHeight="1">
      <c r="A980" s="2"/>
      <c r="B980" s="18"/>
    </row>
    <row r="981" ht="15.75" customHeight="1">
      <c r="A981" s="2"/>
      <c r="B981" s="18"/>
    </row>
    <row r="982" ht="15.75" customHeight="1">
      <c r="A982" s="2"/>
      <c r="B982" s="18"/>
    </row>
    <row r="983" ht="15.75" customHeight="1">
      <c r="A983" s="2"/>
      <c r="B983" s="18"/>
    </row>
    <row r="984" ht="15.75" customHeight="1">
      <c r="A984" s="2"/>
      <c r="B984" s="18"/>
    </row>
    <row r="985" ht="15.75" customHeight="1">
      <c r="A985" s="2"/>
      <c r="B985" s="18"/>
    </row>
    <row r="986" ht="15.75" customHeight="1">
      <c r="A986" s="2"/>
      <c r="B986" s="18"/>
    </row>
    <row r="987" ht="15.75" customHeight="1">
      <c r="A987" s="2"/>
      <c r="B987" s="18"/>
    </row>
    <row r="988" ht="15.75" customHeight="1">
      <c r="A988" s="2"/>
      <c r="B988" s="18"/>
    </row>
    <row r="989" ht="15.75" customHeight="1">
      <c r="A989" s="2"/>
      <c r="B989" s="18"/>
    </row>
    <row r="990" ht="15.75" customHeight="1">
      <c r="A990" s="2"/>
      <c r="B990" s="18"/>
    </row>
    <row r="991" ht="15.75" customHeight="1">
      <c r="A991" s="2"/>
      <c r="B991" s="18"/>
    </row>
    <row r="992" ht="15.75" customHeight="1">
      <c r="A992" s="2"/>
      <c r="B992" s="18"/>
    </row>
    <row r="993" ht="15.75" customHeight="1">
      <c r="A993" s="2"/>
      <c r="B993" s="18"/>
    </row>
    <row r="994" ht="15.75" customHeight="1">
      <c r="A994" s="2"/>
      <c r="B994" s="18"/>
    </row>
    <row r="995" ht="15.75" customHeight="1">
      <c r="A995" s="2"/>
      <c r="B995" s="18"/>
    </row>
    <row r="996" ht="15.75" customHeight="1">
      <c r="A996" s="2"/>
      <c r="B996" s="18"/>
    </row>
    <row r="997" ht="15.75" customHeight="1">
      <c r="A997" s="2"/>
      <c r="B997" s="18"/>
    </row>
    <row r="998" ht="15.75" customHeight="1">
      <c r="A998" s="2"/>
      <c r="B998" s="18"/>
    </row>
    <row r="999" ht="15.75" customHeight="1">
      <c r="A999" s="2"/>
      <c r="B999" s="18"/>
    </row>
    <row r="1000" ht="15.75" customHeight="1">
      <c r="A1000" s="2"/>
      <c r="B1000" s="18"/>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57"/>
    <col customWidth="1" min="2" max="2" width="6.71"/>
    <col customWidth="1" min="3" max="4" width="7.14"/>
    <col customWidth="1" min="5" max="5" width="11.57"/>
    <col customWidth="1" min="6" max="6" width="12.86"/>
    <col customWidth="1" min="7" max="7" width="19.0"/>
    <col customWidth="1" min="8" max="8" width="23.29"/>
    <col customWidth="1" min="9" max="9" width="19.0"/>
    <col customWidth="1" min="10" max="10" width="24.0"/>
    <col customWidth="1" min="11" max="11" width="31.57"/>
    <col customWidth="1" min="12" max="12" width="34.57"/>
    <col customWidth="1" min="13" max="13" width="17.0"/>
    <col customWidth="1" min="14" max="14" width="14.71"/>
    <col customWidth="1" min="15" max="15" width="14.29"/>
    <col customWidth="1" min="16" max="16" width="18.86"/>
    <col customWidth="1" min="17" max="18" width="19.71"/>
    <col customWidth="1" min="19" max="26" width="8.71"/>
  </cols>
  <sheetData>
    <row r="1">
      <c r="A1" s="2" t="s">
        <v>2</v>
      </c>
      <c r="B1" s="18" t="s">
        <v>228</v>
      </c>
      <c r="C1" s="23" t="s">
        <v>263</v>
      </c>
      <c r="D1" s="6" t="s">
        <v>265</v>
      </c>
      <c r="E1" s="6" t="s">
        <v>847</v>
      </c>
      <c r="F1" s="6" t="s">
        <v>848</v>
      </c>
      <c r="G1" s="6" t="s">
        <v>849</v>
      </c>
      <c r="H1" s="6" t="s">
        <v>850</v>
      </c>
      <c r="I1" s="6" t="s">
        <v>851</v>
      </c>
      <c r="J1" s="6" t="s">
        <v>852</v>
      </c>
      <c r="K1" s="6" t="s">
        <v>853</v>
      </c>
      <c r="L1" s="6" t="s">
        <v>854</v>
      </c>
      <c r="M1" s="6" t="s">
        <v>855</v>
      </c>
      <c r="N1" s="6" t="s">
        <v>856</v>
      </c>
      <c r="O1" s="6" t="s">
        <v>857</v>
      </c>
      <c r="P1" s="6" t="s">
        <v>858</v>
      </c>
      <c r="Q1" s="6" t="s">
        <v>859</v>
      </c>
      <c r="R1" s="30" t="s">
        <v>339</v>
      </c>
      <c r="S1" s="6"/>
      <c r="T1" s="6"/>
      <c r="U1" s="6"/>
      <c r="V1" s="6"/>
      <c r="W1" s="6"/>
      <c r="X1" s="6"/>
      <c r="Y1" s="6"/>
      <c r="Z1" s="6"/>
    </row>
    <row r="2">
      <c r="A2" s="2">
        <v>1.0</v>
      </c>
      <c r="B2" s="18" t="s">
        <v>722</v>
      </c>
      <c r="C2" s="23">
        <v>0.0</v>
      </c>
      <c r="D2" s="6">
        <v>0.0</v>
      </c>
      <c r="E2" s="6"/>
      <c r="F2" s="6"/>
      <c r="G2" s="6"/>
      <c r="H2" s="6"/>
      <c r="I2" s="6" t="s">
        <v>860</v>
      </c>
      <c r="J2" s="6" t="s">
        <v>861</v>
      </c>
      <c r="K2" s="6"/>
      <c r="L2" s="6"/>
      <c r="M2" s="6"/>
      <c r="N2" s="6"/>
      <c r="O2" s="6"/>
      <c r="P2" s="6"/>
      <c r="Q2" s="6"/>
      <c r="R2" s="6"/>
      <c r="S2" s="6"/>
      <c r="T2" s="6"/>
      <c r="U2" s="6"/>
      <c r="V2" s="6"/>
      <c r="W2" s="6"/>
      <c r="X2" s="6"/>
      <c r="Y2" s="6"/>
      <c r="Z2" s="6"/>
    </row>
    <row r="3">
      <c r="A3" s="2">
        <v>1.0</v>
      </c>
      <c r="B3" s="18" t="s">
        <v>722</v>
      </c>
      <c r="C3" s="23">
        <v>1.0</v>
      </c>
      <c r="D3" t="s">
        <v>862</v>
      </c>
      <c r="E3" s="6"/>
      <c r="F3" s="6"/>
      <c r="G3" s="6"/>
      <c r="H3" s="6"/>
      <c r="I3" s="6" t="s">
        <v>860</v>
      </c>
      <c r="J3" s="6" t="s">
        <v>863</v>
      </c>
      <c r="K3" s="6"/>
      <c r="L3" s="6"/>
      <c r="M3" s="6"/>
      <c r="N3" s="6"/>
      <c r="O3" s="6"/>
      <c r="P3" s="6"/>
      <c r="Q3" s="6"/>
      <c r="R3" s="6"/>
      <c r="S3" s="6"/>
      <c r="T3" s="6"/>
      <c r="U3" s="6"/>
      <c r="V3" s="6"/>
      <c r="W3" s="6"/>
      <c r="X3" s="6"/>
      <c r="Y3" s="6"/>
      <c r="Z3" s="6"/>
    </row>
    <row r="4">
      <c r="A4" s="2">
        <v>1.0</v>
      </c>
      <c r="B4" s="18" t="s">
        <v>722</v>
      </c>
      <c r="C4" s="23">
        <v>1.0</v>
      </c>
      <c r="D4" t="s">
        <v>864</v>
      </c>
      <c r="E4" s="6"/>
      <c r="F4" s="6"/>
      <c r="G4" s="6"/>
      <c r="H4" s="6"/>
      <c r="I4" s="6" t="s">
        <v>860</v>
      </c>
      <c r="J4" s="6" t="s">
        <v>865</v>
      </c>
      <c r="K4" s="6"/>
      <c r="L4" s="6"/>
      <c r="M4" s="6"/>
      <c r="N4" s="6"/>
      <c r="O4" s="6"/>
      <c r="P4" s="6"/>
      <c r="Q4" s="6"/>
      <c r="R4" s="6"/>
      <c r="S4" s="6"/>
      <c r="T4" s="6"/>
      <c r="U4" s="6"/>
      <c r="V4" s="6"/>
      <c r="W4" s="6"/>
      <c r="X4" s="6"/>
      <c r="Y4" s="6"/>
      <c r="Z4" s="6"/>
    </row>
    <row r="5">
      <c r="A5" s="2">
        <v>1.0</v>
      </c>
      <c r="B5" s="18" t="s">
        <v>722</v>
      </c>
      <c r="C5" s="23">
        <v>2.0</v>
      </c>
      <c r="D5" s="6">
        <v>0.0</v>
      </c>
      <c r="E5" s="6" t="s">
        <v>866</v>
      </c>
      <c r="F5" s="6" t="s">
        <v>867</v>
      </c>
      <c r="G5" s="6"/>
      <c r="H5" s="6" t="s">
        <v>868</v>
      </c>
      <c r="I5" s="6" t="s">
        <v>860</v>
      </c>
      <c r="J5" s="6"/>
      <c r="K5" s="6"/>
      <c r="L5" s="6"/>
      <c r="M5" s="6"/>
      <c r="N5" s="6"/>
      <c r="O5" s="6"/>
      <c r="P5" s="6"/>
      <c r="Q5" s="6"/>
      <c r="R5" s="6"/>
      <c r="S5" s="6"/>
      <c r="T5" s="6"/>
      <c r="U5" s="6"/>
      <c r="V5" s="6"/>
      <c r="W5" s="6"/>
      <c r="X5" s="6"/>
      <c r="Y5" s="6"/>
      <c r="Z5" s="6"/>
    </row>
    <row r="6">
      <c r="A6" s="2">
        <v>1.0</v>
      </c>
      <c r="B6" s="18" t="s">
        <v>722</v>
      </c>
      <c r="C6" s="23">
        <v>3.0</v>
      </c>
      <c r="D6" s="6">
        <v>0.0</v>
      </c>
      <c r="E6" s="6" t="s">
        <v>768</v>
      </c>
      <c r="F6" s="6" t="s">
        <v>867</v>
      </c>
      <c r="G6" s="6"/>
      <c r="H6" s="6" t="s">
        <v>868</v>
      </c>
      <c r="I6" s="6" t="s">
        <v>860</v>
      </c>
      <c r="J6" s="6"/>
      <c r="K6" s="6"/>
      <c r="L6" s="6"/>
      <c r="M6" s="6"/>
      <c r="N6" s="6"/>
      <c r="O6" s="6"/>
      <c r="P6" s="6"/>
      <c r="Q6" s="6"/>
      <c r="R6" s="6"/>
      <c r="S6" s="6"/>
      <c r="T6" s="6"/>
      <c r="U6" s="6"/>
      <c r="V6" s="6"/>
      <c r="W6" s="6"/>
      <c r="X6" s="6"/>
      <c r="Y6" s="6"/>
      <c r="Z6" s="6"/>
    </row>
    <row r="7">
      <c r="A7" s="2">
        <v>1.0</v>
      </c>
      <c r="B7" s="18" t="s">
        <v>722</v>
      </c>
      <c r="C7" s="23">
        <v>4.0</v>
      </c>
      <c r="D7" s="6">
        <v>0.0</v>
      </c>
      <c r="E7" s="6" t="s">
        <v>869</v>
      </c>
      <c r="F7" s="6" t="s">
        <v>867</v>
      </c>
      <c r="G7" s="6"/>
      <c r="H7" s="6" t="s">
        <v>868</v>
      </c>
      <c r="I7" s="6" t="s">
        <v>860</v>
      </c>
      <c r="J7" s="6"/>
      <c r="K7" s="6"/>
      <c r="L7" s="6"/>
      <c r="M7" s="6"/>
      <c r="N7" s="6"/>
      <c r="O7" s="6"/>
      <c r="P7" s="6"/>
      <c r="Q7" s="6"/>
      <c r="R7" s="6"/>
      <c r="S7" s="6"/>
      <c r="T7" s="6"/>
      <c r="U7" s="6"/>
      <c r="V7" s="6"/>
      <c r="W7" s="6"/>
      <c r="X7" s="6"/>
      <c r="Y7" s="6"/>
      <c r="Z7" s="6"/>
    </row>
    <row r="8">
      <c r="A8" s="2">
        <v>2.0</v>
      </c>
      <c r="B8" s="18" t="s">
        <v>870</v>
      </c>
      <c r="C8" s="23">
        <v>0.0</v>
      </c>
      <c r="D8" s="6">
        <v>0.0</v>
      </c>
      <c r="E8" s="6"/>
      <c r="F8" s="6"/>
      <c r="G8" s="6"/>
      <c r="H8" s="6"/>
      <c r="I8" s="6" t="s">
        <v>860</v>
      </c>
      <c r="J8" t="s">
        <v>861</v>
      </c>
      <c r="K8" s="6"/>
      <c r="L8" s="6"/>
      <c r="M8" s="6"/>
      <c r="N8" s="6"/>
      <c r="O8" s="6"/>
      <c r="P8" s="6"/>
      <c r="Q8" s="6"/>
      <c r="R8" s="6"/>
      <c r="U8" s="6"/>
      <c r="V8" s="6"/>
      <c r="W8" s="6"/>
      <c r="X8" s="6"/>
      <c r="Y8" s="6"/>
      <c r="Z8" s="6"/>
    </row>
    <row r="9">
      <c r="A9" s="2">
        <v>2.0</v>
      </c>
      <c r="B9" s="18" t="s">
        <v>870</v>
      </c>
      <c r="C9" s="23">
        <v>1.0</v>
      </c>
      <c r="D9" s="6">
        <v>0.0</v>
      </c>
      <c r="E9" s="6"/>
      <c r="F9" t="s">
        <v>872</v>
      </c>
      <c r="G9" t="s">
        <v>873</v>
      </c>
      <c r="H9" s="6"/>
      <c r="I9" s="6" t="s">
        <v>860</v>
      </c>
      <c r="J9" t="s">
        <v>865</v>
      </c>
      <c r="K9" s="6"/>
      <c r="L9" t="s">
        <v>874</v>
      </c>
      <c r="M9" t="s">
        <v>875</v>
      </c>
      <c r="N9" t="s">
        <v>876</v>
      </c>
      <c r="O9">
        <v>1.12</v>
      </c>
      <c r="P9" t="s">
        <v>878</v>
      </c>
      <c r="Q9" t="s">
        <v>880</v>
      </c>
      <c r="R9" s="6"/>
      <c r="U9" s="6"/>
      <c r="V9" s="6"/>
      <c r="W9" s="6"/>
      <c r="X9" s="6"/>
      <c r="Y9" s="6"/>
      <c r="Z9" s="6"/>
    </row>
    <row r="10">
      <c r="A10" s="2">
        <v>2.0</v>
      </c>
      <c r="B10" s="18" t="s">
        <v>870</v>
      </c>
      <c r="C10" s="23">
        <v>2.0</v>
      </c>
      <c r="D10" s="6">
        <v>0.0</v>
      </c>
      <c r="E10" s="6"/>
      <c r="F10" t="s">
        <v>885</v>
      </c>
      <c r="G10" t="s">
        <v>873</v>
      </c>
      <c r="H10" s="6"/>
      <c r="I10" s="6" t="s">
        <v>860</v>
      </c>
      <c r="J10" t="s">
        <v>886</v>
      </c>
      <c r="K10" s="6"/>
      <c r="L10" t="s">
        <v>888</v>
      </c>
      <c r="M10" t="s">
        <v>889</v>
      </c>
      <c r="N10" s="6"/>
      <c r="O10" s="6"/>
      <c r="P10" s="6"/>
      <c r="Q10" s="6"/>
      <c r="R10" s="6"/>
      <c r="U10" s="6"/>
      <c r="V10" s="6"/>
      <c r="W10" s="6"/>
      <c r="X10" s="6"/>
      <c r="Y10" s="6"/>
      <c r="Z10" s="6"/>
    </row>
    <row r="11">
      <c r="A11" s="2">
        <v>3.0</v>
      </c>
      <c r="B11" s="18" t="s">
        <v>730</v>
      </c>
      <c r="C11" s="23">
        <v>0.0</v>
      </c>
      <c r="D11" s="6">
        <v>0.0</v>
      </c>
      <c r="E11" t="s">
        <v>890</v>
      </c>
      <c r="F11" s="6"/>
      <c r="G11" s="6"/>
      <c r="H11" t="s">
        <v>891</v>
      </c>
      <c r="I11" s="6" t="s">
        <v>892</v>
      </c>
      <c r="J11" t="s">
        <v>861</v>
      </c>
      <c r="K11" s="6"/>
      <c r="L11" s="6"/>
      <c r="M11" s="6"/>
      <c r="N11" s="6"/>
      <c r="O11" s="6"/>
      <c r="P11" s="6"/>
      <c r="Q11" s="6"/>
      <c r="R11" s="6"/>
      <c r="U11" s="6"/>
      <c r="V11" s="6"/>
      <c r="W11" s="6"/>
      <c r="X11" s="6"/>
      <c r="Y11" s="6"/>
      <c r="Z11" s="6"/>
    </row>
    <row r="12">
      <c r="A12" s="2">
        <v>3.0</v>
      </c>
      <c r="B12" s="18" t="s">
        <v>730</v>
      </c>
      <c r="C12" s="23">
        <v>1.0</v>
      </c>
      <c r="D12" s="6">
        <v>0.0</v>
      </c>
      <c r="E12" t="s">
        <v>890</v>
      </c>
      <c r="F12" s="6"/>
      <c r="G12" s="6"/>
      <c r="H12" t="s">
        <v>891</v>
      </c>
      <c r="I12" s="6" t="s">
        <v>892</v>
      </c>
      <c r="J12" t="s">
        <v>900</v>
      </c>
      <c r="K12" s="6" t="s">
        <v>901</v>
      </c>
      <c r="L12" s="6"/>
      <c r="M12" t="s">
        <v>875</v>
      </c>
      <c r="N12" t="s">
        <v>904</v>
      </c>
      <c r="O12" s="6"/>
      <c r="P12" s="6"/>
      <c r="Q12" t="s">
        <v>906</v>
      </c>
      <c r="R12" s="6"/>
      <c r="U12" s="6"/>
      <c r="V12" s="6"/>
      <c r="W12" s="6"/>
      <c r="X12" s="6"/>
      <c r="Y12" s="6"/>
      <c r="Z12" s="6"/>
    </row>
    <row r="13">
      <c r="A13" s="2">
        <v>4.0</v>
      </c>
      <c r="B13" s="18" t="s">
        <v>734</v>
      </c>
      <c r="C13" s="23">
        <v>0.0</v>
      </c>
      <c r="D13" s="6">
        <v>0.0</v>
      </c>
      <c r="E13" s="6"/>
      <c r="F13" s="6"/>
      <c r="G13" s="6"/>
      <c r="H13" s="6"/>
      <c r="I13" s="6" t="s">
        <v>892</v>
      </c>
      <c r="J13" s="6" t="s">
        <v>861</v>
      </c>
      <c r="K13" s="6"/>
      <c r="L13" s="6"/>
      <c r="M13" s="6"/>
      <c r="N13" s="6"/>
      <c r="O13" s="6"/>
      <c r="P13" s="6"/>
      <c r="Q13" s="6"/>
      <c r="R13" s="6"/>
      <c r="S13" s="6"/>
      <c r="T13" s="6"/>
      <c r="U13" s="6"/>
      <c r="V13" s="6"/>
      <c r="W13" s="6"/>
      <c r="X13" s="6"/>
      <c r="Y13" s="6"/>
      <c r="Z13" s="6"/>
    </row>
    <row r="14">
      <c r="A14" s="2">
        <v>4.0</v>
      </c>
      <c r="B14" s="18" t="s">
        <v>734</v>
      </c>
      <c r="C14" s="23">
        <v>1.0</v>
      </c>
      <c r="D14" s="6">
        <v>0.0</v>
      </c>
      <c r="E14" s="6"/>
      <c r="F14" s="6"/>
      <c r="G14" s="6" t="s">
        <v>917</v>
      </c>
      <c r="H14" s="6"/>
      <c r="I14" s="6" t="s">
        <v>892</v>
      </c>
      <c r="J14" s="6" t="s">
        <v>918</v>
      </c>
      <c r="K14" s="6"/>
      <c r="L14" s="6" t="s">
        <v>919</v>
      </c>
      <c r="M14" s="6" t="s">
        <v>246</v>
      </c>
      <c r="N14" s="6"/>
      <c r="O14" s="6"/>
      <c r="P14" s="6"/>
      <c r="Q14" s="6" t="s">
        <v>921</v>
      </c>
      <c r="R14" s="6"/>
      <c r="S14" s="6"/>
      <c r="T14" s="6"/>
      <c r="U14" s="6"/>
      <c r="V14" s="6"/>
      <c r="W14" s="6"/>
      <c r="X14" s="6"/>
      <c r="Y14" s="6"/>
      <c r="Z14" s="6"/>
    </row>
    <row r="15">
      <c r="A15" s="2">
        <v>4.0</v>
      </c>
      <c r="B15" s="18" t="s">
        <v>734</v>
      </c>
      <c r="C15" s="23">
        <v>2.0</v>
      </c>
      <c r="D15" s="6">
        <v>0.0</v>
      </c>
      <c r="E15" s="6"/>
      <c r="F15" s="6"/>
      <c r="G15" s="6" t="s">
        <v>917</v>
      </c>
      <c r="H15" s="6"/>
      <c r="I15" s="6" t="s">
        <v>892</v>
      </c>
      <c r="J15" s="6" t="s">
        <v>922</v>
      </c>
      <c r="K15" s="6"/>
      <c r="L15" s="6" t="s">
        <v>923</v>
      </c>
      <c r="M15" s="6" t="s">
        <v>246</v>
      </c>
      <c r="N15" s="6"/>
      <c r="O15" s="6"/>
      <c r="P15" s="6"/>
      <c r="Q15" s="6" t="s">
        <v>921</v>
      </c>
      <c r="R15" s="6"/>
      <c r="S15" s="6"/>
      <c r="T15" s="6"/>
      <c r="U15" s="6"/>
      <c r="V15" s="6"/>
      <c r="W15" s="6"/>
      <c r="X15" s="6"/>
      <c r="Y15" s="6"/>
      <c r="Z15" s="6"/>
    </row>
    <row r="16">
      <c r="A16" s="2">
        <v>4.0</v>
      </c>
      <c r="B16" s="18" t="s">
        <v>734</v>
      </c>
      <c r="C16" s="23">
        <v>3.0</v>
      </c>
      <c r="D16" s="6">
        <v>0.0</v>
      </c>
      <c r="E16" s="6"/>
      <c r="F16" s="6"/>
      <c r="G16" s="6" t="s">
        <v>917</v>
      </c>
      <c r="H16" s="6"/>
      <c r="I16" s="6" t="s">
        <v>892</v>
      </c>
      <c r="J16" s="6" t="s">
        <v>937</v>
      </c>
      <c r="K16" s="6"/>
      <c r="L16" s="6" t="s">
        <v>938</v>
      </c>
      <c r="M16" s="6" t="s">
        <v>246</v>
      </c>
      <c r="N16" s="6"/>
      <c r="O16" s="6"/>
      <c r="P16" s="6"/>
      <c r="Q16" s="6" t="s">
        <v>921</v>
      </c>
      <c r="R16" s="6"/>
      <c r="S16" s="6"/>
      <c r="T16" s="6"/>
      <c r="U16" s="6"/>
      <c r="V16" s="6"/>
      <c r="W16" s="6"/>
      <c r="X16" s="6"/>
      <c r="Y16" s="6"/>
      <c r="Z16" s="6"/>
    </row>
    <row r="17">
      <c r="A17" s="2">
        <v>4.0</v>
      </c>
      <c r="B17" s="18" t="s">
        <v>734</v>
      </c>
      <c r="C17" s="23">
        <v>4.0</v>
      </c>
      <c r="D17" s="6">
        <v>0.0</v>
      </c>
      <c r="E17" s="6"/>
      <c r="F17" s="6"/>
      <c r="G17" s="6"/>
      <c r="H17" s="6"/>
      <c r="I17" s="6" t="s">
        <v>892</v>
      </c>
      <c r="J17" s="6"/>
      <c r="K17" s="6"/>
      <c r="L17" s="6"/>
      <c r="M17" s="6"/>
      <c r="N17" s="6"/>
      <c r="O17" s="6"/>
      <c r="P17" s="6"/>
      <c r="Q17" s="6"/>
      <c r="R17" s="6" t="s">
        <v>947</v>
      </c>
      <c r="S17" s="6"/>
      <c r="T17" s="6"/>
      <c r="U17" s="6"/>
      <c r="V17" s="6"/>
      <c r="W17" s="6"/>
      <c r="X17" s="6"/>
      <c r="Y17" s="6"/>
      <c r="Z17" s="6"/>
    </row>
    <row r="18">
      <c r="A18" s="2">
        <v>4.0</v>
      </c>
      <c r="B18" s="18" t="s">
        <v>734</v>
      </c>
      <c r="C18" s="23">
        <v>5.0</v>
      </c>
      <c r="D18" s="6">
        <v>0.0</v>
      </c>
      <c r="E18" s="6"/>
      <c r="F18" s="6"/>
      <c r="G18" s="6"/>
      <c r="H18" s="6"/>
      <c r="I18" s="6" t="s">
        <v>892</v>
      </c>
      <c r="J18" s="6"/>
      <c r="K18" s="6"/>
      <c r="L18" s="6"/>
      <c r="M18" s="6"/>
      <c r="N18" s="6"/>
      <c r="O18" s="6"/>
      <c r="P18" s="6"/>
      <c r="Q18" s="6"/>
      <c r="R18" s="6" t="s">
        <v>955</v>
      </c>
      <c r="S18" s="6"/>
      <c r="T18" s="6"/>
      <c r="U18" s="6"/>
      <c r="V18" s="6"/>
      <c r="W18" s="6"/>
      <c r="X18" s="6"/>
      <c r="Y18" s="6"/>
      <c r="Z18" s="6"/>
    </row>
    <row r="19">
      <c r="A19" s="2">
        <v>4.0</v>
      </c>
      <c r="B19" s="18" t="s">
        <v>734</v>
      </c>
      <c r="C19" s="23">
        <v>6.0</v>
      </c>
      <c r="D19" s="6">
        <v>0.0</v>
      </c>
      <c r="E19" s="6"/>
      <c r="F19" s="6"/>
      <c r="G19" s="6"/>
      <c r="H19" s="6"/>
      <c r="I19" s="6" t="s">
        <v>892</v>
      </c>
      <c r="J19" s="6"/>
      <c r="K19" s="6"/>
      <c r="L19" s="6"/>
      <c r="M19" s="6"/>
      <c r="N19" s="6"/>
      <c r="O19" s="6"/>
      <c r="P19" s="6"/>
      <c r="Q19" s="6"/>
      <c r="R19" s="6" t="s">
        <v>961</v>
      </c>
      <c r="S19" s="6"/>
      <c r="T19" s="6"/>
      <c r="U19" s="6"/>
      <c r="V19" s="6"/>
      <c r="W19" s="6"/>
      <c r="X19" s="6"/>
      <c r="Y19" s="6"/>
      <c r="Z19" s="6"/>
    </row>
    <row r="20">
      <c r="A20" s="2">
        <v>4.0</v>
      </c>
      <c r="B20" s="18" t="s">
        <v>734</v>
      </c>
      <c r="C20" s="23">
        <v>7.0</v>
      </c>
      <c r="D20" s="6">
        <v>0.0</v>
      </c>
      <c r="E20" s="6"/>
      <c r="F20" s="6"/>
      <c r="G20" s="6"/>
      <c r="H20" s="6"/>
      <c r="I20" s="6" t="s">
        <v>892</v>
      </c>
      <c r="J20" s="6"/>
      <c r="K20" s="6"/>
      <c r="L20" s="6"/>
      <c r="M20" s="6"/>
      <c r="N20" s="6"/>
      <c r="O20" s="6"/>
      <c r="P20" s="6"/>
      <c r="Q20" s="6"/>
      <c r="R20" s="6" t="s">
        <v>969</v>
      </c>
      <c r="S20" s="6"/>
      <c r="T20" s="6"/>
      <c r="U20" s="6"/>
      <c r="V20" s="6"/>
      <c r="W20" s="6"/>
      <c r="X20" s="6"/>
      <c r="Y20" s="6"/>
      <c r="Z20" s="6"/>
    </row>
    <row r="21" ht="15.75" customHeight="1">
      <c r="A21" s="2">
        <v>4.0</v>
      </c>
      <c r="B21" s="18" t="s">
        <v>734</v>
      </c>
      <c r="C21" s="23">
        <v>8.0</v>
      </c>
      <c r="D21" s="6">
        <v>0.0</v>
      </c>
      <c r="E21" s="6"/>
      <c r="F21" s="6"/>
      <c r="G21" s="6"/>
      <c r="H21" s="6"/>
      <c r="I21" s="6" t="s">
        <v>892</v>
      </c>
      <c r="J21" s="6"/>
      <c r="K21" s="6"/>
      <c r="L21" s="6"/>
      <c r="M21" s="6"/>
      <c r="N21" s="6"/>
      <c r="O21" s="6"/>
      <c r="P21" s="6"/>
      <c r="Q21" s="6"/>
      <c r="R21" s="6" t="s">
        <v>985</v>
      </c>
      <c r="S21" s="6"/>
      <c r="T21" s="6"/>
      <c r="U21" s="6"/>
      <c r="V21" s="6"/>
      <c r="W21" s="6"/>
      <c r="X21" s="6"/>
      <c r="Y21" s="6"/>
      <c r="Z21" s="6"/>
    </row>
    <row r="22" ht="15.75" customHeight="1">
      <c r="A22" s="2">
        <v>4.0</v>
      </c>
      <c r="B22" s="18" t="s">
        <v>734</v>
      </c>
      <c r="C22" s="23">
        <v>9.0</v>
      </c>
      <c r="D22" s="6">
        <v>0.0</v>
      </c>
      <c r="E22" s="6"/>
      <c r="F22" s="6"/>
      <c r="G22" s="6"/>
      <c r="H22" s="6"/>
      <c r="I22" s="6" t="s">
        <v>892</v>
      </c>
      <c r="J22" s="6"/>
      <c r="K22" s="6"/>
      <c r="L22" s="6"/>
      <c r="M22" s="6"/>
      <c r="N22" s="6"/>
      <c r="O22" s="6"/>
      <c r="P22" s="6"/>
      <c r="Q22" s="6"/>
      <c r="R22" s="6" t="s">
        <v>994</v>
      </c>
      <c r="S22" s="6"/>
      <c r="T22" s="6"/>
      <c r="U22" s="6"/>
      <c r="V22" s="6"/>
      <c r="W22" s="6"/>
      <c r="X22" s="6"/>
      <c r="Y22" s="6"/>
      <c r="Z22" s="6"/>
    </row>
    <row r="23" ht="15.75" customHeight="1">
      <c r="A23" s="2">
        <v>5.0</v>
      </c>
      <c r="B23" s="18" t="s">
        <v>735</v>
      </c>
      <c r="C23" s="23">
        <v>0.0</v>
      </c>
      <c r="D23" s="6">
        <v>0.0</v>
      </c>
      <c r="E23" s="6"/>
      <c r="F23" s="6"/>
      <c r="G23" s="6"/>
      <c r="H23" s="6"/>
      <c r="I23" s="6" t="s">
        <v>860</v>
      </c>
      <c r="J23" s="6" t="s">
        <v>861</v>
      </c>
      <c r="K23" s="6"/>
      <c r="L23" s="6"/>
      <c r="M23" s="6"/>
      <c r="N23" s="6"/>
      <c r="O23" s="6"/>
      <c r="P23" s="6"/>
      <c r="Q23" s="6"/>
      <c r="R23" s="6"/>
      <c r="S23" s="6"/>
      <c r="T23" s="6"/>
      <c r="U23" s="6"/>
      <c r="V23" s="6"/>
      <c r="W23" s="6"/>
      <c r="X23" s="6"/>
      <c r="Y23" s="6"/>
      <c r="Z23" s="6"/>
    </row>
    <row r="24" ht="15.75" customHeight="1">
      <c r="A24" s="2">
        <v>5.0</v>
      </c>
      <c r="B24" s="18" t="s">
        <v>735</v>
      </c>
      <c r="C24" s="23">
        <v>1.0</v>
      </c>
      <c r="D24" s="6">
        <v>0.0</v>
      </c>
      <c r="E24" s="6"/>
      <c r="F24" s="6" t="s">
        <v>867</v>
      </c>
      <c r="G24" t="s">
        <v>873</v>
      </c>
      <c r="H24" s="6"/>
      <c r="I24" s="6" t="s">
        <v>860</v>
      </c>
      <c r="J24" s="6" t="s">
        <v>865</v>
      </c>
      <c r="K24" s="6"/>
      <c r="L24" s="6" t="s">
        <v>1006</v>
      </c>
      <c r="M24" s="6" t="s">
        <v>875</v>
      </c>
      <c r="N24" s="6" t="s">
        <v>1010</v>
      </c>
      <c r="O24" s="6" t="s">
        <v>1012</v>
      </c>
      <c r="P24" s="6" t="s">
        <v>878</v>
      </c>
      <c r="Q24" s="6" t="s">
        <v>1014</v>
      </c>
      <c r="R24" s="6"/>
      <c r="S24" s="6"/>
      <c r="T24" s="6"/>
      <c r="U24" s="6"/>
      <c r="V24" s="6"/>
      <c r="W24" s="6"/>
      <c r="X24" s="6"/>
      <c r="Y24" s="6"/>
      <c r="Z24" s="6"/>
    </row>
    <row r="25" ht="15.75" customHeight="1">
      <c r="A25" s="2">
        <v>5.0</v>
      </c>
      <c r="B25" s="18" t="s">
        <v>735</v>
      </c>
      <c r="C25" s="23">
        <v>2.0</v>
      </c>
      <c r="D25" s="6">
        <v>0.0</v>
      </c>
      <c r="E25" s="6"/>
      <c r="F25" s="6" t="s">
        <v>867</v>
      </c>
      <c r="G25" t="s">
        <v>873</v>
      </c>
      <c r="H25" s="6"/>
      <c r="I25" s="6" t="s">
        <v>860</v>
      </c>
      <c r="J25" s="36" t="s">
        <v>1020</v>
      </c>
      <c r="K25" s="6"/>
      <c r="L25" s="6" t="s">
        <v>1030</v>
      </c>
      <c r="M25" s="6" t="s">
        <v>1032</v>
      </c>
      <c r="N25" s="6" t="s">
        <v>1010</v>
      </c>
      <c r="O25" s="6" t="s">
        <v>1012</v>
      </c>
      <c r="P25" s="6" t="s">
        <v>878</v>
      </c>
      <c r="Q25" s="6" t="s">
        <v>1014</v>
      </c>
      <c r="R25" s="6"/>
      <c r="S25" s="6"/>
      <c r="T25" s="6"/>
      <c r="U25" s="6"/>
      <c r="V25" s="6"/>
      <c r="W25" s="6"/>
      <c r="X25" s="6"/>
      <c r="Y25" s="6"/>
      <c r="Z25" s="6"/>
    </row>
    <row r="26" ht="15.75" customHeight="1">
      <c r="A26" s="2">
        <v>5.0</v>
      </c>
      <c r="B26" s="18" t="s">
        <v>735</v>
      </c>
      <c r="C26" s="23">
        <v>3.0</v>
      </c>
      <c r="D26" s="6">
        <v>0.0</v>
      </c>
      <c r="E26" s="6"/>
      <c r="F26" s="6"/>
      <c r="G26" s="6"/>
      <c r="H26" s="6"/>
      <c r="I26" s="6" t="s">
        <v>860</v>
      </c>
      <c r="J26" s="6"/>
      <c r="K26" s="6"/>
      <c r="L26" s="6"/>
      <c r="M26" s="6"/>
      <c r="N26" s="6"/>
      <c r="O26" s="6"/>
      <c r="P26" s="6"/>
      <c r="Q26" s="6"/>
      <c r="R26" s="6" t="s">
        <v>1038</v>
      </c>
      <c r="S26" s="6"/>
      <c r="T26" s="6"/>
      <c r="U26" s="6"/>
      <c r="V26" s="6"/>
      <c r="W26" s="6"/>
      <c r="X26" s="6"/>
      <c r="Y26" s="6"/>
      <c r="Z26" s="6"/>
    </row>
    <row r="27" ht="15.75" customHeight="1">
      <c r="A27" s="2">
        <v>5.0</v>
      </c>
      <c r="B27" s="18" t="s">
        <v>735</v>
      </c>
      <c r="C27" s="23">
        <v>4.0</v>
      </c>
      <c r="D27" s="6">
        <v>0.0</v>
      </c>
      <c r="E27" s="6"/>
      <c r="F27" s="6"/>
      <c r="G27" s="6"/>
      <c r="H27" s="6"/>
      <c r="I27" s="6" t="s">
        <v>860</v>
      </c>
      <c r="J27" s="6"/>
      <c r="K27" s="6"/>
      <c r="L27" s="6"/>
      <c r="M27" s="6"/>
      <c r="N27" s="6"/>
      <c r="O27" s="6"/>
      <c r="P27" s="6"/>
      <c r="Q27" s="6"/>
      <c r="R27" s="6" t="s">
        <v>1047</v>
      </c>
      <c r="S27" s="6"/>
      <c r="T27" s="6"/>
      <c r="U27" s="6"/>
      <c r="V27" s="6"/>
      <c r="W27" s="6"/>
      <c r="X27" s="6"/>
      <c r="Y27" s="6"/>
      <c r="Z27" s="6"/>
    </row>
    <row r="28" ht="15.75" customHeight="1">
      <c r="A28" s="2">
        <v>5.0</v>
      </c>
      <c r="B28" s="18" t="s">
        <v>735</v>
      </c>
      <c r="C28" s="23">
        <v>5.0</v>
      </c>
      <c r="D28" s="6">
        <v>0.0</v>
      </c>
      <c r="E28" s="6"/>
      <c r="F28" s="6"/>
      <c r="G28" s="6"/>
      <c r="H28" s="6"/>
      <c r="I28" s="6" t="s">
        <v>860</v>
      </c>
      <c r="J28" s="6"/>
      <c r="K28" s="6"/>
      <c r="L28" s="6"/>
      <c r="M28" s="6"/>
      <c r="N28" s="6"/>
      <c r="O28" s="6"/>
      <c r="P28" s="6"/>
      <c r="Q28" s="6"/>
      <c r="R28" s="6" t="s">
        <v>1055</v>
      </c>
      <c r="S28" s="6"/>
      <c r="T28" s="6"/>
      <c r="U28" s="6"/>
      <c r="V28" s="6"/>
      <c r="W28" s="6"/>
      <c r="X28" s="6"/>
      <c r="Y28" s="6"/>
      <c r="Z28" s="6"/>
    </row>
    <row r="29" ht="15.75" customHeight="1">
      <c r="A29" s="2">
        <v>6.0</v>
      </c>
      <c r="B29" s="18" t="s">
        <v>743</v>
      </c>
      <c r="C29" s="23">
        <v>0.0</v>
      </c>
      <c r="D29" s="6">
        <v>0.0</v>
      </c>
      <c r="E29" s="6"/>
      <c r="F29" s="6"/>
      <c r="G29" s="6"/>
      <c r="H29" s="6"/>
      <c r="I29" s="6" t="s">
        <v>860</v>
      </c>
      <c r="J29" s="6" t="s">
        <v>861</v>
      </c>
      <c r="K29" s="6"/>
      <c r="L29" s="6"/>
      <c r="M29" s="6"/>
      <c r="N29" s="6"/>
      <c r="O29" s="6"/>
      <c r="P29" s="6"/>
      <c r="Q29" s="6"/>
      <c r="R29" s="6"/>
      <c r="S29" s="6"/>
      <c r="T29" s="6"/>
      <c r="U29" s="6"/>
      <c r="V29" s="6"/>
      <c r="W29" s="6"/>
      <c r="X29" s="6"/>
      <c r="Y29" s="6"/>
      <c r="Z29" s="6"/>
    </row>
    <row r="30" ht="15.75" customHeight="1">
      <c r="A30" s="2">
        <v>6.0</v>
      </c>
      <c r="B30" s="18" t="s">
        <v>743</v>
      </c>
      <c r="C30" s="23">
        <v>1.0</v>
      </c>
      <c r="D30" s="6">
        <v>0.0</v>
      </c>
      <c r="E30" s="6"/>
      <c r="F30" s="6" t="s">
        <v>1068</v>
      </c>
      <c r="G30" s="6" t="s">
        <v>1069</v>
      </c>
      <c r="H30" s="6"/>
      <c r="I30" s="6" t="s">
        <v>860</v>
      </c>
      <c r="J30" s="6" t="s">
        <v>865</v>
      </c>
      <c r="K30" s="6"/>
      <c r="L30" s="6" t="s">
        <v>1072</v>
      </c>
      <c r="M30" s="6"/>
      <c r="N30" s="6"/>
      <c r="O30" s="6"/>
      <c r="P30" s="6"/>
      <c r="Q30" s="6"/>
      <c r="R30" s="6"/>
      <c r="S30" s="6"/>
      <c r="T30" s="6"/>
      <c r="U30" s="6"/>
      <c r="V30" s="6"/>
      <c r="W30" s="6"/>
      <c r="X30" s="6"/>
      <c r="Y30" s="6"/>
      <c r="Z30" s="6"/>
    </row>
    <row r="31" ht="15.75" customHeight="1">
      <c r="A31" s="2">
        <v>6.0</v>
      </c>
      <c r="B31" s="18" t="s">
        <v>743</v>
      </c>
      <c r="C31" s="23">
        <v>2.0</v>
      </c>
      <c r="D31" s="6">
        <v>0.0</v>
      </c>
      <c r="E31" s="6"/>
      <c r="F31" s="6" t="s">
        <v>1068</v>
      </c>
      <c r="G31" s="6" t="s">
        <v>1069</v>
      </c>
      <c r="H31" s="6"/>
      <c r="I31" s="6" t="s">
        <v>860</v>
      </c>
      <c r="J31" s="6" t="s">
        <v>863</v>
      </c>
      <c r="K31" s="6"/>
      <c r="L31" s="6" t="s">
        <v>1078</v>
      </c>
      <c r="M31" s="6"/>
      <c r="N31" s="6"/>
      <c r="O31" s="6"/>
      <c r="P31" s="6"/>
      <c r="Q31" s="6"/>
      <c r="R31" s="6"/>
      <c r="S31" s="6"/>
      <c r="T31" s="6"/>
      <c r="U31" s="6"/>
      <c r="V31" s="6"/>
      <c r="W31" s="6"/>
      <c r="X31" s="6"/>
      <c r="Y31" s="6"/>
      <c r="Z31" s="6"/>
    </row>
    <row r="32" ht="15.75" customHeight="1">
      <c r="A32" s="2">
        <v>6.0</v>
      </c>
      <c r="B32" s="18" t="s">
        <v>743</v>
      </c>
      <c r="C32" s="23">
        <v>3.0</v>
      </c>
      <c r="D32" s="6">
        <v>0.0</v>
      </c>
      <c r="E32" s="6"/>
      <c r="F32" s="6"/>
      <c r="G32" s="6"/>
      <c r="H32" s="6"/>
      <c r="I32" s="6" t="s">
        <v>860</v>
      </c>
      <c r="J32" s="6"/>
      <c r="K32" s="6"/>
      <c r="L32" s="6"/>
      <c r="M32" s="6" t="s">
        <v>246</v>
      </c>
      <c r="N32" s="6"/>
      <c r="O32" s="6"/>
      <c r="P32" s="6"/>
      <c r="Q32" s="6" t="s">
        <v>1080</v>
      </c>
      <c r="R32" s="6"/>
      <c r="S32" s="6"/>
      <c r="T32" s="6"/>
      <c r="U32" s="6"/>
      <c r="V32" s="6"/>
      <c r="W32" s="6"/>
      <c r="X32" s="6"/>
      <c r="Y32" s="6"/>
      <c r="Z32" s="6"/>
    </row>
    <row r="33" ht="15.75" customHeight="1">
      <c r="A33" s="2">
        <v>6.0</v>
      </c>
      <c r="B33" s="18" t="s">
        <v>743</v>
      </c>
      <c r="C33" s="23">
        <v>4.0</v>
      </c>
      <c r="D33" s="6">
        <v>0.0</v>
      </c>
      <c r="E33" s="6"/>
      <c r="F33" s="6"/>
      <c r="G33" s="6"/>
      <c r="H33" s="6"/>
      <c r="I33" s="6" t="s">
        <v>860</v>
      </c>
      <c r="J33" s="6"/>
      <c r="K33" s="6"/>
      <c r="L33" s="6"/>
      <c r="M33" s="6" t="s">
        <v>875</v>
      </c>
      <c r="N33" s="6" t="s">
        <v>876</v>
      </c>
      <c r="O33" s="6">
        <v>1.7</v>
      </c>
      <c r="P33" s="6" t="s">
        <v>878</v>
      </c>
      <c r="Q33" s="6" t="s">
        <v>1086</v>
      </c>
      <c r="R33" s="6"/>
      <c r="S33" s="6"/>
      <c r="T33" s="6"/>
      <c r="U33" s="6"/>
      <c r="V33" s="6"/>
      <c r="W33" s="6"/>
      <c r="X33" s="6"/>
      <c r="Y33" s="6"/>
      <c r="Z33" s="6"/>
    </row>
    <row r="34" ht="15.75" customHeight="1">
      <c r="A34" s="2">
        <v>6.0</v>
      </c>
      <c r="B34" s="18" t="s">
        <v>743</v>
      </c>
      <c r="C34" s="23">
        <v>5.0</v>
      </c>
      <c r="D34" s="6">
        <v>0.0</v>
      </c>
      <c r="E34" s="6"/>
      <c r="F34" s="6"/>
      <c r="G34" s="6"/>
      <c r="H34" s="6"/>
      <c r="I34" s="6" t="s">
        <v>860</v>
      </c>
      <c r="J34" s="6"/>
      <c r="K34" s="6"/>
      <c r="L34" s="6"/>
      <c r="M34" s="6" t="s">
        <v>1090</v>
      </c>
      <c r="N34" s="6"/>
      <c r="O34" s="6"/>
      <c r="P34" s="6"/>
      <c r="Q34" s="6" t="s">
        <v>1092</v>
      </c>
      <c r="R34" s="6"/>
      <c r="S34" s="6"/>
      <c r="T34" s="6"/>
      <c r="U34" s="6"/>
      <c r="V34" s="6"/>
      <c r="W34" s="6"/>
      <c r="X34" s="6"/>
      <c r="Y34" s="6"/>
      <c r="Z34" s="6"/>
    </row>
    <row r="35" ht="15.75" customHeight="1">
      <c r="A35" s="2">
        <v>6.0</v>
      </c>
      <c r="B35" s="18" t="s">
        <v>743</v>
      </c>
      <c r="C35" s="23">
        <v>6.0</v>
      </c>
      <c r="D35" s="6">
        <v>0.0</v>
      </c>
      <c r="E35" s="6"/>
      <c r="F35" s="6"/>
      <c r="G35" s="6"/>
      <c r="H35" s="6"/>
      <c r="I35" s="6" t="s">
        <v>860</v>
      </c>
      <c r="J35" s="6"/>
      <c r="K35" s="6"/>
      <c r="L35" s="6"/>
      <c r="M35" s="6"/>
      <c r="N35" s="6"/>
      <c r="O35" s="6"/>
      <c r="P35" s="6"/>
      <c r="Q35" s="6"/>
      <c r="R35" s="6" t="s">
        <v>1038</v>
      </c>
      <c r="S35" s="6"/>
      <c r="T35" s="6"/>
      <c r="U35" s="6"/>
      <c r="V35" s="6"/>
      <c r="W35" s="6"/>
      <c r="X35" s="6"/>
      <c r="Y35" s="6"/>
      <c r="Z35" s="6"/>
    </row>
    <row r="36" ht="15.75" customHeight="1">
      <c r="A36" s="2">
        <v>6.0</v>
      </c>
      <c r="B36" s="18" t="s">
        <v>743</v>
      </c>
      <c r="C36" s="23">
        <v>7.0</v>
      </c>
      <c r="D36" s="6">
        <v>0.0</v>
      </c>
      <c r="E36" s="6"/>
      <c r="F36" s="6"/>
      <c r="G36" s="6"/>
      <c r="H36" s="6"/>
      <c r="I36" s="6" t="s">
        <v>860</v>
      </c>
      <c r="J36" s="6"/>
      <c r="K36" s="6"/>
      <c r="L36" s="6"/>
      <c r="M36" s="6"/>
      <c r="N36" s="6"/>
      <c r="O36" s="6"/>
      <c r="P36" s="6"/>
      <c r="Q36" s="6"/>
      <c r="R36" s="6" t="s">
        <v>1104</v>
      </c>
      <c r="S36" s="6"/>
      <c r="T36" s="6"/>
      <c r="U36" s="6"/>
      <c r="V36" s="6"/>
      <c r="W36" s="6"/>
      <c r="X36" s="6"/>
      <c r="Y36" s="6"/>
      <c r="Z36" s="6"/>
    </row>
    <row r="37" ht="15.75" customHeight="1">
      <c r="A37" s="2">
        <v>7.0</v>
      </c>
      <c r="B37" s="18" t="s">
        <v>747</v>
      </c>
      <c r="C37" s="23">
        <v>0.0</v>
      </c>
      <c r="D37" s="6">
        <v>0.0</v>
      </c>
      <c r="E37" s="6"/>
      <c r="F37" s="6"/>
      <c r="G37" s="6"/>
      <c r="H37" s="6"/>
      <c r="I37" s="6" t="s">
        <v>892</v>
      </c>
      <c r="J37" s="6" t="s">
        <v>861</v>
      </c>
      <c r="K37" s="6"/>
      <c r="L37" s="6"/>
      <c r="M37" s="6"/>
      <c r="N37" s="6"/>
      <c r="O37" s="6"/>
      <c r="P37" s="6"/>
      <c r="Q37" s="6"/>
      <c r="R37" s="6"/>
      <c r="S37" s="6"/>
      <c r="T37" s="6"/>
      <c r="U37" s="6"/>
      <c r="V37" s="6"/>
      <c r="W37" s="6"/>
      <c r="X37" s="6"/>
      <c r="Y37" s="6"/>
      <c r="Z37" s="6"/>
    </row>
    <row r="38" ht="15.75" customHeight="1">
      <c r="A38" s="2">
        <v>7.0</v>
      </c>
      <c r="B38" s="18" t="s">
        <v>747</v>
      </c>
      <c r="C38" s="23">
        <v>1.0</v>
      </c>
      <c r="D38" s="6">
        <v>0.0</v>
      </c>
      <c r="E38" s="6"/>
      <c r="F38" s="6" t="s">
        <v>1112</v>
      </c>
      <c r="G38" s="6" t="s">
        <v>917</v>
      </c>
      <c r="H38" s="6" t="s">
        <v>1115</v>
      </c>
      <c r="I38" s="6" t="s">
        <v>892</v>
      </c>
      <c r="J38" s="6" t="s">
        <v>1116</v>
      </c>
      <c r="K38" s="6"/>
      <c r="L38" s="6" t="s">
        <v>1117</v>
      </c>
      <c r="M38" s="6" t="s">
        <v>875</v>
      </c>
      <c r="N38" s="6" t="s">
        <v>876</v>
      </c>
      <c r="O38" s="6"/>
      <c r="P38" s="6"/>
      <c r="Q38" s="6" t="s">
        <v>1120</v>
      </c>
      <c r="R38" s="6"/>
      <c r="S38" s="6"/>
      <c r="T38" s="6"/>
      <c r="U38" s="6"/>
      <c r="V38" s="6"/>
      <c r="W38" s="6"/>
      <c r="X38" s="6"/>
      <c r="Y38" s="6"/>
      <c r="Z38" s="6"/>
    </row>
    <row r="39" ht="15.75" customHeight="1">
      <c r="A39" s="2">
        <v>7.0</v>
      </c>
      <c r="B39" s="18" t="s">
        <v>747</v>
      </c>
      <c r="C39" s="23">
        <v>3.0</v>
      </c>
      <c r="D39" s="6">
        <v>0.0</v>
      </c>
      <c r="E39" s="6"/>
      <c r="F39" s="6"/>
      <c r="G39" s="6"/>
      <c r="H39" s="6"/>
      <c r="I39" s="6" t="s">
        <v>892</v>
      </c>
      <c r="J39" s="6"/>
      <c r="K39" s="6"/>
      <c r="L39" s="6"/>
      <c r="M39" s="6"/>
      <c r="N39" s="6"/>
      <c r="O39" s="6"/>
      <c r="P39" s="6"/>
      <c r="Q39" s="6"/>
      <c r="R39" s="6"/>
      <c r="S39" s="6"/>
      <c r="T39" s="6"/>
      <c r="U39" s="6"/>
      <c r="V39" s="6"/>
      <c r="W39" s="6"/>
      <c r="X39" s="6"/>
      <c r="Y39" s="6"/>
      <c r="Z39" s="6"/>
    </row>
    <row r="40" ht="15.75" customHeight="1">
      <c r="A40" s="2">
        <v>7.0</v>
      </c>
      <c r="B40" s="18" t="s">
        <v>747</v>
      </c>
      <c r="C40" s="23">
        <v>4.0</v>
      </c>
      <c r="D40" s="6">
        <v>0.0</v>
      </c>
      <c r="E40" s="6"/>
      <c r="F40" s="6"/>
      <c r="G40" s="6"/>
      <c r="H40" s="6"/>
      <c r="I40" s="6" t="s">
        <v>892</v>
      </c>
      <c r="J40" s="6"/>
      <c r="K40" s="6"/>
      <c r="L40" s="6"/>
      <c r="M40" s="6"/>
      <c r="N40" s="6"/>
      <c r="O40" s="6"/>
      <c r="P40" s="6"/>
      <c r="Q40" s="6"/>
      <c r="R40" s="6" t="s">
        <v>1129</v>
      </c>
      <c r="S40" s="6"/>
      <c r="T40" s="6"/>
      <c r="U40" s="6"/>
      <c r="V40" s="6"/>
      <c r="W40" s="6"/>
      <c r="X40" s="6"/>
      <c r="Y40" s="6"/>
      <c r="Z40" s="6"/>
    </row>
    <row r="41" ht="15.75" customHeight="1">
      <c r="A41" s="2">
        <v>7.0</v>
      </c>
      <c r="B41" s="18" t="s">
        <v>747</v>
      </c>
      <c r="C41" s="23">
        <v>5.0</v>
      </c>
      <c r="D41" s="6">
        <v>0.0</v>
      </c>
      <c r="E41" s="6"/>
      <c r="F41" s="6"/>
      <c r="G41" s="6"/>
      <c r="H41" s="6"/>
      <c r="I41" s="6" t="s">
        <v>892</v>
      </c>
      <c r="J41" s="6"/>
      <c r="K41" s="6"/>
      <c r="L41" s="6"/>
      <c r="M41" s="6"/>
      <c r="N41" s="6"/>
      <c r="O41" s="6"/>
      <c r="P41" s="6"/>
      <c r="Q41" s="6"/>
      <c r="R41" s="6" t="s">
        <v>1138</v>
      </c>
      <c r="S41" s="6"/>
      <c r="T41" s="6"/>
      <c r="U41" s="6"/>
      <c r="V41" s="6"/>
      <c r="W41" s="6"/>
      <c r="X41" s="6"/>
      <c r="Y41" s="6"/>
      <c r="Z41" s="6"/>
    </row>
    <row r="42" ht="15.75" customHeight="1">
      <c r="A42" s="2">
        <v>8.0</v>
      </c>
      <c r="B42" s="18" t="s">
        <v>750</v>
      </c>
      <c r="C42" s="23">
        <v>0.0</v>
      </c>
      <c r="D42" s="6">
        <v>0.0</v>
      </c>
      <c r="E42" s="6"/>
      <c r="F42" s="6"/>
      <c r="G42" s="6"/>
      <c r="H42" s="6" t="s">
        <v>1042</v>
      </c>
      <c r="I42" s="6" t="s">
        <v>860</v>
      </c>
      <c r="J42" s="6" t="s">
        <v>861</v>
      </c>
      <c r="K42" s="6"/>
      <c r="L42" s="6"/>
      <c r="M42" s="6"/>
      <c r="N42" s="6"/>
      <c r="O42" s="6"/>
      <c r="P42" s="6"/>
      <c r="Q42" s="6"/>
      <c r="R42" s="6"/>
      <c r="S42" s="6"/>
      <c r="T42" s="6"/>
      <c r="U42" s="6"/>
      <c r="V42" s="6"/>
      <c r="W42" s="6"/>
      <c r="X42" s="6"/>
      <c r="Y42" s="6"/>
      <c r="Z42" s="6"/>
    </row>
    <row r="43" ht="15.75" customHeight="1">
      <c r="A43" s="2">
        <v>8.0</v>
      </c>
      <c r="B43" s="18" t="s">
        <v>750</v>
      </c>
      <c r="C43" s="23">
        <v>0.0</v>
      </c>
      <c r="D43" s="6">
        <v>1.0</v>
      </c>
      <c r="E43" s="6" t="s">
        <v>1148</v>
      </c>
      <c r="F43" s="6"/>
      <c r="G43" s="6" t="s">
        <v>917</v>
      </c>
      <c r="H43" s="6" t="s">
        <v>1042</v>
      </c>
      <c r="I43" s="6" t="s">
        <v>860</v>
      </c>
      <c r="J43" s="6" t="s">
        <v>1151</v>
      </c>
      <c r="K43" s="6"/>
      <c r="L43" s="6" t="s">
        <v>1152</v>
      </c>
      <c r="M43" s="6" t="s">
        <v>875</v>
      </c>
      <c r="N43" s="6" t="s">
        <v>1153</v>
      </c>
      <c r="O43" s="6"/>
      <c r="P43" s="6" t="s">
        <v>1154</v>
      </c>
      <c r="Q43" s="6" t="s">
        <v>1156</v>
      </c>
      <c r="R43" s="6"/>
      <c r="S43" s="6"/>
      <c r="T43" s="6"/>
      <c r="U43" s="6"/>
      <c r="V43" s="6"/>
      <c r="W43" s="6"/>
      <c r="X43" s="6"/>
      <c r="Y43" s="6"/>
      <c r="Z43" s="6"/>
    </row>
    <row r="44" ht="15.75" customHeight="1">
      <c r="A44" s="2">
        <v>8.0</v>
      </c>
      <c r="B44" s="18" t="s">
        <v>750</v>
      </c>
      <c r="C44" s="23">
        <v>0.0</v>
      </c>
      <c r="D44" s="6">
        <v>2.0</v>
      </c>
      <c r="E44" s="6" t="s">
        <v>1148</v>
      </c>
      <c r="F44" s="6"/>
      <c r="G44" s="6" t="s">
        <v>873</v>
      </c>
      <c r="H44" s="6" t="s">
        <v>1042</v>
      </c>
      <c r="I44" s="6" t="s">
        <v>860</v>
      </c>
      <c r="J44" s="6" t="s">
        <v>1161</v>
      </c>
      <c r="K44" s="6"/>
      <c r="L44" s="6" t="s">
        <v>1163</v>
      </c>
      <c r="M44" s="6" t="s">
        <v>875</v>
      </c>
      <c r="N44" s="6" t="s">
        <v>1153</v>
      </c>
      <c r="O44" s="6" t="s">
        <v>1164</v>
      </c>
      <c r="P44" s="6" t="s">
        <v>1154</v>
      </c>
      <c r="Q44" s="6" t="s">
        <v>1156</v>
      </c>
      <c r="R44" s="6"/>
      <c r="S44" s="6"/>
      <c r="T44" s="6"/>
      <c r="U44" s="6"/>
      <c r="V44" s="6"/>
      <c r="W44" s="6"/>
      <c r="X44" s="6"/>
      <c r="Y44" s="6"/>
      <c r="Z44" s="6"/>
    </row>
    <row r="45" ht="15.75" customHeight="1">
      <c r="A45" s="2">
        <v>8.0</v>
      </c>
      <c r="B45" s="18" t="s">
        <v>750</v>
      </c>
      <c r="C45" s="23">
        <v>0.0</v>
      </c>
      <c r="D45" s="6">
        <v>3.0</v>
      </c>
      <c r="E45" s="6"/>
      <c r="F45" s="6"/>
      <c r="G45" s="6"/>
      <c r="H45" s="6"/>
      <c r="I45" s="6" t="s">
        <v>860</v>
      </c>
      <c r="J45" s="6"/>
      <c r="K45" s="6"/>
      <c r="L45" s="6"/>
      <c r="M45" s="6"/>
      <c r="N45" s="6"/>
      <c r="O45" s="6"/>
      <c r="P45" s="6"/>
      <c r="Q45" s="6"/>
      <c r="R45" s="6" t="s">
        <v>1168</v>
      </c>
      <c r="S45" s="6"/>
      <c r="T45" s="6"/>
      <c r="U45" s="6"/>
      <c r="V45" s="6"/>
      <c r="W45" s="6"/>
      <c r="X45" s="6"/>
      <c r="Y45" s="6"/>
      <c r="Z45" s="6"/>
    </row>
    <row r="46" ht="15.75" customHeight="1">
      <c r="A46" s="2">
        <v>8.0</v>
      </c>
      <c r="B46" s="18" t="s">
        <v>750</v>
      </c>
      <c r="C46" s="23">
        <v>0.0</v>
      </c>
      <c r="D46" s="6">
        <v>4.0</v>
      </c>
      <c r="E46" s="6"/>
      <c r="F46" s="6"/>
      <c r="G46" s="6"/>
      <c r="H46" s="6"/>
      <c r="I46" s="6" t="s">
        <v>860</v>
      </c>
      <c r="J46" s="6"/>
      <c r="K46" s="6"/>
      <c r="L46" s="6"/>
      <c r="M46" s="6"/>
      <c r="N46" s="6"/>
      <c r="O46" s="6"/>
      <c r="P46" s="6"/>
      <c r="Q46" s="6"/>
      <c r="R46" s="6" t="s">
        <v>1172</v>
      </c>
      <c r="S46" s="6"/>
      <c r="T46" s="6"/>
      <c r="U46" s="6"/>
      <c r="V46" s="6"/>
      <c r="W46" s="6"/>
      <c r="X46" s="6"/>
      <c r="Y46" s="6"/>
      <c r="Z46" s="6"/>
    </row>
    <row r="47" ht="15.75" customHeight="1">
      <c r="A47" s="2">
        <v>9.0</v>
      </c>
      <c r="B47" s="18" t="s">
        <v>754</v>
      </c>
      <c r="C47" s="23">
        <v>1.0</v>
      </c>
      <c r="D47" s="6">
        <v>0.0</v>
      </c>
      <c r="E47" s="6"/>
      <c r="F47" s="6"/>
      <c r="G47" s="6"/>
      <c r="H47" s="6"/>
      <c r="I47" s="6" t="s">
        <v>860</v>
      </c>
      <c r="J47" s="6" t="s">
        <v>1175</v>
      </c>
      <c r="K47" s="6"/>
      <c r="L47" s="6"/>
      <c r="M47" s="6" t="s">
        <v>755</v>
      </c>
      <c r="N47" s="6"/>
      <c r="O47" s="6"/>
      <c r="P47" s="6"/>
      <c r="Q47" s="6"/>
      <c r="R47" s="6" t="s">
        <v>1176</v>
      </c>
      <c r="S47" s="6"/>
      <c r="T47" s="6"/>
      <c r="U47" s="6"/>
      <c r="V47" s="6"/>
      <c r="W47" s="6"/>
      <c r="X47" s="6"/>
      <c r="Y47" s="6"/>
      <c r="Z47" s="6"/>
    </row>
    <row r="48" ht="15.75" customHeight="1">
      <c r="A48" s="2">
        <v>9.0</v>
      </c>
      <c r="B48" s="18" t="s">
        <v>754</v>
      </c>
      <c r="C48" s="23">
        <v>0.0</v>
      </c>
      <c r="D48" s="6">
        <v>0.0</v>
      </c>
      <c r="E48" s="6"/>
      <c r="F48" s="6"/>
      <c r="G48" s="6"/>
      <c r="H48" s="6"/>
      <c r="I48" s="6" t="s">
        <v>860</v>
      </c>
      <c r="J48" s="6" t="s">
        <v>861</v>
      </c>
      <c r="K48" s="6"/>
      <c r="L48" s="6"/>
      <c r="M48" s="6"/>
      <c r="N48" s="6"/>
      <c r="O48" s="6"/>
      <c r="P48" s="6"/>
      <c r="Q48" s="6"/>
      <c r="R48" s="6" t="s">
        <v>1180</v>
      </c>
      <c r="S48" s="6"/>
      <c r="T48" s="6"/>
      <c r="U48" s="6"/>
      <c r="V48" s="6"/>
      <c r="W48" s="6"/>
      <c r="X48" s="6"/>
      <c r="Y48" s="6"/>
      <c r="Z48" s="6"/>
    </row>
    <row r="49" ht="15.75" customHeight="1">
      <c r="A49" s="2">
        <v>9.0</v>
      </c>
      <c r="B49" s="18" t="s">
        <v>754</v>
      </c>
      <c r="C49" s="23">
        <v>2.0</v>
      </c>
      <c r="D49" s="6">
        <v>0.0</v>
      </c>
      <c r="E49" s="6"/>
      <c r="F49" s="14" t="s">
        <v>1183</v>
      </c>
      <c r="G49" s="6"/>
      <c r="H49" s="6"/>
      <c r="I49" s="6" t="s">
        <v>860</v>
      </c>
      <c r="J49" s="6"/>
      <c r="K49" s="6"/>
      <c r="L49" s="6"/>
      <c r="M49" s="6"/>
      <c r="N49" s="6"/>
      <c r="O49" s="6"/>
      <c r="P49" s="6"/>
      <c r="Q49" s="6"/>
      <c r="R49" s="6" t="s">
        <v>1180</v>
      </c>
      <c r="S49" s="6"/>
      <c r="T49" s="6"/>
      <c r="U49" s="6"/>
      <c r="V49" s="6"/>
      <c r="W49" s="6"/>
      <c r="X49" s="6"/>
      <c r="Y49" s="6"/>
      <c r="Z49" s="6"/>
    </row>
    <row r="50" ht="15.75" customHeight="1">
      <c r="A50" s="2">
        <v>9.0</v>
      </c>
      <c r="B50" s="18" t="s">
        <v>754</v>
      </c>
      <c r="C50" s="23">
        <v>3.0</v>
      </c>
      <c r="D50" s="6">
        <v>0.0</v>
      </c>
      <c r="E50" s="6"/>
      <c r="F50" s="14" t="s">
        <v>1184</v>
      </c>
      <c r="G50" s="6"/>
      <c r="H50" s="6"/>
      <c r="I50" s="6" t="s">
        <v>860</v>
      </c>
      <c r="J50" s="6"/>
      <c r="K50" s="6"/>
      <c r="L50" s="6"/>
      <c r="M50" s="6"/>
      <c r="N50" s="6"/>
      <c r="O50" s="6"/>
      <c r="P50" s="6"/>
      <c r="Q50" s="6"/>
      <c r="R50" s="6" t="s">
        <v>1185</v>
      </c>
      <c r="S50" s="6"/>
      <c r="T50" s="6"/>
      <c r="U50" s="6"/>
      <c r="V50" s="6"/>
      <c r="W50" s="6"/>
      <c r="X50" s="6"/>
      <c r="Y50" s="6"/>
      <c r="Z50" s="6"/>
    </row>
    <row r="51" ht="15.75" customHeight="1">
      <c r="A51" s="2">
        <v>10.0</v>
      </c>
      <c r="B51" s="18" t="s">
        <v>757</v>
      </c>
      <c r="C51" s="23">
        <v>0.0</v>
      </c>
      <c r="D51" s="6">
        <v>0.0</v>
      </c>
      <c r="E51" s="6" t="s">
        <v>748</v>
      </c>
      <c r="F51" s="6"/>
      <c r="G51" s="6"/>
      <c r="H51" s="6"/>
      <c r="I51" s="6" t="s">
        <v>892</v>
      </c>
      <c r="J51" s="6" t="s">
        <v>861</v>
      </c>
      <c r="K51" s="6"/>
      <c r="L51" s="6"/>
      <c r="M51" s="6" t="s">
        <v>1186</v>
      </c>
      <c r="N51" s="6"/>
      <c r="O51" s="6"/>
      <c r="P51" s="6"/>
      <c r="Q51" s="6"/>
      <c r="R51" s="6" t="s">
        <v>1172</v>
      </c>
      <c r="S51" s="6"/>
      <c r="T51" s="6"/>
      <c r="U51" s="6"/>
      <c r="V51" s="6"/>
      <c r="W51" s="6"/>
      <c r="X51" s="6"/>
      <c r="Y51" s="6"/>
      <c r="Z51" s="6"/>
    </row>
    <row r="52" ht="15.75" customHeight="1">
      <c r="A52" s="2">
        <v>10.0</v>
      </c>
      <c r="B52" s="18" t="s">
        <v>757</v>
      </c>
      <c r="C52" s="23">
        <v>1.0</v>
      </c>
      <c r="D52" s="6">
        <v>0.0</v>
      </c>
      <c r="E52" s="6" t="s">
        <v>748</v>
      </c>
      <c r="F52" s="6"/>
      <c r="G52" s="6" t="s">
        <v>1188</v>
      </c>
      <c r="H52" s="6"/>
      <c r="I52" s="6" t="s">
        <v>892</v>
      </c>
      <c r="J52" s="6" t="s">
        <v>886</v>
      </c>
      <c r="K52" s="6"/>
      <c r="L52" s="29" t="s">
        <v>1190</v>
      </c>
      <c r="M52" s="6"/>
      <c r="N52" s="6"/>
      <c r="O52" s="6"/>
      <c r="P52" s="6"/>
      <c r="Q52" s="6"/>
      <c r="R52" s="6"/>
      <c r="S52" s="6"/>
      <c r="T52" s="6"/>
      <c r="U52" s="6"/>
      <c r="V52" s="6"/>
      <c r="W52" s="6"/>
      <c r="X52" s="6"/>
      <c r="Y52" s="6"/>
      <c r="Z52" s="6"/>
    </row>
    <row r="53" ht="15.75" customHeight="1">
      <c r="A53" s="2">
        <v>10.0</v>
      </c>
      <c r="B53" s="18" t="s">
        <v>757</v>
      </c>
      <c r="C53" s="23">
        <v>2.0</v>
      </c>
      <c r="D53" s="6">
        <v>0.0</v>
      </c>
      <c r="E53" s="6"/>
      <c r="F53" s="6"/>
      <c r="G53" s="6" t="s">
        <v>1188</v>
      </c>
      <c r="H53" s="6"/>
      <c r="I53" s="6" t="s">
        <v>892</v>
      </c>
      <c r="J53" s="6" t="s">
        <v>865</v>
      </c>
      <c r="K53" s="6"/>
      <c r="L53" s="29" t="s">
        <v>1190</v>
      </c>
      <c r="M53" s="6"/>
      <c r="N53" s="6"/>
      <c r="O53" s="6"/>
      <c r="P53" s="6"/>
      <c r="Q53" s="6"/>
      <c r="R53" s="6"/>
      <c r="S53" s="6"/>
      <c r="T53" s="6"/>
      <c r="U53" s="6"/>
      <c r="V53" s="6"/>
      <c r="W53" s="6"/>
      <c r="X53" s="6"/>
      <c r="Y53" s="6"/>
      <c r="Z53" s="6"/>
    </row>
    <row r="54" ht="15.75" customHeight="1">
      <c r="A54" s="2">
        <v>10.0</v>
      </c>
      <c r="B54" s="18" t="s">
        <v>757</v>
      </c>
      <c r="C54" s="23">
        <v>3.0</v>
      </c>
      <c r="D54" s="6">
        <v>5.0</v>
      </c>
      <c r="E54" s="6"/>
      <c r="F54" s="6"/>
      <c r="G54" s="6" t="s">
        <v>1188</v>
      </c>
      <c r="H54" s="6"/>
      <c r="I54" s="6" t="s">
        <v>892</v>
      </c>
      <c r="J54" s="6" t="s">
        <v>1116</v>
      </c>
      <c r="K54" s="6"/>
      <c r="L54" s="29" t="s">
        <v>1190</v>
      </c>
      <c r="M54" s="6"/>
      <c r="N54" s="6"/>
      <c r="O54" s="6"/>
      <c r="P54" s="6"/>
      <c r="Q54" s="6"/>
      <c r="R54" s="6"/>
      <c r="S54" s="6"/>
      <c r="T54" s="6"/>
      <c r="U54" s="6"/>
      <c r="V54" s="6"/>
      <c r="W54" s="6"/>
      <c r="X54" s="6"/>
      <c r="Y54" s="6"/>
      <c r="Z54" s="6"/>
    </row>
    <row r="55" ht="15.75" customHeight="1">
      <c r="A55" s="2">
        <v>11.0</v>
      </c>
      <c r="B55" s="18" t="s">
        <v>759</v>
      </c>
      <c r="C55" s="23">
        <v>9.0</v>
      </c>
      <c r="D55" s="6">
        <v>1.0</v>
      </c>
      <c r="E55" s="6" t="s">
        <v>748</v>
      </c>
      <c r="F55" s="6"/>
      <c r="G55" s="6"/>
      <c r="H55" s="6"/>
      <c r="I55" s="6" t="s">
        <v>860</v>
      </c>
      <c r="J55" s="6" t="s">
        <v>1191</v>
      </c>
      <c r="K55" s="6" t="s">
        <v>1192</v>
      </c>
      <c r="L55" s="6" t="s">
        <v>1193</v>
      </c>
      <c r="M55" s="6" t="s">
        <v>875</v>
      </c>
      <c r="N55" s="6" t="s">
        <v>876</v>
      </c>
      <c r="O55" s="6">
        <v>1.4</v>
      </c>
      <c r="P55" s="6" t="s">
        <v>1154</v>
      </c>
      <c r="Q55" s="38">
        <v>43243.0</v>
      </c>
      <c r="R55" s="38"/>
      <c r="S55" s="6"/>
      <c r="T55" s="6"/>
      <c r="U55" s="6"/>
      <c r="V55" s="6"/>
      <c r="W55" s="6"/>
      <c r="X55" s="6"/>
      <c r="Y55" s="6"/>
      <c r="Z55" s="6"/>
    </row>
    <row r="56" ht="15.75" customHeight="1">
      <c r="A56" s="2">
        <v>11.0</v>
      </c>
      <c r="B56" s="18" t="s">
        <v>759</v>
      </c>
      <c r="C56" s="23">
        <v>8.0</v>
      </c>
      <c r="D56" s="6">
        <v>1.0</v>
      </c>
      <c r="E56" s="6" t="s">
        <v>748</v>
      </c>
      <c r="F56" s="6"/>
      <c r="G56" s="6"/>
      <c r="H56" s="6"/>
      <c r="I56" s="6" t="s">
        <v>860</v>
      </c>
      <c r="J56" s="6" t="s">
        <v>1194</v>
      </c>
      <c r="K56" s="6" t="s">
        <v>1195</v>
      </c>
      <c r="L56" s="6" t="s">
        <v>1193</v>
      </c>
      <c r="M56" s="6" t="s">
        <v>875</v>
      </c>
      <c r="N56" s="6" t="s">
        <v>876</v>
      </c>
      <c r="O56" s="6">
        <v>1.4</v>
      </c>
      <c r="P56" s="6" t="s">
        <v>1154</v>
      </c>
      <c r="Q56" s="38">
        <v>43233.0</v>
      </c>
      <c r="R56" s="38"/>
      <c r="S56" s="6"/>
      <c r="T56" s="6"/>
      <c r="U56" s="6"/>
      <c r="V56" s="6"/>
      <c r="W56" s="6"/>
      <c r="X56" s="6"/>
      <c r="Y56" s="6"/>
      <c r="Z56" s="6"/>
    </row>
    <row r="57" ht="15.75" customHeight="1">
      <c r="A57" s="2">
        <v>11.0</v>
      </c>
      <c r="B57" s="18" t="s">
        <v>759</v>
      </c>
      <c r="C57" s="23">
        <v>6.0</v>
      </c>
      <c r="D57" s="6">
        <v>1.0</v>
      </c>
      <c r="E57" s="6" t="s">
        <v>748</v>
      </c>
      <c r="F57" s="6"/>
      <c r="G57" s="6"/>
      <c r="H57" s="6"/>
      <c r="I57" s="6" t="s">
        <v>860</v>
      </c>
      <c r="J57" s="6" t="s">
        <v>1196</v>
      </c>
      <c r="K57" s="6" t="s">
        <v>1197</v>
      </c>
      <c r="L57" s="6" t="s">
        <v>1193</v>
      </c>
      <c r="M57" s="6" t="s">
        <v>875</v>
      </c>
      <c r="N57" s="6" t="s">
        <v>876</v>
      </c>
      <c r="O57" s="6"/>
      <c r="P57" s="6"/>
      <c r="Q57" s="38">
        <v>43243.0</v>
      </c>
      <c r="R57" s="38"/>
      <c r="S57" s="6"/>
      <c r="T57" s="6"/>
      <c r="U57" s="6"/>
      <c r="V57" s="6"/>
      <c r="W57" s="6"/>
      <c r="X57" s="6"/>
      <c r="Y57" s="6"/>
      <c r="Z57" s="6"/>
    </row>
    <row r="58" ht="15.75" customHeight="1">
      <c r="A58" s="2">
        <v>11.0</v>
      </c>
      <c r="B58" s="18" t="s">
        <v>759</v>
      </c>
      <c r="C58" s="23">
        <v>7.0</v>
      </c>
      <c r="D58" s="6">
        <v>1.0</v>
      </c>
      <c r="E58" s="6" t="s">
        <v>748</v>
      </c>
      <c r="F58" s="6"/>
      <c r="G58" s="6"/>
      <c r="H58" s="6"/>
      <c r="I58" s="6" t="s">
        <v>860</v>
      </c>
      <c r="J58" s="6" t="s">
        <v>865</v>
      </c>
      <c r="K58" s="6" t="s">
        <v>1198</v>
      </c>
      <c r="L58" s="6" t="s">
        <v>1193</v>
      </c>
      <c r="M58" s="6" t="s">
        <v>875</v>
      </c>
      <c r="N58" s="6" t="s">
        <v>876</v>
      </c>
      <c r="O58" s="6">
        <v>1.4</v>
      </c>
      <c r="P58" s="6" t="s">
        <v>1154</v>
      </c>
      <c r="Q58" s="38">
        <v>43233.0</v>
      </c>
      <c r="R58" s="38"/>
      <c r="S58" s="6"/>
      <c r="T58" s="6"/>
      <c r="U58" s="6"/>
      <c r="V58" s="6"/>
      <c r="W58" s="6"/>
      <c r="X58" s="6"/>
      <c r="Y58" s="6"/>
      <c r="Z58" s="6"/>
    </row>
    <row r="59" ht="15.75" customHeight="1">
      <c r="A59" s="2">
        <v>11.0</v>
      </c>
      <c r="B59" s="18" t="s">
        <v>759</v>
      </c>
      <c r="C59" s="23">
        <v>10.0</v>
      </c>
      <c r="D59" s="6">
        <v>1.0</v>
      </c>
      <c r="E59" s="6" t="s">
        <v>748</v>
      </c>
      <c r="F59" s="6"/>
      <c r="G59" s="6"/>
      <c r="H59" s="6"/>
      <c r="I59" s="6" t="s">
        <v>860</v>
      </c>
      <c r="J59" s="6" t="s">
        <v>863</v>
      </c>
      <c r="K59" s="6"/>
      <c r="L59" s="6" t="s">
        <v>1200</v>
      </c>
      <c r="M59" s="6" t="s">
        <v>875</v>
      </c>
      <c r="N59" s="6" t="s">
        <v>876</v>
      </c>
      <c r="O59" s="6">
        <v>1.4</v>
      </c>
      <c r="P59" s="6" t="s">
        <v>1154</v>
      </c>
      <c r="Q59" s="38">
        <v>43243.0</v>
      </c>
      <c r="R59" s="38"/>
      <c r="S59" s="6"/>
      <c r="T59" s="6"/>
      <c r="U59" s="6"/>
      <c r="V59" s="6"/>
      <c r="W59" s="6"/>
      <c r="X59" s="6"/>
      <c r="Y59" s="6"/>
      <c r="Z59" s="6"/>
    </row>
    <row r="60" ht="15.75" customHeight="1">
      <c r="A60" s="2">
        <v>11.0</v>
      </c>
      <c r="B60" s="18" t="s">
        <v>759</v>
      </c>
      <c r="C60" s="23">
        <v>0.0</v>
      </c>
      <c r="D60" s="6">
        <v>1.0</v>
      </c>
      <c r="E60" s="6" t="s">
        <v>748</v>
      </c>
      <c r="F60" s="6"/>
      <c r="G60" s="6"/>
      <c r="H60" s="6"/>
      <c r="I60" s="6" t="s">
        <v>860</v>
      </c>
      <c r="J60" s="6" t="s">
        <v>861</v>
      </c>
      <c r="K60" s="6"/>
      <c r="L60" s="6"/>
      <c r="M60" s="6"/>
      <c r="N60" s="6"/>
      <c r="O60" s="6"/>
      <c r="P60" s="6"/>
      <c r="Q60" s="6"/>
      <c r="R60" s="6"/>
      <c r="S60" s="6"/>
      <c r="T60" s="6"/>
      <c r="U60" s="6"/>
      <c r="V60" s="6"/>
      <c r="W60" s="6"/>
      <c r="X60" s="6"/>
      <c r="Y60" s="6"/>
      <c r="Z60" s="6"/>
    </row>
    <row r="61" ht="15.75" customHeight="1">
      <c r="A61" s="2">
        <v>11.0</v>
      </c>
      <c r="B61" s="18" t="s">
        <v>759</v>
      </c>
      <c r="C61" s="23">
        <v>1.0</v>
      </c>
      <c r="D61" s="6">
        <v>1.0</v>
      </c>
      <c r="E61" s="6" t="s">
        <v>748</v>
      </c>
      <c r="F61" s="6"/>
      <c r="G61" s="6"/>
      <c r="H61" s="6"/>
      <c r="I61" s="6" t="s">
        <v>860</v>
      </c>
      <c r="J61" s="6" t="s">
        <v>1196</v>
      </c>
      <c r="K61" s="6"/>
      <c r="L61" s="6" t="s">
        <v>1193</v>
      </c>
      <c r="M61" s="6" t="s">
        <v>875</v>
      </c>
      <c r="N61" s="6" t="s">
        <v>876</v>
      </c>
      <c r="O61" s="6">
        <v>2.2</v>
      </c>
      <c r="P61" s="6" t="s">
        <v>1154</v>
      </c>
      <c r="Q61" s="38">
        <v>43257.0</v>
      </c>
      <c r="R61" s="38"/>
      <c r="S61" s="6"/>
      <c r="T61" s="6"/>
      <c r="U61" s="6"/>
      <c r="V61" s="6"/>
      <c r="W61" s="6"/>
      <c r="X61" s="6"/>
      <c r="Y61" s="6"/>
      <c r="Z61" s="6"/>
    </row>
    <row r="62" ht="15.75" customHeight="1">
      <c r="A62" s="2">
        <v>11.0</v>
      </c>
      <c r="B62" s="18" t="s">
        <v>759</v>
      </c>
      <c r="C62" s="23">
        <v>2.0</v>
      </c>
      <c r="D62" s="6">
        <v>1.0</v>
      </c>
      <c r="E62" s="6" t="s">
        <v>748</v>
      </c>
      <c r="F62" s="6"/>
      <c r="G62" s="6"/>
      <c r="H62" s="6"/>
      <c r="I62" s="6" t="s">
        <v>860</v>
      </c>
      <c r="J62" s="6" t="s">
        <v>865</v>
      </c>
      <c r="K62" s="6"/>
      <c r="L62" s="6" t="s">
        <v>1193</v>
      </c>
      <c r="M62" s="6" t="s">
        <v>875</v>
      </c>
      <c r="N62" s="6" t="s">
        <v>876</v>
      </c>
      <c r="O62" s="6">
        <v>2.2</v>
      </c>
      <c r="P62" s="6" t="s">
        <v>1154</v>
      </c>
      <c r="Q62" s="38">
        <v>43257.0</v>
      </c>
      <c r="R62" s="38"/>
      <c r="S62" s="6"/>
      <c r="T62" s="6"/>
      <c r="U62" s="6"/>
      <c r="V62" s="6"/>
      <c r="W62" s="6"/>
      <c r="X62" s="6"/>
      <c r="Y62" s="6"/>
      <c r="Z62" s="6"/>
    </row>
    <row r="63" ht="15.75" customHeight="1">
      <c r="A63" s="2">
        <v>11.0</v>
      </c>
      <c r="B63" s="18" t="s">
        <v>759</v>
      </c>
      <c r="C63" s="23">
        <v>3.0</v>
      </c>
      <c r="D63" s="6">
        <v>1.0</v>
      </c>
      <c r="E63" s="6" t="s">
        <v>748</v>
      </c>
      <c r="F63" s="6"/>
      <c r="G63" s="6"/>
      <c r="H63" s="6"/>
      <c r="I63" s="6" t="s">
        <v>860</v>
      </c>
      <c r="J63" s="6" t="s">
        <v>1202</v>
      </c>
      <c r="K63" s="6"/>
      <c r="L63" s="6" t="s">
        <v>1203</v>
      </c>
      <c r="M63" s="6" t="s">
        <v>875</v>
      </c>
      <c r="N63" s="6" t="s">
        <v>876</v>
      </c>
      <c r="O63" s="6">
        <v>2.2</v>
      </c>
      <c r="P63" s="6" t="s">
        <v>1154</v>
      </c>
      <c r="Q63" s="38">
        <v>43257.0</v>
      </c>
      <c r="R63" s="38"/>
      <c r="S63" s="6"/>
      <c r="T63" s="6"/>
      <c r="U63" s="6"/>
      <c r="V63" s="6"/>
      <c r="W63" s="6"/>
      <c r="X63" s="6"/>
      <c r="Y63" s="6"/>
      <c r="Z63" s="6"/>
    </row>
    <row r="64" ht="15.75" customHeight="1">
      <c r="A64" s="2">
        <v>11.0</v>
      </c>
      <c r="B64" s="18" t="s">
        <v>759</v>
      </c>
      <c r="C64" s="23">
        <v>4.0</v>
      </c>
      <c r="D64" s="6">
        <v>1.0</v>
      </c>
      <c r="E64" s="6" t="s">
        <v>748</v>
      </c>
      <c r="F64" s="6"/>
      <c r="G64" s="6"/>
      <c r="H64" s="6"/>
      <c r="I64" s="6" t="s">
        <v>860</v>
      </c>
      <c r="J64" s="6" t="s">
        <v>1191</v>
      </c>
      <c r="K64" s="6"/>
      <c r="L64" s="6" t="s">
        <v>1193</v>
      </c>
      <c r="M64" s="6" t="s">
        <v>875</v>
      </c>
      <c r="N64" s="6" t="s">
        <v>876</v>
      </c>
      <c r="O64" s="6">
        <v>2.2</v>
      </c>
      <c r="P64" s="6" t="s">
        <v>1154</v>
      </c>
      <c r="Q64" s="6"/>
      <c r="R64" s="6"/>
      <c r="S64" s="6"/>
      <c r="T64" s="6"/>
      <c r="U64" s="6"/>
      <c r="V64" s="6"/>
      <c r="W64" s="6"/>
      <c r="X64" s="6"/>
      <c r="Y64" s="6"/>
      <c r="Z64" s="6"/>
    </row>
    <row r="65" ht="15.75" customHeight="1">
      <c r="A65" s="2">
        <v>11.0</v>
      </c>
      <c r="B65" s="18" t="s">
        <v>759</v>
      </c>
      <c r="C65" s="23">
        <v>5.0</v>
      </c>
      <c r="D65" s="6">
        <v>1.0</v>
      </c>
      <c r="E65" s="6" t="s">
        <v>748</v>
      </c>
      <c r="F65" s="6"/>
      <c r="G65" s="6"/>
      <c r="H65" s="6"/>
      <c r="I65" s="6" t="s">
        <v>860</v>
      </c>
      <c r="J65" s="6" t="s">
        <v>861</v>
      </c>
      <c r="K65" s="6"/>
      <c r="L65" s="6"/>
      <c r="M65" s="6"/>
      <c r="N65" s="6"/>
      <c r="O65" s="6"/>
      <c r="P65" s="6"/>
      <c r="Q65" s="6"/>
      <c r="R65" s="6"/>
      <c r="S65" s="6"/>
      <c r="T65" s="6"/>
      <c r="U65" s="6"/>
      <c r="V65" s="6"/>
      <c r="W65" s="6"/>
      <c r="X65" s="6"/>
      <c r="Y65" s="6"/>
      <c r="Z65" s="6"/>
    </row>
    <row r="66" ht="15.75" customHeight="1">
      <c r="A66" s="2">
        <v>11.0</v>
      </c>
      <c r="B66" s="18" t="s">
        <v>759</v>
      </c>
      <c r="C66" s="23">
        <v>11.0</v>
      </c>
      <c r="D66" s="6">
        <v>0.0</v>
      </c>
      <c r="E66" s="6"/>
      <c r="F66" s="6"/>
      <c r="G66" s="6"/>
      <c r="H66" s="6"/>
      <c r="I66" s="6" t="s">
        <v>860</v>
      </c>
      <c r="J66" s="6"/>
      <c r="K66" s="6"/>
      <c r="L66" s="6"/>
      <c r="M66" s="6"/>
      <c r="N66" s="6"/>
      <c r="O66" s="6"/>
      <c r="P66" s="6"/>
      <c r="Q66" s="6"/>
      <c r="R66" s="6" t="s">
        <v>1204</v>
      </c>
      <c r="S66" s="6"/>
      <c r="T66" s="6"/>
      <c r="U66" s="6"/>
      <c r="V66" s="6"/>
      <c r="W66" s="6"/>
      <c r="X66" s="6"/>
      <c r="Y66" s="6"/>
      <c r="Z66" s="6"/>
    </row>
    <row r="67" ht="15.75" customHeight="1">
      <c r="A67" s="2">
        <v>11.0</v>
      </c>
      <c r="B67" s="18" t="s">
        <v>759</v>
      </c>
      <c r="C67" s="23">
        <v>12.0</v>
      </c>
      <c r="D67" s="6">
        <v>0.0</v>
      </c>
      <c r="E67" s="6"/>
      <c r="F67" s="6"/>
      <c r="G67" s="6"/>
      <c r="H67" s="6"/>
      <c r="I67" s="6" t="s">
        <v>860</v>
      </c>
      <c r="J67" s="6"/>
      <c r="K67" s="6"/>
      <c r="L67" s="6"/>
      <c r="M67" s="6"/>
      <c r="N67" s="6"/>
      <c r="O67" s="6"/>
      <c r="P67" s="6"/>
      <c r="Q67" s="6"/>
      <c r="R67" s="6" t="s">
        <v>1205</v>
      </c>
      <c r="S67" s="6"/>
      <c r="T67" s="6"/>
      <c r="U67" s="6"/>
      <c r="V67" s="6"/>
      <c r="W67" s="6"/>
      <c r="X67" s="6"/>
      <c r="Y67" s="6"/>
      <c r="Z67" s="6"/>
    </row>
    <row r="68" ht="15.75" customHeight="1">
      <c r="A68" s="2">
        <v>12.0</v>
      </c>
      <c r="B68" s="18" t="s">
        <v>765</v>
      </c>
      <c r="C68" s="23">
        <v>1.0</v>
      </c>
      <c r="D68" s="6">
        <v>0.0</v>
      </c>
      <c r="E68" s="6" t="s">
        <v>246</v>
      </c>
      <c r="F68" s="6" t="s">
        <v>1206</v>
      </c>
      <c r="G68" s="6" t="s">
        <v>1207</v>
      </c>
      <c r="H68" s="6"/>
      <c r="I68" s="6" t="s">
        <v>860</v>
      </c>
      <c r="J68" s="6" t="s">
        <v>865</v>
      </c>
      <c r="K68" s="6"/>
      <c r="L68" s="6" t="s">
        <v>1208</v>
      </c>
      <c r="M68" s="6" t="s">
        <v>246</v>
      </c>
      <c r="N68" s="6"/>
      <c r="O68" s="6"/>
      <c r="P68" s="6"/>
      <c r="Q68" s="6"/>
      <c r="R68" s="6"/>
      <c r="S68" s="6"/>
      <c r="T68" s="6"/>
      <c r="U68" s="6"/>
      <c r="V68" s="6"/>
      <c r="W68" s="6"/>
      <c r="X68" s="6"/>
      <c r="Y68" s="6"/>
      <c r="Z68" s="6"/>
    </row>
    <row r="69" ht="15.75" customHeight="1">
      <c r="A69" s="2">
        <v>12.0</v>
      </c>
      <c r="B69" s="18" t="s">
        <v>765</v>
      </c>
      <c r="C69" s="23">
        <v>0.0</v>
      </c>
      <c r="D69" s="6">
        <v>0.0</v>
      </c>
      <c r="E69" s="6" t="s">
        <v>246</v>
      </c>
      <c r="F69" s="6"/>
      <c r="G69" s="6"/>
      <c r="H69" s="6"/>
      <c r="I69" s="6" t="s">
        <v>860</v>
      </c>
      <c r="J69" s="6" t="s">
        <v>861</v>
      </c>
      <c r="K69" s="6"/>
      <c r="L69" s="6"/>
      <c r="M69" s="6"/>
      <c r="N69" s="6"/>
      <c r="O69" s="6"/>
      <c r="P69" s="6"/>
      <c r="Q69" s="6"/>
      <c r="R69" s="6"/>
      <c r="S69" s="6"/>
      <c r="T69" s="6"/>
      <c r="U69" s="6"/>
      <c r="V69" s="6"/>
      <c r="W69" s="6"/>
      <c r="X69" s="6"/>
      <c r="Y69" s="6"/>
      <c r="Z69" s="6"/>
    </row>
    <row r="70" ht="15.75" customHeight="1">
      <c r="A70" s="2">
        <v>12.0</v>
      </c>
      <c r="B70" s="18" t="s">
        <v>765</v>
      </c>
      <c r="C70" s="23">
        <v>2.0</v>
      </c>
      <c r="D70" s="6">
        <v>0.0</v>
      </c>
      <c r="E70" s="6"/>
      <c r="F70" s="6"/>
      <c r="G70" s="6"/>
      <c r="H70" s="6"/>
      <c r="I70" s="6" t="s">
        <v>860</v>
      </c>
      <c r="J70" s="6"/>
      <c r="K70" s="6"/>
      <c r="L70" s="6"/>
      <c r="M70" s="6"/>
      <c r="N70" s="6"/>
      <c r="O70" s="6"/>
      <c r="P70" s="6"/>
      <c r="Q70" s="6"/>
      <c r="R70" s="6" t="s">
        <v>1209</v>
      </c>
      <c r="S70" s="6"/>
      <c r="T70" s="6"/>
      <c r="U70" s="6"/>
      <c r="V70" s="6"/>
      <c r="W70" s="6"/>
      <c r="X70" s="6"/>
      <c r="Y70" s="6"/>
      <c r="Z70" s="6"/>
    </row>
    <row r="71" ht="15.75" customHeight="1">
      <c r="A71" s="2">
        <v>12.0</v>
      </c>
      <c r="B71" s="18" t="s">
        <v>765</v>
      </c>
      <c r="C71" s="23">
        <v>3.0</v>
      </c>
      <c r="D71" s="6">
        <v>0.0</v>
      </c>
      <c r="E71" s="6"/>
      <c r="F71" s="6"/>
      <c r="G71" s="6"/>
      <c r="H71" s="6"/>
      <c r="I71" s="6" t="s">
        <v>860</v>
      </c>
      <c r="J71" s="6"/>
      <c r="K71" s="6"/>
      <c r="L71" s="6"/>
      <c r="M71" s="6"/>
      <c r="N71" s="6"/>
      <c r="O71" s="6"/>
      <c r="P71" s="6"/>
      <c r="Q71" s="6"/>
      <c r="R71" s="6" t="s">
        <v>1211</v>
      </c>
      <c r="S71" s="6"/>
      <c r="T71" s="6"/>
      <c r="U71" s="6"/>
      <c r="V71" s="6"/>
      <c r="W71" s="6"/>
      <c r="X71" s="6"/>
      <c r="Y71" s="6"/>
      <c r="Z71" s="6"/>
    </row>
    <row r="72" ht="15.75" customHeight="1">
      <c r="A72" s="2">
        <v>13.0</v>
      </c>
      <c r="B72" s="18" t="s">
        <v>767</v>
      </c>
      <c r="C72" s="23">
        <v>0.0</v>
      </c>
      <c r="D72" s="6">
        <v>0.0</v>
      </c>
      <c r="E72" s="6" t="s">
        <v>748</v>
      </c>
      <c r="F72" s="6"/>
      <c r="G72" s="6"/>
      <c r="H72" s="6"/>
      <c r="I72" s="6" t="s">
        <v>860</v>
      </c>
      <c r="J72" s="6" t="s">
        <v>861</v>
      </c>
      <c r="K72" s="6"/>
      <c r="L72" s="6"/>
      <c r="M72" s="6"/>
      <c r="N72" s="6"/>
      <c r="O72" s="6"/>
      <c r="P72" s="6"/>
      <c r="Q72" s="6"/>
      <c r="R72" s="6"/>
      <c r="S72" s="6"/>
      <c r="T72" s="6"/>
      <c r="U72" s="6"/>
      <c r="V72" s="6"/>
      <c r="W72" s="6"/>
      <c r="X72" s="6"/>
      <c r="Y72" s="6"/>
      <c r="Z72" s="6"/>
    </row>
    <row r="73" ht="15.75" customHeight="1">
      <c r="A73" s="2">
        <v>13.0</v>
      </c>
      <c r="B73" s="18" t="s">
        <v>767</v>
      </c>
      <c r="C73" s="23">
        <v>1.0</v>
      </c>
      <c r="D73" s="6">
        <v>0.0</v>
      </c>
      <c r="E73" s="6" t="s">
        <v>748</v>
      </c>
      <c r="F73" s="6" t="s">
        <v>1212</v>
      </c>
      <c r="G73" s="6" t="s">
        <v>1213</v>
      </c>
      <c r="H73" s="6"/>
      <c r="I73" s="6" t="s">
        <v>860</v>
      </c>
      <c r="J73" s="6" t="s">
        <v>886</v>
      </c>
      <c r="K73" s="6" t="s">
        <v>1214</v>
      </c>
      <c r="L73" s="29" t="s">
        <v>1215</v>
      </c>
      <c r="M73" s="6"/>
      <c r="N73" s="6"/>
      <c r="O73" s="6"/>
      <c r="P73" s="6"/>
      <c r="Q73" s="6"/>
      <c r="R73" s="6"/>
      <c r="S73" s="6"/>
      <c r="T73" s="6"/>
      <c r="U73" s="6"/>
      <c r="V73" s="6"/>
      <c r="W73" s="6"/>
      <c r="X73" s="6"/>
      <c r="Y73" s="6"/>
      <c r="Z73" s="6"/>
    </row>
    <row r="74" ht="15.75" customHeight="1">
      <c r="A74" s="2">
        <v>13.0</v>
      </c>
      <c r="B74" s="18" t="s">
        <v>767</v>
      </c>
      <c r="C74" s="23">
        <v>2.0</v>
      </c>
      <c r="D74" s="6">
        <v>0.0</v>
      </c>
      <c r="E74" s="6" t="s">
        <v>748</v>
      </c>
      <c r="F74" s="6"/>
      <c r="G74" s="6" t="s">
        <v>1213</v>
      </c>
      <c r="H74" s="6"/>
      <c r="I74" s="6" t="s">
        <v>860</v>
      </c>
      <c r="J74" s="6" t="s">
        <v>865</v>
      </c>
      <c r="K74" s="6"/>
      <c r="L74" s="29" t="s">
        <v>1215</v>
      </c>
      <c r="M74" s="6"/>
      <c r="N74" s="6"/>
      <c r="O74" s="6"/>
      <c r="P74" s="6"/>
      <c r="Q74" s="6"/>
      <c r="R74" s="6"/>
      <c r="S74" s="6"/>
      <c r="T74" s="6"/>
      <c r="U74" s="6"/>
      <c r="V74" s="6"/>
      <c r="W74" s="6"/>
      <c r="X74" s="6"/>
      <c r="Y74" s="6"/>
      <c r="Z74" s="6"/>
    </row>
    <row r="75" ht="15.75" customHeight="1">
      <c r="A75" s="2">
        <v>13.0</v>
      </c>
      <c r="B75" s="18" t="s">
        <v>767</v>
      </c>
      <c r="C75" s="23">
        <v>3.0</v>
      </c>
      <c r="D75" s="6">
        <v>0.0</v>
      </c>
      <c r="E75" s="6"/>
      <c r="F75" s="6"/>
      <c r="G75" s="6"/>
      <c r="H75" s="6"/>
      <c r="I75" s="6" t="s">
        <v>860</v>
      </c>
      <c r="J75" s="6"/>
      <c r="K75" s="6"/>
      <c r="L75" s="6"/>
      <c r="M75" s="6"/>
      <c r="N75" s="6"/>
      <c r="O75" s="6"/>
      <c r="P75" s="6"/>
      <c r="Q75" s="6"/>
      <c r="R75" s="6" t="s">
        <v>1216</v>
      </c>
      <c r="S75" s="6"/>
      <c r="T75" s="6"/>
      <c r="U75" s="6"/>
      <c r="V75" s="6"/>
      <c r="W75" s="6"/>
      <c r="X75" s="6"/>
      <c r="Y75" s="6"/>
      <c r="Z75" s="6"/>
    </row>
    <row r="76" ht="15.75" customHeight="1">
      <c r="A76" s="2">
        <v>13.0</v>
      </c>
      <c r="B76" s="18" t="s">
        <v>767</v>
      </c>
      <c r="C76" s="23">
        <v>4.0</v>
      </c>
      <c r="D76" s="6">
        <v>0.0</v>
      </c>
      <c r="E76" s="6"/>
      <c r="F76" s="6"/>
      <c r="G76" s="6"/>
      <c r="H76" s="6"/>
      <c r="I76" s="6" t="s">
        <v>860</v>
      </c>
      <c r="J76" s="6"/>
      <c r="K76" s="6"/>
      <c r="L76" s="6"/>
      <c r="M76" s="6"/>
      <c r="N76" s="6"/>
      <c r="O76" s="6"/>
      <c r="P76" s="6"/>
      <c r="Q76" s="6"/>
      <c r="R76" s="6" t="s">
        <v>1217</v>
      </c>
      <c r="S76" s="6"/>
      <c r="T76" s="6"/>
      <c r="U76" s="6"/>
      <c r="V76" s="6"/>
      <c r="W76" s="6"/>
      <c r="X76" s="6"/>
      <c r="Y76" s="6"/>
      <c r="Z76" s="6"/>
    </row>
    <row r="77" ht="15.75" customHeight="1">
      <c r="A77" s="2">
        <v>14.0</v>
      </c>
      <c r="B77" s="18" t="s">
        <v>769</v>
      </c>
      <c r="C77" s="23">
        <v>0.0</v>
      </c>
      <c r="D77" s="6">
        <v>0.0</v>
      </c>
      <c r="E77" s="6"/>
      <c r="F77" s="6"/>
      <c r="G77" s="6"/>
      <c r="H77" s="6"/>
      <c r="I77" s="6" t="s">
        <v>860</v>
      </c>
      <c r="J77" s="6" t="s">
        <v>861</v>
      </c>
      <c r="K77" s="6"/>
      <c r="L77" s="6"/>
      <c r="M77" s="6"/>
      <c r="N77" s="6"/>
      <c r="O77" s="6"/>
      <c r="P77" s="6"/>
      <c r="Q77" s="6"/>
      <c r="R77" s="6"/>
      <c r="S77" s="6"/>
      <c r="T77" s="6"/>
      <c r="U77" s="6"/>
      <c r="V77" s="6"/>
      <c r="W77" s="6"/>
      <c r="X77" s="6"/>
      <c r="Y77" s="6"/>
      <c r="Z77" s="6"/>
    </row>
    <row r="78" ht="15.75" customHeight="1">
      <c r="A78" s="2">
        <v>14.0</v>
      </c>
      <c r="B78" s="18" t="s">
        <v>769</v>
      </c>
      <c r="C78" s="23">
        <v>0.0</v>
      </c>
      <c r="D78" s="6">
        <v>1.0</v>
      </c>
      <c r="E78" s="6" t="s">
        <v>748</v>
      </c>
      <c r="F78" s="6" t="s">
        <v>872</v>
      </c>
      <c r="G78" s="6" t="s">
        <v>873</v>
      </c>
      <c r="H78" s="6"/>
      <c r="I78" s="6" t="s">
        <v>860</v>
      </c>
      <c r="J78" s="6" t="s">
        <v>865</v>
      </c>
      <c r="K78" s="36" t="s">
        <v>1218</v>
      </c>
      <c r="L78" s="6" t="s">
        <v>1219</v>
      </c>
      <c r="M78" s="6"/>
      <c r="N78" s="6"/>
      <c r="O78" s="6"/>
      <c r="P78" s="6"/>
      <c r="Q78" s="6"/>
      <c r="R78" s="6"/>
      <c r="S78" s="6"/>
      <c r="T78" s="6"/>
      <c r="U78" s="6"/>
      <c r="V78" s="6"/>
      <c r="W78" s="6"/>
      <c r="X78" s="6"/>
      <c r="Y78" s="6"/>
      <c r="Z78" s="6"/>
    </row>
    <row r="79" ht="15.75" customHeight="1">
      <c r="A79" s="2">
        <v>15.0</v>
      </c>
      <c r="B79" s="18" t="s">
        <v>747</v>
      </c>
      <c r="C79" s="23">
        <v>1.0</v>
      </c>
      <c r="D79" s="6">
        <v>0.0</v>
      </c>
      <c r="E79" s="6" t="s">
        <v>748</v>
      </c>
      <c r="F79" s="6" t="s">
        <v>885</v>
      </c>
      <c r="G79" s="6" t="s">
        <v>1220</v>
      </c>
      <c r="H79" s="6"/>
      <c r="I79" s="6" t="s">
        <v>892</v>
      </c>
      <c r="J79" s="6" t="s">
        <v>1221</v>
      </c>
      <c r="K79" s="6"/>
      <c r="L79" s="29" t="s">
        <v>1222</v>
      </c>
      <c r="M79" s="6" t="s">
        <v>875</v>
      </c>
      <c r="N79" s="6" t="s">
        <v>876</v>
      </c>
      <c r="O79" s="6">
        <v>0.9</v>
      </c>
      <c r="P79" s="6" t="s">
        <v>1223</v>
      </c>
      <c r="Q79" s="6" t="s">
        <v>1224</v>
      </c>
      <c r="R79" s="6"/>
      <c r="S79" s="6"/>
      <c r="T79" s="6"/>
      <c r="U79" s="6"/>
      <c r="V79" s="6"/>
      <c r="W79" s="6"/>
      <c r="X79" s="6"/>
      <c r="Y79" s="6"/>
      <c r="Z79" s="6"/>
    </row>
    <row r="80" ht="15.75" customHeight="1">
      <c r="A80" s="2">
        <v>15.0</v>
      </c>
      <c r="B80" s="18" t="s">
        <v>747</v>
      </c>
      <c r="C80" s="23">
        <v>0.0</v>
      </c>
      <c r="D80" s="6">
        <v>0.0</v>
      </c>
      <c r="E80" s="6"/>
      <c r="F80" s="6"/>
      <c r="G80" s="6"/>
      <c r="H80" s="6"/>
      <c r="I80" s="6" t="s">
        <v>892</v>
      </c>
      <c r="J80" s="6" t="s">
        <v>861</v>
      </c>
      <c r="K80" s="6"/>
      <c r="L80" s="6"/>
      <c r="M80" s="6"/>
      <c r="N80" s="6"/>
      <c r="O80" s="6"/>
      <c r="P80" s="6"/>
      <c r="Q80" s="6"/>
      <c r="R80" s="6"/>
      <c r="S80" s="6"/>
      <c r="T80" s="6"/>
      <c r="U80" s="6"/>
      <c r="V80" s="6"/>
      <c r="W80" s="6"/>
      <c r="X80" s="6"/>
      <c r="Y80" s="6"/>
      <c r="Z80" s="6"/>
    </row>
    <row r="81" ht="15.75" customHeight="1">
      <c r="A81" s="2">
        <v>15.0</v>
      </c>
      <c r="B81" s="18" t="s">
        <v>747</v>
      </c>
      <c r="C81" s="23">
        <v>2.0</v>
      </c>
      <c r="D81" s="6">
        <v>0.0</v>
      </c>
      <c r="E81" s="6"/>
      <c r="F81" s="6"/>
      <c r="G81" s="6"/>
      <c r="H81" s="6"/>
      <c r="I81" s="6" t="s">
        <v>892</v>
      </c>
      <c r="J81" s="6"/>
      <c r="K81" s="6"/>
      <c r="L81" s="6"/>
      <c r="M81" s="6"/>
      <c r="N81" s="6"/>
      <c r="O81" s="6"/>
      <c r="P81" s="6"/>
      <c r="Q81" s="6"/>
      <c r="R81" s="6" t="s">
        <v>1226</v>
      </c>
      <c r="S81" s="6"/>
      <c r="T81" s="6"/>
      <c r="U81" s="6"/>
      <c r="V81" s="6"/>
      <c r="W81" s="6"/>
      <c r="X81" s="6"/>
      <c r="Y81" s="6"/>
      <c r="Z81" s="6"/>
    </row>
    <row r="82" ht="15.75" customHeight="1">
      <c r="A82" s="2">
        <v>15.0</v>
      </c>
      <c r="B82" s="18" t="s">
        <v>747</v>
      </c>
      <c r="C82" s="23">
        <v>3.0</v>
      </c>
      <c r="D82" s="6">
        <v>0.0</v>
      </c>
      <c r="E82" s="6"/>
      <c r="F82" s="6"/>
      <c r="G82" s="6"/>
      <c r="H82" s="6"/>
      <c r="I82" s="6" t="s">
        <v>892</v>
      </c>
      <c r="J82" s="6"/>
      <c r="K82" s="6"/>
      <c r="L82" s="6"/>
      <c r="M82" s="6"/>
      <c r="N82" s="6"/>
      <c r="O82" s="6"/>
      <c r="P82" s="6"/>
      <c r="Q82" s="6"/>
      <c r="R82" s="6" t="s">
        <v>1227</v>
      </c>
      <c r="S82" s="6"/>
      <c r="T82" s="6"/>
      <c r="U82" s="6"/>
      <c r="V82" s="6"/>
      <c r="W82" s="6"/>
      <c r="X82" s="6"/>
      <c r="Y82" s="6"/>
      <c r="Z82" s="6"/>
    </row>
    <row r="83" ht="15.75" customHeight="1">
      <c r="A83" s="2">
        <v>16.0</v>
      </c>
      <c r="B83" s="18" t="s">
        <v>773</v>
      </c>
      <c r="C83" s="23">
        <v>1.0</v>
      </c>
      <c r="D83" s="6">
        <v>0.0</v>
      </c>
      <c r="E83" s="6" t="s">
        <v>748</v>
      </c>
      <c r="F83" s="6" t="s">
        <v>1068</v>
      </c>
      <c r="G83" s="6" t="s">
        <v>917</v>
      </c>
      <c r="H83" s="6"/>
      <c r="I83" s="6" t="s">
        <v>860</v>
      </c>
      <c r="J83" s="6" t="s">
        <v>1228</v>
      </c>
      <c r="K83" s="6" t="s">
        <v>1229</v>
      </c>
      <c r="L83" s="6" t="s">
        <v>1152</v>
      </c>
      <c r="M83" s="6"/>
      <c r="N83" s="6"/>
      <c r="O83" s="6"/>
      <c r="P83" s="6"/>
      <c r="Q83" s="6"/>
      <c r="R83" s="6"/>
      <c r="S83" s="6"/>
      <c r="T83" s="6"/>
      <c r="U83" s="6"/>
      <c r="V83" s="6"/>
      <c r="W83" s="6"/>
      <c r="X83" s="6"/>
      <c r="Y83" s="6"/>
      <c r="Z83" s="6"/>
    </row>
    <row r="84" ht="15.75" customHeight="1">
      <c r="A84" s="2">
        <v>16.0</v>
      </c>
      <c r="B84" s="18" t="s">
        <v>773</v>
      </c>
      <c r="C84" s="23">
        <v>0.0</v>
      </c>
      <c r="D84" s="6">
        <v>0.0</v>
      </c>
      <c r="E84" s="6" t="s">
        <v>748</v>
      </c>
      <c r="F84" s="6"/>
      <c r="G84" s="6"/>
      <c r="H84" s="6"/>
      <c r="I84" s="6" t="s">
        <v>860</v>
      </c>
      <c r="J84" s="6" t="s">
        <v>861</v>
      </c>
      <c r="K84" s="6"/>
      <c r="L84" s="6"/>
      <c r="M84" s="6"/>
      <c r="N84" s="6"/>
      <c r="O84" s="6"/>
      <c r="P84" s="6"/>
      <c r="Q84" s="6"/>
      <c r="R84" s="6"/>
      <c r="S84" s="6"/>
      <c r="T84" s="6"/>
      <c r="U84" s="6"/>
      <c r="V84" s="6"/>
      <c r="W84" s="6"/>
      <c r="X84" s="6"/>
      <c r="Y84" s="6"/>
      <c r="Z84" s="6"/>
    </row>
    <row r="85" ht="15.75" customHeight="1">
      <c r="A85" s="2">
        <v>17.0</v>
      </c>
      <c r="B85" s="18" t="s">
        <v>776</v>
      </c>
      <c r="C85" s="23">
        <v>0.0</v>
      </c>
      <c r="D85" s="6">
        <v>0.0</v>
      </c>
      <c r="E85" s="6" t="s">
        <v>768</v>
      </c>
      <c r="F85" s="6"/>
      <c r="G85" s="6"/>
      <c r="H85" s="6"/>
      <c r="I85" s="6" t="s">
        <v>860</v>
      </c>
      <c r="J85" s="6" t="s">
        <v>861</v>
      </c>
      <c r="K85" s="6"/>
      <c r="L85" s="6"/>
      <c r="M85" s="6"/>
      <c r="N85" s="6"/>
      <c r="O85" s="6"/>
      <c r="P85" s="6"/>
      <c r="Q85" s="6"/>
      <c r="R85" s="6"/>
      <c r="S85" s="6"/>
      <c r="T85" s="6"/>
      <c r="U85" s="6"/>
      <c r="V85" s="6"/>
      <c r="W85" s="6"/>
      <c r="X85" s="6"/>
      <c r="Y85" s="6"/>
      <c r="Z85" s="6"/>
    </row>
    <row r="86" ht="15.75" customHeight="1">
      <c r="A86" s="2">
        <v>17.0</v>
      </c>
      <c r="B86" s="18" t="s">
        <v>776</v>
      </c>
      <c r="C86" s="23">
        <v>1.0</v>
      </c>
      <c r="D86" s="6">
        <v>0.0</v>
      </c>
      <c r="E86" s="6" t="s">
        <v>1230</v>
      </c>
      <c r="F86" s="6" t="s">
        <v>1231</v>
      </c>
      <c r="G86" s="6" t="s">
        <v>873</v>
      </c>
      <c r="H86" s="6"/>
      <c r="I86" s="6" t="s">
        <v>860</v>
      </c>
      <c r="J86" s="6" t="s">
        <v>865</v>
      </c>
      <c r="K86" s="36" t="s">
        <v>1218</v>
      </c>
      <c r="L86" s="6" t="s">
        <v>1232</v>
      </c>
      <c r="M86" s="6"/>
      <c r="N86" s="6"/>
      <c r="O86" s="6"/>
      <c r="P86" s="6"/>
      <c r="Q86" s="6"/>
      <c r="R86" s="6"/>
      <c r="S86" s="6"/>
      <c r="T86" s="6"/>
      <c r="U86" s="6"/>
      <c r="V86" s="6"/>
      <c r="W86" s="6"/>
      <c r="X86" s="6"/>
      <c r="Y86" s="6"/>
      <c r="Z86" s="6"/>
    </row>
    <row r="87" ht="15.75" customHeight="1">
      <c r="A87" s="2">
        <v>18.0</v>
      </c>
      <c r="B87" s="18" t="s">
        <v>779</v>
      </c>
      <c r="C87" s="23">
        <v>0.0</v>
      </c>
      <c r="D87" s="6">
        <v>0.0</v>
      </c>
      <c r="E87" s="6" t="s">
        <v>768</v>
      </c>
      <c r="F87" s="6"/>
      <c r="G87" s="6"/>
      <c r="H87" s="6"/>
      <c r="I87" s="6" t="s">
        <v>860</v>
      </c>
      <c r="J87" s="6" t="s">
        <v>861</v>
      </c>
      <c r="K87" s="6"/>
      <c r="L87" s="6"/>
      <c r="M87" s="6"/>
      <c r="N87" s="6"/>
      <c r="O87" s="6"/>
      <c r="P87" s="6"/>
      <c r="Q87" s="6"/>
      <c r="R87" s="6"/>
      <c r="S87" s="6"/>
      <c r="T87" s="6"/>
      <c r="U87" s="6"/>
      <c r="V87" s="6"/>
      <c r="W87" s="6"/>
      <c r="X87" s="6"/>
      <c r="Y87" s="6"/>
      <c r="Z87" s="6"/>
    </row>
    <row r="88" ht="15.75" customHeight="1">
      <c r="A88" s="2">
        <v>18.0</v>
      </c>
      <c r="B88" s="18" t="s">
        <v>779</v>
      </c>
      <c r="C88" s="23">
        <v>1.0</v>
      </c>
      <c r="D88" s="6">
        <v>0.0</v>
      </c>
      <c r="E88" s="6" t="s">
        <v>1230</v>
      </c>
      <c r="F88" s="6" t="s">
        <v>1231</v>
      </c>
      <c r="G88" s="6" t="s">
        <v>1233</v>
      </c>
      <c r="H88" s="6"/>
      <c r="I88" s="6" t="s">
        <v>860</v>
      </c>
      <c r="J88" s="6" t="s">
        <v>865</v>
      </c>
      <c r="K88" s="36" t="s">
        <v>1218</v>
      </c>
      <c r="L88" s="6" t="s">
        <v>1232</v>
      </c>
      <c r="M88" s="6"/>
      <c r="N88" s="6"/>
      <c r="O88" s="6"/>
      <c r="P88" s="6"/>
      <c r="Q88" s="6"/>
      <c r="R88" s="6"/>
      <c r="S88" s="6"/>
      <c r="T88" s="6"/>
      <c r="U88" s="6"/>
      <c r="V88" s="6"/>
      <c r="W88" s="6"/>
      <c r="X88" s="6"/>
      <c r="Y88" s="6"/>
      <c r="Z88" s="6"/>
    </row>
    <row r="89" ht="15.75" customHeight="1">
      <c r="A89" s="2">
        <v>19.0</v>
      </c>
      <c r="B89" s="18" t="s">
        <v>780</v>
      </c>
      <c r="C89" s="23">
        <v>1.0</v>
      </c>
      <c r="D89" s="6">
        <v>0.0</v>
      </c>
      <c r="E89" s="6"/>
      <c r="F89" s="6"/>
      <c r="G89" s="6"/>
      <c r="H89" s="6"/>
      <c r="I89" s="6" t="s">
        <v>860</v>
      </c>
      <c r="J89" s="6" t="s">
        <v>865</v>
      </c>
      <c r="K89" s="6" t="s">
        <v>723</v>
      </c>
      <c r="L89" s="6"/>
      <c r="M89" s="6"/>
      <c r="N89" s="6"/>
      <c r="O89" s="6"/>
      <c r="P89" s="6"/>
      <c r="Q89" s="6"/>
      <c r="R89" s="6"/>
      <c r="S89" s="6"/>
      <c r="T89" s="6"/>
      <c r="U89" s="6"/>
      <c r="V89" s="6"/>
      <c r="W89" s="6"/>
      <c r="X89" s="6"/>
      <c r="Y89" s="6"/>
      <c r="Z89" s="6"/>
    </row>
    <row r="90" ht="15.75" customHeight="1">
      <c r="A90" s="2">
        <v>19.0</v>
      </c>
      <c r="B90" s="18" t="s">
        <v>780</v>
      </c>
      <c r="C90" s="23">
        <v>0.0</v>
      </c>
      <c r="D90" s="6">
        <v>0.0</v>
      </c>
      <c r="E90" s="6"/>
      <c r="F90" s="6"/>
      <c r="G90" s="6"/>
      <c r="H90" s="6"/>
      <c r="I90" s="6" t="s">
        <v>860</v>
      </c>
      <c r="J90" s="6" t="s">
        <v>861</v>
      </c>
      <c r="K90" s="6"/>
      <c r="L90" s="6"/>
      <c r="M90" s="6"/>
      <c r="N90" s="6"/>
      <c r="O90" s="6"/>
      <c r="P90" s="6"/>
      <c r="Q90" s="6"/>
      <c r="R90" s="6"/>
      <c r="S90" s="6"/>
      <c r="T90" s="6"/>
      <c r="U90" s="6"/>
      <c r="V90" s="6"/>
      <c r="W90" s="6"/>
      <c r="X90" s="6"/>
      <c r="Y90" s="6"/>
      <c r="Z90" s="6"/>
    </row>
    <row r="91" ht="15.75" customHeight="1">
      <c r="A91" s="2">
        <v>20.0</v>
      </c>
      <c r="B91" s="18" t="s">
        <v>781</v>
      </c>
      <c r="C91" s="23">
        <v>0.0</v>
      </c>
      <c r="D91" s="6">
        <v>0.0</v>
      </c>
      <c r="E91" s="6"/>
      <c r="F91" s="6"/>
      <c r="G91" s="6"/>
      <c r="H91" s="6"/>
      <c r="I91" s="6" t="s">
        <v>860</v>
      </c>
      <c r="J91" s="6" t="s">
        <v>861</v>
      </c>
      <c r="K91" s="6"/>
      <c r="L91" s="6"/>
      <c r="M91" s="6"/>
      <c r="N91" s="6"/>
      <c r="O91" s="6"/>
      <c r="P91" s="6"/>
      <c r="Q91" s="6"/>
      <c r="R91" s="6"/>
      <c r="S91" s="6"/>
      <c r="T91" s="6"/>
      <c r="U91" s="6"/>
      <c r="V91" s="6"/>
      <c r="W91" s="6"/>
      <c r="X91" s="6"/>
      <c r="Y91" s="6"/>
      <c r="Z91" s="6"/>
    </row>
    <row r="92" ht="15.75" customHeight="1">
      <c r="A92" s="2">
        <v>20.0</v>
      </c>
      <c r="B92" s="18" t="s">
        <v>781</v>
      </c>
      <c r="C92" s="23">
        <v>1.0</v>
      </c>
      <c r="D92" s="6">
        <v>0.0</v>
      </c>
      <c r="E92" s="6" t="s">
        <v>748</v>
      </c>
      <c r="F92" s="6" t="s">
        <v>1231</v>
      </c>
      <c r="G92" s="6" t="s">
        <v>1233</v>
      </c>
      <c r="H92" s="6"/>
      <c r="I92" s="6" t="s">
        <v>860</v>
      </c>
      <c r="J92" s="6" t="s">
        <v>865</v>
      </c>
      <c r="K92" s="6"/>
      <c r="L92" s="6" t="s">
        <v>1243</v>
      </c>
      <c r="M92" s="6" t="s">
        <v>875</v>
      </c>
      <c r="N92" s="6" t="s">
        <v>876</v>
      </c>
      <c r="O92" s="6"/>
      <c r="P92" s="6"/>
      <c r="Q92" s="6"/>
      <c r="R92" s="6"/>
      <c r="S92" s="6"/>
      <c r="T92" s="6"/>
      <c r="U92" s="6"/>
      <c r="V92" s="6"/>
      <c r="W92" s="6"/>
      <c r="X92" s="6"/>
      <c r="Y92" s="6"/>
      <c r="Z92" s="6"/>
    </row>
    <row r="93" ht="15.75" customHeight="1">
      <c r="A93" s="2">
        <v>20.0</v>
      </c>
      <c r="B93" s="18" t="s">
        <v>781</v>
      </c>
      <c r="C93" s="23">
        <v>2.0</v>
      </c>
      <c r="D93" s="6">
        <v>0.0</v>
      </c>
      <c r="E93" s="6"/>
      <c r="F93" s="6"/>
      <c r="G93" s="6"/>
      <c r="H93" s="6"/>
      <c r="I93" s="6" t="s">
        <v>860</v>
      </c>
      <c r="J93" s="6"/>
      <c r="K93" s="6"/>
      <c r="L93" s="6"/>
      <c r="M93" s="6"/>
      <c r="N93" s="6"/>
      <c r="O93" s="6"/>
      <c r="P93" s="6"/>
      <c r="Q93" s="6"/>
      <c r="R93" s="39" t="s">
        <v>1247</v>
      </c>
      <c r="S93" s="6"/>
      <c r="T93" s="6"/>
      <c r="U93" s="6"/>
      <c r="V93" s="6"/>
      <c r="W93" s="6"/>
      <c r="X93" s="6"/>
      <c r="Y93" s="6"/>
      <c r="Z93" s="6"/>
    </row>
    <row r="94" ht="15.75" customHeight="1">
      <c r="A94" s="2">
        <v>20.0</v>
      </c>
      <c r="B94" s="18" t="s">
        <v>781</v>
      </c>
      <c r="C94" s="23">
        <v>3.0</v>
      </c>
      <c r="D94" s="6">
        <v>0.0</v>
      </c>
      <c r="E94" s="6"/>
      <c r="F94" s="6"/>
      <c r="G94" s="6"/>
      <c r="H94" s="6"/>
      <c r="I94" s="6" t="s">
        <v>860</v>
      </c>
      <c r="J94" s="6"/>
      <c r="K94" s="6"/>
      <c r="L94" s="6"/>
      <c r="M94" s="6"/>
      <c r="N94" s="6"/>
      <c r="O94" s="6"/>
      <c r="P94" s="6"/>
      <c r="Q94" s="6"/>
      <c r="R94" s="39" t="s">
        <v>1255</v>
      </c>
      <c r="S94" s="6"/>
      <c r="T94" s="6"/>
      <c r="U94" s="6"/>
      <c r="V94" s="6"/>
      <c r="W94" s="6"/>
      <c r="X94" s="6"/>
      <c r="Y94" s="6"/>
      <c r="Z94" s="6"/>
    </row>
    <row r="95" ht="15.75" customHeight="1">
      <c r="A95" s="2">
        <v>20.0</v>
      </c>
      <c r="B95" s="18" t="s">
        <v>781</v>
      </c>
      <c r="C95" s="23">
        <v>4.0</v>
      </c>
      <c r="D95" s="6">
        <v>0.0</v>
      </c>
      <c r="E95" s="6"/>
      <c r="F95" s="6"/>
      <c r="G95" s="6"/>
      <c r="H95" s="6"/>
      <c r="I95" s="6" t="s">
        <v>860</v>
      </c>
      <c r="J95" s="6"/>
      <c r="K95" s="6"/>
      <c r="L95" s="6"/>
      <c r="M95" s="6"/>
      <c r="N95" s="6"/>
      <c r="O95" s="6"/>
      <c r="P95" s="6"/>
      <c r="Q95" s="6"/>
      <c r="R95" s="39" t="s">
        <v>1257</v>
      </c>
      <c r="S95" s="6"/>
      <c r="T95" s="6"/>
      <c r="U95" s="6"/>
      <c r="V95" s="6"/>
      <c r="W95" s="6"/>
      <c r="X95" s="6"/>
      <c r="Y95" s="6"/>
      <c r="Z95" s="6"/>
    </row>
    <row r="96" ht="15.75" customHeight="1">
      <c r="A96" s="2">
        <v>21.0</v>
      </c>
      <c r="B96" s="18" t="s">
        <v>782</v>
      </c>
      <c r="C96" s="23">
        <v>1.0</v>
      </c>
      <c r="D96" s="6">
        <v>0.0</v>
      </c>
      <c r="E96" s="6" t="s">
        <v>890</v>
      </c>
      <c r="F96" s="6" t="s">
        <v>1068</v>
      </c>
      <c r="G96" s="6" t="s">
        <v>917</v>
      </c>
      <c r="H96" s="6"/>
      <c r="I96" s="6" t="s">
        <v>860</v>
      </c>
      <c r="J96" s="6" t="s">
        <v>865</v>
      </c>
      <c r="K96" s="36" t="s">
        <v>1218</v>
      </c>
      <c r="L96" s="6" t="s">
        <v>1260</v>
      </c>
      <c r="M96" s="6" t="s">
        <v>875</v>
      </c>
      <c r="N96" s="6" t="s">
        <v>876</v>
      </c>
      <c r="O96" s="6">
        <v>1.2</v>
      </c>
      <c r="P96" s="6" t="s">
        <v>1223</v>
      </c>
      <c r="Q96" s="6" t="s">
        <v>1261</v>
      </c>
      <c r="R96" s="6"/>
      <c r="S96" s="6"/>
      <c r="T96" s="6"/>
      <c r="U96" s="6"/>
      <c r="V96" s="6"/>
      <c r="W96" s="6"/>
      <c r="X96" s="6"/>
      <c r="Y96" s="6"/>
      <c r="Z96" s="6"/>
    </row>
    <row r="97" ht="15.75" customHeight="1">
      <c r="A97" s="2">
        <v>21.0</v>
      </c>
      <c r="B97" s="18" t="s">
        <v>782</v>
      </c>
      <c r="C97" s="23">
        <v>0.0</v>
      </c>
      <c r="D97" s="6">
        <v>0.0</v>
      </c>
      <c r="E97" s="6"/>
      <c r="F97" s="6"/>
      <c r="G97" s="6"/>
      <c r="H97" s="6"/>
      <c r="I97" s="6" t="s">
        <v>860</v>
      </c>
      <c r="J97" s="6" t="s">
        <v>861</v>
      </c>
      <c r="K97" s="6"/>
      <c r="L97" s="6"/>
      <c r="M97" s="6"/>
      <c r="N97" s="6"/>
      <c r="O97" s="6"/>
      <c r="P97" s="6"/>
      <c r="Q97" s="6"/>
      <c r="R97" s="6"/>
      <c r="S97" s="6"/>
      <c r="T97" s="6"/>
      <c r="U97" s="6"/>
      <c r="V97" s="6"/>
      <c r="W97" s="6"/>
      <c r="X97" s="6"/>
      <c r="Y97" s="6"/>
      <c r="Z97" s="6"/>
    </row>
    <row r="98" ht="15.75" customHeight="1">
      <c r="A98" s="2">
        <v>22.0</v>
      </c>
      <c r="B98" s="18" t="s">
        <v>785</v>
      </c>
      <c r="C98" s="23">
        <v>3.0</v>
      </c>
      <c r="D98" s="6">
        <v>0.0</v>
      </c>
      <c r="E98" s="6" t="s">
        <v>890</v>
      </c>
      <c r="F98" s="6" t="s">
        <v>1068</v>
      </c>
      <c r="G98" s="6" t="s">
        <v>873</v>
      </c>
      <c r="H98" s="6"/>
      <c r="I98" s="6" t="s">
        <v>860</v>
      </c>
      <c r="J98" s="6" t="s">
        <v>1194</v>
      </c>
      <c r="K98" s="6" t="s">
        <v>1263</v>
      </c>
      <c r="L98" s="6" t="s">
        <v>1264</v>
      </c>
      <c r="M98" s="6" t="s">
        <v>246</v>
      </c>
      <c r="N98" s="6"/>
      <c r="O98" s="6"/>
      <c r="P98" s="6"/>
      <c r="Q98" s="6"/>
      <c r="R98" s="6"/>
      <c r="S98" s="6"/>
      <c r="T98" s="6"/>
      <c r="U98" s="6"/>
      <c r="V98" s="6"/>
      <c r="W98" s="6"/>
      <c r="X98" s="6"/>
      <c r="Y98" s="6"/>
      <c r="Z98" s="6"/>
    </row>
    <row r="99" ht="15.75" customHeight="1">
      <c r="A99" s="2">
        <v>22.0</v>
      </c>
      <c r="B99" s="18" t="s">
        <v>785</v>
      </c>
      <c r="C99" s="23">
        <v>5.0</v>
      </c>
      <c r="D99" s="6">
        <v>0.0</v>
      </c>
      <c r="E99" s="6" t="s">
        <v>890</v>
      </c>
      <c r="F99" s="6" t="s">
        <v>1068</v>
      </c>
      <c r="G99" s="6" t="s">
        <v>873</v>
      </c>
      <c r="H99" s="6"/>
      <c r="I99" s="6" t="s">
        <v>860</v>
      </c>
      <c r="J99" s="6" t="s">
        <v>1265</v>
      </c>
      <c r="K99" s="6" t="s">
        <v>1266</v>
      </c>
      <c r="L99" s="6" t="s">
        <v>1264</v>
      </c>
      <c r="M99" s="6" t="s">
        <v>246</v>
      </c>
      <c r="N99" s="6"/>
      <c r="O99" s="6"/>
      <c r="P99" s="6"/>
      <c r="Q99" s="6"/>
      <c r="R99" s="6"/>
      <c r="S99" s="6"/>
      <c r="T99" s="6"/>
      <c r="U99" s="6"/>
      <c r="V99" s="6"/>
      <c r="W99" s="6"/>
      <c r="X99" s="6"/>
      <c r="Y99" s="6"/>
      <c r="Z99" s="6"/>
    </row>
    <row r="100" ht="15.75" customHeight="1">
      <c r="A100" s="2">
        <v>22.0</v>
      </c>
      <c r="B100" s="18" t="s">
        <v>785</v>
      </c>
      <c r="C100" s="23">
        <v>0.0</v>
      </c>
      <c r="D100" s="6">
        <v>0.0</v>
      </c>
      <c r="E100" s="6" t="s">
        <v>755</v>
      </c>
      <c r="F100" s="6"/>
      <c r="G100" s="6"/>
      <c r="H100" s="6"/>
      <c r="I100" s="6" t="s">
        <v>860</v>
      </c>
      <c r="J100" s="6" t="s">
        <v>861</v>
      </c>
      <c r="K100" s="6"/>
      <c r="L100" s="6"/>
      <c r="M100" s="6"/>
      <c r="N100" s="6"/>
      <c r="O100" s="6"/>
      <c r="P100" s="6"/>
      <c r="Q100" s="6"/>
      <c r="R100" s="6"/>
      <c r="S100" s="6"/>
      <c r="T100" s="6"/>
      <c r="U100" s="6"/>
      <c r="V100" s="6"/>
      <c r="W100" s="6"/>
      <c r="X100" s="6"/>
      <c r="Y100" s="6"/>
      <c r="Z100" s="6"/>
    </row>
    <row r="101" ht="15.75" customHeight="1">
      <c r="A101" s="2">
        <v>22.0</v>
      </c>
      <c r="B101" s="18" t="s">
        <v>785</v>
      </c>
      <c r="C101" s="23">
        <v>1.0</v>
      </c>
      <c r="D101" s="6">
        <v>0.0</v>
      </c>
      <c r="E101" s="6" t="s">
        <v>890</v>
      </c>
      <c r="F101" s="6" t="s">
        <v>1068</v>
      </c>
      <c r="G101" s="6" t="s">
        <v>873</v>
      </c>
      <c r="H101" s="6"/>
      <c r="I101" s="6" t="s">
        <v>860</v>
      </c>
      <c r="J101" s="6" t="s">
        <v>863</v>
      </c>
      <c r="K101" s="6"/>
      <c r="L101" s="6" t="s">
        <v>1267</v>
      </c>
      <c r="M101" s="6" t="s">
        <v>246</v>
      </c>
      <c r="N101" s="6"/>
      <c r="O101" s="6"/>
      <c r="P101" s="6"/>
      <c r="Q101" s="6"/>
      <c r="R101" s="6"/>
      <c r="S101" s="6"/>
      <c r="T101" s="6"/>
      <c r="U101" s="6"/>
      <c r="V101" s="6"/>
      <c r="W101" s="6"/>
      <c r="X101" s="6"/>
      <c r="Y101" s="6"/>
      <c r="Z101" s="6"/>
    </row>
    <row r="102" ht="15.75" customHeight="1">
      <c r="A102" s="2">
        <v>22.0</v>
      </c>
      <c r="B102" s="18" t="s">
        <v>785</v>
      </c>
      <c r="C102" s="23">
        <v>2.0</v>
      </c>
      <c r="D102" s="6">
        <v>0.0</v>
      </c>
      <c r="E102" s="6" t="s">
        <v>890</v>
      </c>
      <c r="F102" s="6" t="s">
        <v>1068</v>
      </c>
      <c r="G102" s="6" t="s">
        <v>873</v>
      </c>
      <c r="H102" s="6"/>
      <c r="I102" s="6" t="s">
        <v>860</v>
      </c>
      <c r="J102" s="6" t="s">
        <v>865</v>
      </c>
      <c r="K102" s="6"/>
      <c r="L102" s="6" t="s">
        <v>1264</v>
      </c>
      <c r="M102" s="6" t="s">
        <v>246</v>
      </c>
      <c r="N102" s="6"/>
      <c r="O102" s="6"/>
      <c r="P102" s="6"/>
      <c r="Q102" s="6"/>
      <c r="R102" s="6"/>
      <c r="S102" s="6"/>
      <c r="T102" s="6"/>
      <c r="U102" s="6"/>
      <c r="V102" s="6"/>
      <c r="W102" s="6"/>
      <c r="X102" s="6"/>
      <c r="Y102" s="6"/>
      <c r="Z102" s="6"/>
    </row>
    <row r="103" ht="15.75" customHeight="1">
      <c r="A103" s="2">
        <v>22.0</v>
      </c>
      <c r="B103" s="18" t="s">
        <v>785</v>
      </c>
      <c r="C103" s="23">
        <v>4.0</v>
      </c>
      <c r="D103" s="6">
        <v>0.0</v>
      </c>
      <c r="E103" s="6" t="s">
        <v>890</v>
      </c>
      <c r="F103" s="6" t="s">
        <v>1068</v>
      </c>
      <c r="G103" s="6" t="s">
        <v>873</v>
      </c>
      <c r="H103" s="6"/>
      <c r="I103" s="6" t="s">
        <v>860</v>
      </c>
      <c r="J103" s="6" t="s">
        <v>1268</v>
      </c>
      <c r="K103" s="6"/>
      <c r="L103" s="6" t="s">
        <v>1269</v>
      </c>
      <c r="M103" s="6" t="s">
        <v>246</v>
      </c>
      <c r="N103" s="6"/>
      <c r="O103" s="6"/>
      <c r="P103" s="6"/>
      <c r="Q103" s="6"/>
      <c r="R103" s="6"/>
      <c r="S103" s="6"/>
      <c r="T103" s="6"/>
      <c r="U103" s="6"/>
      <c r="V103" s="6"/>
      <c r="W103" s="6"/>
      <c r="X103" s="6"/>
      <c r="Y103" s="6"/>
      <c r="Z103" s="6"/>
    </row>
    <row r="104" ht="15.75" customHeight="1">
      <c r="A104" s="2">
        <v>22.0</v>
      </c>
      <c r="B104" s="18" t="s">
        <v>785</v>
      </c>
      <c r="C104" s="23">
        <v>6.0</v>
      </c>
      <c r="D104" s="6">
        <v>0.0</v>
      </c>
      <c r="E104" s="6"/>
      <c r="F104" s="6"/>
      <c r="G104" s="6"/>
      <c r="H104" s="6"/>
      <c r="I104" s="6" t="s">
        <v>860</v>
      </c>
      <c r="J104" s="6"/>
      <c r="K104" s="6"/>
      <c r="L104" s="6"/>
      <c r="M104" s="6" t="s">
        <v>1270</v>
      </c>
      <c r="N104" s="6"/>
      <c r="O104" s="6"/>
      <c r="P104" s="6"/>
      <c r="Q104" s="6"/>
      <c r="R104" s="6"/>
      <c r="S104" s="6"/>
      <c r="T104" s="6"/>
      <c r="U104" s="6"/>
      <c r="V104" s="6"/>
      <c r="W104" s="6"/>
      <c r="X104" s="6"/>
      <c r="Y104" s="6"/>
      <c r="Z104" s="6"/>
    </row>
    <row r="105" ht="15.75" customHeight="1">
      <c r="A105" s="2">
        <v>22.0</v>
      </c>
      <c r="B105" s="18" t="s">
        <v>785</v>
      </c>
      <c r="C105" s="23">
        <v>7.0</v>
      </c>
      <c r="D105" s="6">
        <v>0.0</v>
      </c>
      <c r="E105" s="6"/>
      <c r="F105" s="6"/>
      <c r="G105" s="6"/>
      <c r="H105" s="6"/>
      <c r="I105" s="6" t="s">
        <v>860</v>
      </c>
      <c r="J105" s="6"/>
      <c r="K105" s="6"/>
      <c r="L105" s="6"/>
      <c r="M105" s="6" t="s">
        <v>1271</v>
      </c>
      <c r="N105" s="6"/>
      <c r="O105" s="6"/>
      <c r="P105" s="6"/>
      <c r="Q105" s="6"/>
      <c r="R105" s="6"/>
      <c r="S105" s="6"/>
      <c r="T105" s="6"/>
      <c r="U105" s="6"/>
      <c r="V105" s="6"/>
      <c r="W105" s="6"/>
      <c r="X105" s="6"/>
      <c r="Y105" s="6"/>
      <c r="Z105" s="6"/>
    </row>
    <row r="106" ht="15.75" customHeight="1">
      <c r="A106" s="2">
        <v>23.0</v>
      </c>
      <c r="B106" s="18" t="s">
        <v>787</v>
      </c>
      <c r="C106" s="23">
        <v>0.0</v>
      </c>
      <c r="D106" s="6">
        <v>0.0</v>
      </c>
      <c r="E106" s="6"/>
      <c r="F106" s="6"/>
      <c r="G106" s="6"/>
      <c r="H106" s="6"/>
      <c r="I106" s="6" t="s">
        <v>860</v>
      </c>
      <c r="J106" s="6" t="s">
        <v>861</v>
      </c>
      <c r="K106" s="6"/>
      <c r="L106" s="6"/>
      <c r="M106" s="6"/>
      <c r="N106" s="6"/>
      <c r="O106" s="6"/>
      <c r="P106" s="6"/>
      <c r="Q106" s="6"/>
      <c r="R106" s="6"/>
      <c r="S106" s="6"/>
      <c r="T106" s="6"/>
      <c r="U106" s="6"/>
      <c r="V106" s="6"/>
      <c r="W106" s="6"/>
      <c r="X106" s="6"/>
      <c r="Y106" s="6"/>
      <c r="Z106" s="6"/>
    </row>
    <row r="107" ht="15.75" customHeight="1">
      <c r="A107" s="2">
        <v>23.0</v>
      </c>
      <c r="B107" s="18" t="s">
        <v>787</v>
      </c>
      <c r="C107" s="23">
        <v>1.0</v>
      </c>
      <c r="D107" s="6">
        <v>0.0</v>
      </c>
      <c r="E107" s="6"/>
      <c r="F107" s="6" t="s">
        <v>1068</v>
      </c>
      <c r="G107" s="6" t="s">
        <v>1233</v>
      </c>
      <c r="H107" s="6"/>
      <c r="I107" s="6" t="s">
        <v>860</v>
      </c>
      <c r="J107" s="6" t="s">
        <v>865</v>
      </c>
      <c r="K107" s="6"/>
      <c r="L107" s="6" t="s">
        <v>1274</v>
      </c>
      <c r="M107" s="6" t="s">
        <v>875</v>
      </c>
      <c r="N107" s="6" t="s">
        <v>876</v>
      </c>
      <c r="O107" s="6" t="s">
        <v>1275</v>
      </c>
      <c r="P107" s="6" t="s">
        <v>1276</v>
      </c>
      <c r="Q107" s="6"/>
      <c r="R107" s="6"/>
      <c r="S107" s="6"/>
      <c r="T107" s="6"/>
      <c r="U107" s="6"/>
      <c r="V107" s="6"/>
      <c r="W107" s="6"/>
      <c r="X107" s="6"/>
      <c r="Y107" s="6"/>
      <c r="Z107" s="6"/>
    </row>
    <row r="108" ht="15.75" customHeight="1">
      <c r="A108" s="2">
        <v>24.0</v>
      </c>
      <c r="B108" s="18" t="s">
        <v>787</v>
      </c>
      <c r="C108" s="23">
        <v>0.0</v>
      </c>
      <c r="D108" s="6">
        <v>0.0</v>
      </c>
      <c r="E108" s="6"/>
      <c r="F108" s="6"/>
      <c r="G108" s="6"/>
      <c r="H108" s="6"/>
      <c r="I108" s="6" t="s">
        <v>860</v>
      </c>
      <c r="J108" s="6" t="s">
        <v>861</v>
      </c>
      <c r="K108" s="6"/>
      <c r="L108" s="6"/>
      <c r="M108" s="6"/>
      <c r="N108" s="6"/>
      <c r="O108" s="6"/>
      <c r="P108" s="6"/>
      <c r="Q108" s="6"/>
      <c r="R108" s="6"/>
      <c r="S108" s="6"/>
      <c r="T108" s="6"/>
      <c r="U108" s="6"/>
      <c r="V108" s="6"/>
      <c r="W108" s="6"/>
      <c r="X108" s="6"/>
      <c r="Y108" s="6"/>
      <c r="Z108" s="6"/>
    </row>
    <row r="109" ht="15.75" customHeight="1">
      <c r="A109" s="2">
        <v>24.0</v>
      </c>
      <c r="B109" s="18" t="s">
        <v>787</v>
      </c>
      <c r="C109" s="23">
        <v>1.0</v>
      </c>
      <c r="D109" s="6">
        <v>0.0</v>
      </c>
      <c r="E109" s="6"/>
      <c r="F109" s="6"/>
      <c r="G109" s="6"/>
      <c r="H109" s="6"/>
      <c r="I109" s="6" t="s">
        <v>860</v>
      </c>
      <c r="J109" s="6" t="s">
        <v>865</v>
      </c>
      <c r="K109" s="6"/>
      <c r="L109" s="6"/>
      <c r="M109" s="6"/>
      <c r="N109" s="6"/>
      <c r="O109" s="6"/>
      <c r="P109" s="6"/>
      <c r="Q109" s="6"/>
      <c r="R109" s="6"/>
      <c r="S109" s="6"/>
      <c r="T109" s="6"/>
      <c r="U109" s="6"/>
      <c r="V109" s="6"/>
      <c r="W109" s="6"/>
      <c r="X109" s="6"/>
      <c r="Y109" s="6"/>
      <c r="Z109" s="6"/>
    </row>
    <row r="110" ht="15.75" customHeight="1">
      <c r="A110" s="2">
        <v>25.0</v>
      </c>
      <c r="B110" s="18" t="s">
        <v>789</v>
      </c>
      <c r="C110" s="23">
        <v>0.0</v>
      </c>
      <c r="D110" s="6">
        <v>0.0</v>
      </c>
      <c r="E110" s="6"/>
      <c r="F110" s="6"/>
      <c r="G110" s="6"/>
      <c r="H110" s="6"/>
      <c r="I110" s="6" t="s">
        <v>860</v>
      </c>
      <c r="J110" s="6" t="s">
        <v>861</v>
      </c>
      <c r="K110" s="6"/>
      <c r="L110" s="6"/>
      <c r="M110" s="6"/>
      <c r="N110" s="6"/>
      <c r="O110" s="6"/>
      <c r="P110" s="6"/>
      <c r="Q110" s="6"/>
      <c r="R110" s="6"/>
      <c r="S110" s="6"/>
      <c r="T110" s="6"/>
      <c r="U110" s="6"/>
      <c r="V110" s="6"/>
      <c r="W110" s="6"/>
      <c r="X110" s="6"/>
      <c r="Y110" s="6"/>
      <c r="Z110" s="6"/>
    </row>
    <row r="111" ht="15.75" customHeight="1">
      <c r="A111" s="2">
        <v>25.0</v>
      </c>
      <c r="B111" s="18" t="s">
        <v>789</v>
      </c>
      <c r="C111" s="23">
        <v>1.0</v>
      </c>
      <c r="D111" s="6">
        <v>0.0</v>
      </c>
      <c r="E111" s="6"/>
      <c r="F111" s="6"/>
      <c r="G111" s="6"/>
      <c r="H111" s="6"/>
      <c r="I111" s="6" t="s">
        <v>860</v>
      </c>
      <c r="J111" s="6" t="s">
        <v>865</v>
      </c>
      <c r="K111" s="6"/>
      <c r="L111" s="6"/>
      <c r="M111" s="6"/>
      <c r="N111" s="6"/>
      <c r="O111" s="6"/>
      <c r="P111" s="6"/>
      <c r="Q111" s="6"/>
      <c r="R111" s="6"/>
      <c r="S111" s="6"/>
      <c r="T111" s="6"/>
      <c r="U111" s="6"/>
      <c r="V111" s="6"/>
      <c r="W111" s="6"/>
      <c r="X111" s="6"/>
      <c r="Y111" s="6"/>
      <c r="Z111" s="6"/>
    </row>
    <row r="112" ht="15.75" customHeight="1">
      <c r="A112" s="2">
        <v>26.0</v>
      </c>
      <c r="B112" s="18" t="s">
        <v>750</v>
      </c>
      <c r="C112" s="23">
        <v>2.0</v>
      </c>
      <c r="D112" s="6">
        <v>0.0</v>
      </c>
      <c r="E112" s="6"/>
      <c r="F112" s="6" t="s">
        <v>1068</v>
      </c>
      <c r="G112" s="6" t="s">
        <v>873</v>
      </c>
      <c r="H112" s="6" t="s">
        <v>1289</v>
      </c>
      <c r="I112" s="6" t="s">
        <v>892</v>
      </c>
      <c r="J112" s="6" t="s">
        <v>1291</v>
      </c>
      <c r="K112" s="6"/>
      <c r="L112" s="6" t="s">
        <v>1292</v>
      </c>
      <c r="M112" s="6" t="s">
        <v>875</v>
      </c>
      <c r="N112" s="6" t="s">
        <v>1293</v>
      </c>
      <c r="O112" s="6" t="s">
        <v>1294</v>
      </c>
      <c r="P112" s="6" t="s">
        <v>1154</v>
      </c>
      <c r="Q112" s="6" t="s">
        <v>1295</v>
      </c>
      <c r="R112" s="6"/>
      <c r="S112" s="6"/>
      <c r="T112" s="6"/>
      <c r="U112" s="6"/>
      <c r="V112" s="6"/>
      <c r="W112" s="6"/>
      <c r="X112" s="6"/>
      <c r="Y112" s="6"/>
      <c r="Z112" s="6"/>
    </row>
    <row r="113" ht="15.75" customHeight="1">
      <c r="A113" s="2">
        <v>26.0</v>
      </c>
      <c r="B113" s="18" t="s">
        <v>750</v>
      </c>
      <c r="C113" s="23">
        <v>1.0</v>
      </c>
      <c r="D113" s="6">
        <v>0.0</v>
      </c>
      <c r="E113" s="6"/>
      <c r="F113" s="6" t="s">
        <v>1068</v>
      </c>
      <c r="G113" s="6" t="s">
        <v>873</v>
      </c>
      <c r="H113" s="6" t="s">
        <v>1289</v>
      </c>
      <c r="I113" s="6" t="s">
        <v>892</v>
      </c>
      <c r="J113" s="6" t="s">
        <v>1298</v>
      </c>
      <c r="K113" s="6" t="s">
        <v>1299</v>
      </c>
      <c r="L113" s="6" t="s">
        <v>1301</v>
      </c>
      <c r="M113" s="6" t="s">
        <v>875</v>
      </c>
      <c r="N113" s="6" t="s">
        <v>1293</v>
      </c>
      <c r="O113" s="6" t="s">
        <v>1303</v>
      </c>
      <c r="P113" s="6" t="s">
        <v>1154</v>
      </c>
      <c r="Q113" s="6" t="s">
        <v>1295</v>
      </c>
      <c r="R113" s="6"/>
      <c r="S113" s="6"/>
      <c r="T113" s="6"/>
      <c r="U113" s="6"/>
      <c r="V113" s="6"/>
      <c r="W113" s="6"/>
      <c r="X113" s="6"/>
      <c r="Y113" s="6"/>
      <c r="Z113" s="6"/>
    </row>
    <row r="114" ht="15.75" customHeight="1">
      <c r="A114" s="2">
        <v>26.0</v>
      </c>
      <c r="B114" s="18" t="s">
        <v>750</v>
      </c>
      <c r="C114" s="23">
        <v>0.0</v>
      </c>
      <c r="D114" s="6">
        <v>0.0</v>
      </c>
      <c r="E114" s="6"/>
      <c r="F114" s="6"/>
      <c r="G114" s="6"/>
      <c r="H114" s="6" t="s">
        <v>1289</v>
      </c>
      <c r="I114" s="6" t="s">
        <v>892</v>
      </c>
      <c r="J114" s="6" t="s">
        <v>861</v>
      </c>
      <c r="K114" s="6"/>
      <c r="L114" s="6"/>
      <c r="M114" s="6" t="s">
        <v>875</v>
      </c>
      <c r="N114" s="6" t="s">
        <v>1293</v>
      </c>
      <c r="O114" s="6" t="s">
        <v>1305</v>
      </c>
      <c r="P114" s="6" t="s">
        <v>1154</v>
      </c>
      <c r="Q114" s="6" t="s">
        <v>1295</v>
      </c>
      <c r="R114" s="6"/>
      <c r="S114" s="6"/>
      <c r="T114" s="6"/>
      <c r="U114" s="6"/>
      <c r="V114" s="6"/>
      <c r="W114" s="6"/>
      <c r="X114" s="6"/>
      <c r="Y114" s="6"/>
      <c r="Z114" s="6"/>
    </row>
    <row r="115" ht="15.75" customHeight="1">
      <c r="A115" s="2">
        <v>27.0</v>
      </c>
      <c r="B115" s="18" t="s">
        <v>794</v>
      </c>
      <c r="C115" s="23">
        <v>0.0</v>
      </c>
      <c r="D115" s="6">
        <v>0.0</v>
      </c>
      <c r="E115" s="6"/>
      <c r="F115" s="6"/>
      <c r="G115" s="6"/>
      <c r="H115" s="6"/>
      <c r="I115" s="6" t="s">
        <v>860</v>
      </c>
      <c r="J115" s="6" t="s">
        <v>861</v>
      </c>
      <c r="K115" s="6"/>
      <c r="L115" s="6"/>
      <c r="M115" s="6"/>
      <c r="N115" s="6"/>
      <c r="O115" s="6"/>
      <c r="P115" s="6"/>
      <c r="Q115" s="6"/>
      <c r="R115" s="6"/>
      <c r="S115" s="6"/>
      <c r="T115" s="6"/>
      <c r="U115" s="6"/>
      <c r="V115" s="6"/>
      <c r="W115" s="6"/>
      <c r="X115" s="6"/>
      <c r="Y115" s="6"/>
      <c r="Z115" s="6"/>
    </row>
    <row r="116" ht="15.75" customHeight="1">
      <c r="A116" s="2">
        <v>27.0</v>
      </c>
      <c r="B116" s="18" t="s">
        <v>794</v>
      </c>
      <c r="C116" s="23">
        <v>1.0</v>
      </c>
      <c r="D116" s="6">
        <v>0.0</v>
      </c>
      <c r="E116" s="6"/>
      <c r="F116" s="6"/>
      <c r="G116" s="6"/>
      <c r="H116" s="6"/>
      <c r="I116" s="6" t="s">
        <v>860</v>
      </c>
      <c r="J116" s="6" t="s">
        <v>865</v>
      </c>
      <c r="K116" s="6"/>
      <c r="L116" s="6"/>
      <c r="M116" s="6"/>
      <c r="N116" s="6"/>
      <c r="O116" s="6"/>
      <c r="P116" s="6"/>
      <c r="Q116" s="6"/>
      <c r="R116" s="6"/>
      <c r="S116" s="6"/>
      <c r="T116" s="6"/>
      <c r="U116" s="6"/>
      <c r="V116" s="6"/>
      <c r="W116" s="6"/>
      <c r="X116" s="6"/>
      <c r="Y116" s="6"/>
      <c r="Z116" s="6"/>
    </row>
    <row r="117" ht="15.75" customHeight="1">
      <c r="A117" s="2">
        <v>28.0</v>
      </c>
      <c r="B117" s="18" t="s">
        <v>781</v>
      </c>
      <c r="C117" s="23">
        <v>1.0</v>
      </c>
      <c r="D117" s="6">
        <v>0.0</v>
      </c>
      <c r="E117" s="6"/>
      <c r="F117" s="6" t="s">
        <v>872</v>
      </c>
      <c r="G117" s="6" t="s">
        <v>873</v>
      </c>
      <c r="H117" s="6"/>
      <c r="I117" s="6" t="s">
        <v>860</v>
      </c>
      <c r="J117" s="6" t="s">
        <v>865</v>
      </c>
      <c r="K117" s="36" t="s">
        <v>1308</v>
      </c>
      <c r="L117" s="6" t="s">
        <v>1243</v>
      </c>
      <c r="M117" s="6" t="s">
        <v>875</v>
      </c>
      <c r="N117" s="6" t="s">
        <v>876</v>
      </c>
      <c r="O117" s="38" t="s">
        <v>1309</v>
      </c>
      <c r="P117" s="6" t="s">
        <v>1154</v>
      </c>
      <c r="Q117" s="6" t="s">
        <v>1310</v>
      </c>
      <c r="R117" s="6"/>
      <c r="S117" s="6"/>
      <c r="T117" s="6"/>
      <c r="U117" s="6"/>
      <c r="V117" s="6"/>
      <c r="W117" s="6"/>
      <c r="X117" s="6"/>
      <c r="Y117" s="6"/>
      <c r="Z117" s="6"/>
    </row>
    <row r="118" ht="15.75" customHeight="1">
      <c r="A118" s="2">
        <v>28.0</v>
      </c>
      <c r="B118" s="18" t="s">
        <v>781</v>
      </c>
      <c r="C118" s="23">
        <v>0.0</v>
      </c>
      <c r="D118" s="6">
        <v>0.0</v>
      </c>
      <c r="E118" s="6"/>
      <c r="F118" s="6"/>
      <c r="G118" s="6"/>
      <c r="H118" s="6"/>
      <c r="I118" s="6" t="s">
        <v>860</v>
      </c>
      <c r="J118" s="6" t="s">
        <v>861</v>
      </c>
      <c r="K118" s="6"/>
      <c r="L118" s="6"/>
      <c r="M118" s="6"/>
      <c r="N118" s="6"/>
      <c r="O118" s="6"/>
      <c r="P118" s="6"/>
      <c r="Q118" s="6"/>
      <c r="R118" s="6"/>
      <c r="S118" s="6"/>
      <c r="T118" s="6"/>
      <c r="U118" s="6"/>
      <c r="V118" s="6"/>
      <c r="W118" s="6"/>
      <c r="X118" s="6"/>
      <c r="Y118" s="6"/>
      <c r="Z118" s="6"/>
    </row>
    <row r="119" ht="15.75" customHeight="1">
      <c r="A119" s="2">
        <v>28.0</v>
      </c>
      <c r="B119" s="18" t="s">
        <v>781</v>
      </c>
      <c r="C119" s="23">
        <v>2.0</v>
      </c>
      <c r="D119" s="6">
        <v>0.0</v>
      </c>
      <c r="E119" s="6"/>
      <c r="F119" s="6"/>
      <c r="G119" s="6"/>
      <c r="H119" s="6"/>
      <c r="I119" s="6" t="s">
        <v>860</v>
      </c>
      <c r="J119" s="6"/>
      <c r="K119" s="6"/>
      <c r="L119" s="6"/>
      <c r="M119" s="6"/>
      <c r="N119" s="6"/>
      <c r="O119" s="6"/>
      <c r="P119" s="6"/>
      <c r="Q119" s="6"/>
      <c r="R119" s="39" t="s">
        <v>1247</v>
      </c>
      <c r="S119" s="6"/>
      <c r="T119" s="6"/>
      <c r="U119" s="6"/>
      <c r="V119" s="6"/>
      <c r="W119" s="6"/>
      <c r="X119" s="6"/>
      <c r="Y119" s="6"/>
      <c r="Z119" s="6"/>
    </row>
    <row r="120" ht="15.75" customHeight="1">
      <c r="A120" s="2">
        <v>28.0</v>
      </c>
      <c r="B120" s="18" t="s">
        <v>781</v>
      </c>
      <c r="C120" s="23">
        <v>3.0</v>
      </c>
      <c r="D120" s="6">
        <v>0.0</v>
      </c>
      <c r="E120" s="6"/>
      <c r="F120" s="6"/>
      <c r="G120" s="6"/>
      <c r="H120" s="6"/>
      <c r="I120" s="6" t="s">
        <v>860</v>
      </c>
      <c r="J120" s="6"/>
      <c r="K120" s="6"/>
      <c r="L120" s="6"/>
      <c r="M120" s="6"/>
      <c r="N120" s="6"/>
      <c r="O120" s="6"/>
      <c r="P120" s="6"/>
      <c r="Q120" s="6"/>
      <c r="R120" s="39" t="s">
        <v>1312</v>
      </c>
      <c r="S120" s="6"/>
      <c r="T120" s="6"/>
      <c r="U120" s="6"/>
      <c r="V120" s="6"/>
      <c r="W120" s="6"/>
      <c r="X120" s="6"/>
      <c r="Y120" s="6"/>
      <c r="Z120" s="6"/>
    </row>
    <row r="121" ht="15.75" customHeight="1">
      <c r="A121" s="2">
        <v>28.0</v>
      </c>
      <c r="B121" s="18" t="s">
        <v>781</v>
      </c>
      <c r="C121" s="23">
        <v>4.0</v>
      </c>
      <c r="D121" s="6">
        <v>0.0</v>
      </c>
      <c r="E121" s="6"/>
      <c r="F121" s="6"/>
      <c r="G121" s="6"/>
      <c r="H121" s="6"/>
      <c r="I121" s="6" t="s">
        <v>860</v>
      </c>
      <c r="J121" s="6"/>
      <c r="K121" s="6"/>
      <c r="L121" s="6"/>
      <c r="M121" s="6"/>
      <c r="N121" s="6"/>
      <c r="O121" s="6"/>
      <c r="P121" s="6"/>
      <c r="Q121" s="6"/>
      <c r="R121" s="39" t="s">
        <v>1315</v>
      </c>
      <c r="S121" s="6"/>
      <c r="T121" s="6"/>
      <c r="U121" s="6"/>
      <c r="V121" s="6"/>
      <c r="W121" s="6"/>
      <c r="X121" s="6"/>
      <c r="Y121" s="6"/>
      <c r="Z121" s="6"/>
    </row>
    <row r="122" ht="15.75" customHeight="1">
      <c r="A122" s="2">
        <v>28.0</v>
      </c>
      <c r="B122" s="18" t="s">
        <v>781</v>
      </c>
      <c r="C122" s="23">
        <v>5.0</v>
      </c>
      <c r="D122" s="6">
        <v>0.0</v>
      </c>
      <c r="E122" s="6"/>
      <c r="F122" s="6"/>
      <c r="G122" s="6"/>
      <c r="H122" s="6"/>
      <c r="I122" s="6" t="s">
        <v>860</v>
      </c>
      <c r="J122" s="6"/>
      <c r="K122" s="6"/>
      <c r="L122" s="6"/>
      <c r="M122" s="6"/>
      <c r="N122" s="6"/>
      <c r="O122" s="6"/>
      <c r="P122" s="6"/>
      <c r="Q122" s="6"/>
      <c r="R122" s="39" t="s">
        <v>1255</v>
      </c>
      <c r="S122" s="6"/>
      <c r="T122" s="6"/>
      <c r="U122" s="6"/>
      <c r="V122" s="6"/>
      <c r="W122" s="6"/>
      <c r="X122" s="6"/>
      <c r="Y122" s="6"/>
      <c r="Z122" s="6"/>
    </row>
    <row r="123" ht="15.75" customHeight="1">
      <c r="A123" s="2">
        <v>28.0</v>
      </c>
      <c r="B123" s="18" t="s">
        <v>781</v>
      </c>
      <c r="C123" s="23">
        <v>6.0</v>
      </c>
      <c r="D123" s="6">
        <v>0.0</v>
      </c>
      <c r="E123" s="6"/>
      <c r="F123" s="6"/>
      <c r="G123" s="6"/>
      <c r="H123" s="6"/>
      <c r="I123" s="6" t="s">
        <v>860</v>
      </c>
      <c r="J123" s="6"/>
      <c r="K123" s="6"/>
      <c r="L123" s="6"/>
      <c r="M123" s="6"/>
      <c r="N123" s="6"/>
      <c r="O123" s="6"/>
      <c r="P123" s="6"/>
      <c r="Q123" s="6"/>
      <c r="R123" s="39" t="s">
        <v>1322</v>
      </c>
      <c r="S123" s="6"/>
      <c r="T123" s="6"/>
      <c r="U123" s="6"/>
      <c r="V123" s="6"/>
      <c r="W123" s="6"/>
      <c r="X123" s="6"/>
      <c r="Y123" s="6"/>
      <c r="Z123" s="6"/>
    </row>
    <row r="124" ht="15.75" customHeight="1">
      <c r="A124" s="2">
        <v>28.0</v>
      </c>
      <c r="B124" s="18" t="s">
        <v>781</v>
      </c>
      <c r="C124" s="23">
        <v>7.0</v>
      </c>
      <c r="D124" s="6">
        <v>0.0</v>
      </c>
      <c r="E124" s="6"/>
      <c r="F124" s="6"/>
      <c r="G124" s="6"/>
      <c r="H124" s="6"/>
      <c r="I124" s="6" t="s">
        <v>860</v>
      </c>
      <c r="J124" s="6"/>
      <c r="K124" s="6"/>
      <c r="L124" s="6"/>
      <c r="M124" s="6"/>
      <c r="N124" s="6"/>
      <c r="O124" s="6"/>
      <c r="P124" s="6"/>
      <c r="Q124" s="6"/>
      <c r="R124" s="39" t="s">
        <v>1257</v>
      </c>
      <c r="S124" s="6"/>
      <c r="T124" s="6"/>
      <c r="U124" s="6"/>
      <c r="V124" s="6"/>
      <c r="W124" s="6"/>
      <c r="X124" s="6"/>
      <c r="Y124" s="6"/>
      <c r="Z124" s="6"/>
    </row>
    <row r="125" ht="15.75" customHeight="1">
      <c r="A125" s="2">
        <v>29.0</v>
      </c>
      <c r="B125" s="18" t="s">
        <v>750</v>
      </c>
      <c r="C125" s="23">
        <v>1.0</v>
      </c>
      <c r="D125" s="6">
        <v>0.0</v>
      </c>
      <c r="E125" s="6"/>
      <c r="F125" s="6" t="s">
        <v>872</v>
      </c>
      <c r="G125" s="6" t="s">
        <v>873</v>
      </c>
      <c r="H125" s="6"/>
      <c r="I125" s="6" t="s">
        <v>860</v>
      </c>
      <c r="J125" s="6" t="s">
        <v>865</v>
      </c>
      <c r="K125" s="36" t="s">
        <v>1218</v>
      </c>
      <c r="L125" s="6" t="s">
        <v>1324</v>
      </c>
      <c r="M125" s="6" t="s">
        <v>246</v>
      </c>
      <c r="N125" s="6"/>
      <c r="O125" s="6"/>
      <c r="P125" s="6"/>
      <c r="Q125" s="6" t="s">
        <v>1326</v>
      </c>
      <c r="R125" s="6"/>
      <c r="S125" s="6"/>
      <c r="T125" s="6"/>
      <c r="U125" s="6"/>
      <c r="V125" s="6"/>
      <c r="W125" s="6"/>
      <c r="X125" s="6"/>
      <c r="Y125" s="6"/>
      <c r="Z125" s="6"/>
    </row>
    <row r="126" ht="15.75" customHeight="1">
      <c r="A126" s="2">
        <v>29.0</v>
      </c>
      <c r="B126" s="18" t="s">
        <v>750</v>
      </c>
      <c r="C126" s="23">
        <v>0.0</v>
      </c>
      <c r="D126" s="6">
        <v>0.0</v>
      </c>
      <c r="E126" s="6"/>
      <c r="F126" s="6"/>
      <c r="G126" s="6"/>
      <c r="H126" s="6"/>
      <c r="I126" s="6" t="s">
        <v>860</v>
      </c>
      <c r="J126" s="6" t="s">
        <v>861</v>
      </c>
      <c r="K126" s="6"/>
      <c r="L126" s="6"/>
      <c r="M126" s="6"/>
      <c r="N126" s="6"/>
      <c r="O126" s="6"/>
      <c r="P126" s="6"/>
      <c r="Q126" s="6"/>
      <c r="R126" s="6"/>
      <c r="S126" s="6"/>
      <c r="T126" s="6"/>
      <c r="U126" s="6"/>
      <c r="V126" s="6"/>
      <c r="W126" s="6"/>
      <c r="X126" s="6"/>
      <c r="Y126" s="6"/>
      <c r="Z126" s="6"/>
    </row>
    <row r="127" ht="15.75" customHeight="1">
      <c r="A127" s="2">
        <v>30.0</v>
      </c>
      <c r="B127" s="18" t="s">
        <v>798</v>
      </c>
      <c r="C127" s="23">
        <v>0.0</v>
      </c>
      <c r="D127" s="6">
        <v>0.0</v>
      </c>
      <c r="E127" s="6"/>
      <c r="F127" s="6"/>
      <c r="G127" s="6"/>
      <c r="H127" s="6"/>
      <c r="I127" s="6" t="s">
        <v>860</v>
      </c>
      <c r="J127" s="6" t="s">
        <v>861</v>
      </c>
      <c r="K127" s="6"/>
      <c r="L127" s="6"/>
      <c r="M127" s="6"/>
      <c r="N127" s="6"/>
      <c r="O127" s="6"/>
      <c r="P127" s="6"/>
      <c r="Q127" s="6"/>
      <c r="R127" s="6"/>
      <c r="S127" s="6"/>
      <c r="T127" s="6"/>
      <c r="U127" s="6"/>
      <c r="V127" s="6"/>
      <c r="W127" s="6"/>
      <c r="X127" s="6"/>
      <c r="Y127" s="6"/>
      <c r="Z127" s="6"/>
    </row>
    <row r="128" ht="15.75" customHeight="1">
      <c r="A128" s="2">
        <v>30.0</v>
      </c>
      <c r="B128" s="18" t="s">
        <v>798</v>
      </c>
      <c r="C128" s="23">
        <v>1.0</v>
      </c>
      <c r="D128" s="6">
        <v>0.0</v>
      </c>
      <c r="E128" s="6"/>
      <c r="F128" s="6" t="s">
        <v>1327</v>
      </c>
      <c r="G128" s="6" t="s">
        <v>1233</v>
      </c>
      <c r="H128" s="6"/>
      <c r="I128" s="6" t="s">
        <v>860</v>
      </c>
      <c r="J128" s="6" t="s">
        <v>865</v>
      </c>
      <c r="K128" s="6"/>
      <c r="L128" s="6"/>
      <c r="M128" s="6" t="s">
        <v>875</v>
      </c>
      <c r="N128" s="6" t="s">
        <v>876</v>
      </c>
      <c r="O128" s="6"/>
      <c r="P128" s="6"/>
      <c r="Q128" s="6"/>
      <c r="R128" s="6"/>
      <c r="S128" s="6"/>
      <c r="T128" s="6"/>
      <c r="U128" s="6"/>
      <c r="V128" s="6"/>
      <c r="W128" s="6"/>
      <c r="X128" s="6"/>
      <c r="Y128" s="6"/>
      <c r="Z128" s="6"/>
    </row>
    <row r="129" ht="15.75" customHeight="1">
      <c r="A129" s="2">
        <v>31.0</v>
      </c>
      <c r="B129" s="18" t="s">
        <v>800</v>
      </c>
      <c r="C129" s="23">
        <v>0.0</v>
      </c>
      <c r="D129" s="6">
        <v>0.0</v>
      </c>
      <c r="E129" s="6"/>
      <c r="F129" s="6"/>
      <c r="G129" s="6"/>
      <c r="H129" s="6"/>
      <c r="I129" s="6" t="s">
        <v>892</v>
      </c>
      <c r="J129" s="6" t="s">
        <v>861</v>
      </c>
      <c r="K129" s="6"/>
      <c r="L129" s="6"/>
      <c r="M129" s="6"/>
      <c r="N129" s="6"/>
      <c r="O129" s="6"/>
      <c r="P129" s="6"/>
      <c r="Q129" s="6"/>
      <c r="R129" s="6"/>
      <c r="S129" s="6"/>
      <c r="T129" s="6"/>
      <c r="U129" s="6"/>
      <c r="V129" s="6"/>
      <c r="W129" s="6"/>
      <c r="X129" s="6"/>
      <c r="Y129" s="6"/>
      <c r="Z129" s="6"/>
    </row>
    <row r="130" ht="15.75" customHeight="1">
      <c r="A130" s="2">
        <v>31.0</v>
      </c>
      <c r="B130" s="18" t="s">
        <v>800</v>
      </c>
      <c r="C130" s="23">
        <v>1.0</v>
      </c>
      <c r="D130" s="6">
        <v>0.0</v>
      </c>
      <c r="E130" s="6"/>
      <c r="F130" s="6" t="s">
        <v>872</v>
      </c>
      <c r="G130" s="6" t="s">
        <v>1233</v>
      </c>
      <c r="H130" s="6"/>
      <c r="I130" s="6" t="s">
        <v>892</v>
      </c>
      <c r="J130" s="6" t="s">
        <v>865</v>
      </c>
      <c r="K130" s="6"/>
      <c r="L130" s="6" t="s">
        <v>1328</v>
      </c>
      <c r="M130" s="6" t="s">
        <v>875</v>
      </c>
      <c r="N130" s="6" t="s">
        <v>876</v>
      </c>
      <c r="O130" s="6">
        <v>1.1</v>
      </c>
      <c r="P130" s="6" t="s">
        <v>1329</v>
      </c>
      <c r="Q130" s="6" t="s">
        <v>1330</v>
      </c>
      <c r="R130" s="6"/>
      <c r="S130" s="6"/>
      <c r="T130" s="6"/>
      <c r="U130" s="6"/>
      <c r="V130" s="6"/>
      <c r="W130" s="6"/>
      <c r="X130" s="6"/>
      <c r="Y130" s="6"/>
      <c r="Z130" s="6"/>
    </row>
    <row r="131" ht="15.75" customHeight="1">
      <c r="A131" s="2">
        <v>31.0</v>
      </c>
      <c r="B131" s="18" t="s">
        <v>800</v>
      </c>
      <c r="C131" s="23">
        <v>2.0</v>
      </c>
      <c r="D131" s="6">
        <v>0.0</v>
      </c>
      <c r="E131" s="6"/>
      <c r="F131" s="6" t="s">
        <v>872</v>
      </c>
      <c r="G131" s="6" t="s">
        <v>1233</v>
      </c>
      <c r="H131" s="6"/>
      <c r="I131" s="6" t="s">
        <v>892</v>
      </c>
      <c r="J131" s="6" t="s">
        <v>863</v>
      </c>
      <c r="K131" s="6"/>
      <c r="L131" s="6" t="s">
        <v>1152</v>
      </c>
      <c r="M131" s="6" t="s">
        <v>875</v>
      </c>
      <c r="N131" s="6" t="s">
        <v>876</v>
      </c>
      <c r="O131" s="6">
        <v>1.1</v>
      </c>
      <c r="P131" s="6" t="s">
        <v>1329</v>
      </c>
      <c r="Q131" s="6" t="s">
        <v>1331</v>
      </c>
      <c r="R131" s="6"/>
      <c r="S131" s="6"/>
      <c r="T131" s="6"/>
      <c r="U131" s="6"/>
      <c r="V131" s="6"/>
      <c r="W131" s="6"/>
      <c r="X131" s="6"/>
      <c r="Y131" s="6"/>
      <c r="Z131" s="6"/>
    </row>
    <row r="132" ht="15.75" customHeight="1">
      <c r="A132" s="2">
        <v>31.0</v>
      </c>
      <c r="B132" s="18" t="s">
        <v>800</v>
      </c>
      <c r="C132" s="23">
        <v>3.0</v>
      </c>
      <c r="D132" s="6">
        <v>0.0</v>
      </c>
      <c r="E132" s="6"/>
      <c r="F132" s="6" t="s">
        <v>872</v>
      </c>
      <c r="G132" s="6" t="s">
        <v>1233</v>
      </c>
      <c r="H132" s="6"/>
      <c r="I132" s="6" t="s">
        <v>892</v>
      </c>
      <c r="J132" s="6" t="s">
        <v>1333</v>
      </c>
      <c r="K132" s="6"/>
      <c r="L132" s="6" t="s">
        <v>1334</v>
      </c>
      <c r="M132" s="6" t="s">
        <v>875</v>
      </c>
      <c r="N132" s="6" t="s">
        <v>876</v>
      </c>
      <c r="O132" s="6">
        <v>1.1</v>
      </c>
      <c r="P132" s="6" t="s">
        <v>1329</v>
      </c>
      <c r="Q132" s="6" t="s">
        <v>1335</v>
      </c>
      <c r="R132" s="6"/>
      <c r="S132" s="6"/>
      <c r="T132" s="6"/>
      <c r="U132" s="6"/>
      <c r="V132" s="6"/>
      <c r="W132" s="6"/>
      <c r="X132" s="6"/>
      <c r="Y132" s="6"/>
      <c r="Z132" s="6"/>
    </row>
    <row r="133" ht="15.75" customHeight="1">
      <c r="A133" s="2">
        <v>31.0</v>
      </c>
      <c r="B133" s="18" t="s">
        <v>800</v>
      </c>
      <c r="C133" s="23">
        <v>4.0</v>
      </c>
      <c r="D133" s="6">
        <v>0.0</v>
      </c>
      <c r="E133" s="6"/>
      <c r="F133" s="6"/>
      <c r="G133" s="6"/>
      <c r="H133" s="6"/>
      <c r="I133" s="6" t="s">
        <v>892</v>
      </c>
      <c r="J133" s="6"/>
      <c r="K133" s="6"/>
      <c r="L133" s="6"/>
      <c r="M133" s="6"/>
      <c r="N133" s="6"/>
      <c r="O133" s="6"/>
      <c r="P133" s="6"/>
      <c r="Q133" s="6"/>
      <c r="R133" s="39" t="s">
        <v>1247</v>
      </c>
      <c r="S133" s="6"/>
      <c r="T133" s="6"/>
      <c r="U133" s="6"/>
      <c r="V133" s="6"/>
      <c r="W133" s="6"/>
      <c r="X133" s="6"/>
      <c r="Y133" s="6"/>
      <c r="Z133" s="6"/>
    </row>
    <row r="134" ht="15.75" customHeight="1">
      <c r="A134" s="2">
        <v>31.0</v>
      </c>
      <c r="B134" s="18" t="s">
        <v>800</v>
      </c>
      <c r="C134" s="23">
        <v>5.0</v>
      </c>
      <c r="D134" s="6">
        <v>0.0</v>
      </c>
      <c r="E134" s="6"/>
      <c r="F134" s="6"/>
      <c r="G134" s="6"/>
      <c r="H134" s="6"/>
      <c r="I134" s="6" t="s">
        <v>892</v>
      </c>
      <c r="J134" s="6"/>
      <c r="K134" s="6"/>
      <c r="L134" s="6"/>
      <c r="M134" s="6"/>
      <c r="N134" s="6"/>
      <c r="O134" s="6"/>
      <c r="P134" s="6"/>
      <c r="Q134" s="6"/>
      <c r="R134" s="39" t="s">
        <v>1315</v>
      </c>
      <c r="S134" s="6"/>
      <c r="T134" s="6"/>
      <c r="U134" s="6"/>
      <c r="V134" s="6"/>
      <c r="W134" s="6"/>
      <c r="X134" s="6"/>
      <c r="Y134" s="6"/>
      <c r="Z134" s="6"/>
    </row>
    <row r="135" ht="15.75" customHeight="1">
      <c r="A135" s="2">
        <v>31.0</v>
      </c>
      <c r="B135" s="18" t="s">
        <v>800</v>
      </c>
      <c r="C135" s="23">
        <v>6.0</v>
      </c>
      <c r="D135" s="6">
        <v>0.0</v>
      </c>
      <c r="E135" s="6"/>
      <c r="F135" s="6"/>
      <c r="G135" s="6"/>
      <c r="H135" s="6"/>
      <c r="I135" s="6" t="s">
        <v>892</v>
      </c>
      <c r="J135" s="6"/>
      <c r="K135" s="6"/>
      <c r="L135" s="6"/>
      <c r="M135" s="6"/>
      <c r="N135" s="6"/>
      <c r="O135" s="6"/>
      <c r="P135" s="6"/>
      <c r="Q135" s="6"/>
      <c r="R135" s="39" t="s">
        <v>1322</v>
      </c>
      <c r="S135" s="6"/>
      <c r="T135" s="6"/>
      <c r="U135" s="6"/>
      <c r="V135" s="6"/>
      <c r="W135" s="6"/>
      <c r="X135" s="6"/>
      <c r="Y135" s="6"/>
      <c r="Z135" s="6"/>
    </row>
    <row r="136" ht="15.75" customHeight="1">
      <c r="A136" s="2">
        <v>31.0</v>
      </c>
      <c r="B136" s="18" t="s">
        <v>800</v>
      </c>
      <c r="C136" s="23">
        <v>7.0</v>
      </c>
      <c r="D136" s="6">
        <v>0.0</v>
      </c>
      <c r="E136" s="6"/>
      <c r="F136" s="6"/>
      <c r="G136" s="6"/>
      <c r="H136" s="6"/>
      <c r="I136" s="6" t="s">
        <v>892</v>
      </c>
      <c r="J136" s="6"/>
      <c r="K136" s="6"/>
      <c r="L136" s="6"/>
      <c r="M136" s="6"/>
      <c r="N136" s="6"/>
      <c r="O136" s="6"/>
      <c r="P136" s="6"/>
      <c r="Q136" s="6"/>
      <c r="R136" s="39" t="s">
        <v>1344</v>
      </c>
      <c r="S136" s="6"/>
      <c r="T136" s="6"/>
      <c r="U136" s="6"/>
      <c r="V136" s="6"/>
      <c r="W136" s="6"/>
      <c r="X136" s="6"/>
      <c r="Y136" s="6"/>
      <c r="Z136" s="6"/>
    </row>
    <row r="137" ht="15.75" customHeight="1">
      <c r="A137" s="2">
        <v>32.0</v>
      </c>
      <c r="B137" s="18" t="s">
        <v>801</v>
      </c>
      <c r="C137" s="23">
        <v>0.0</v>
      </c>
      <c r="D137" s="6">
        <v>0.0</v>
      </c>
      <c r="E137" s="6"/>
      <c r="F137" s="6"/>
      <c r="G137" s="6"/>
      <c r="H137" s="6"/>
      <c r="I137" s="6" t="s">
        <v>860</v>
      </c>
      <c r="J137" s="6" t="s">
        <v>861</v>
      </c>
      <c r="K137" s="6"/>
      <c r="L137" s="6"/>
      <c r="M137" s="6"/>
      <c r="N137" s="6"/>
      <c r="O137" s="6"/>
      <c r="P137" s="6"/>
      <c r="Q137" s="6"/>
      <c r="R137" s="6"/>
      <c r="S137" s="6"/>
      <c r="T137" s="6"/>
      <c r="U137" s="6"/>
      <c r="V137" s="6"/>
      <c r="W137" s="6"/>
      <c r="X137" s="6"/>
      <c r="Y137" s="6"/>
      <c r="Z137" s="6"/>
    </row>
    <row r="138" ht="15.75" customHeight="1">
      <c r="A138" s="2">
        <v>32.0</v>
      </c>
      <c r="B138" s="18" t="s">
        <v>801</v>
      </c>
      <c r="C138" s="23">
        <v>1.0</v>
      </c>
      <c r="D138" s="6">
        <v>0.0</v>
      </c>
      <c r="E138" s="6"/>
      <c r="F138" s="6" t="s">
        <v>1348</v>
      </c>
      <c r="G138" s="6" t="s">
        <v>917</v>
      </c>
      <c r="H138" s="6" t="s">
        <v>868</v>
      </c>
      <c r="I138" s="6" t="s">
        <v>860</v>
      </c>
      <c r="J138" s="6" t="s">
        <v>865</v>
      </c>
      <c r="K138" s="6"/>
      <c r="L138" s="6" t="s">
        <v>1349</v>
      </c>
      <c r="M138" s="6"/>
      <c r="N138" s="6"/>
      <c r="O138" s="6"/>
      <c r="P138" s="6"/>
      <c r="Q138" s="6"/>
      <c r="R138" s="6"/>
      <c r="S138" s="6"/>
      <c r="T138" s="6"/>
      <c r="U138" s="6"/>
      <c r="V138" s="6"/>
      <c r="W138" s="6"/>
      <c r="X138" s="6"/>
      <c r="Y138" s="6"/>
      <c r="Z138" s="6"/>
    </row>
    <row r="139" ht="15.75" customHeight="1">
      <c r="A139" s="2">
        <v>33.0</v>
      </c>
      <c r="B139" s="18" t="s">
        <v>785</v>
      </c>
      <c r="C139" s="23">
        <v>0.0</v>
      </c>
      <c r="D139" s="6">
        <v>0.0</v>
      </c>
      <c r="E139" s="6" t="s">
        <v>1350</v>
      </c>
      <c r="F139" s="6"/>
      <c r="G139" s="6"/>
      <c r="H139" s="6" t="s">
        <v>1042</v>
      </c>
      <c r="I139" s="6" t="s">
        <v>892</v>
      </c>
      <c r="J139" s="6" t="s">
        <v>861</v>
      </c>
      <c r="K139" s="6"/>
      <c r="L139" s="6"/>
      <c r="M139" s="6"/>
      <c r="N139" s="6"/>
      <c r="O139" s="6"/>
      <c r="P139" s="6"/>
      <c r="Q139" s="6"/>
      <c r="R139" s="6"/>
      <c r="S139" s="6"/>
      <c r="T139" s="6"/>
      <c r="U139" s="6"/>
      <c r="V139" s="6"/>
      <c r="W139" s="6"/>
      <c r="X139" s="6"/>
      <c r="Y139" s="6"/>
      <c r="Z139" s="6"/>
    </row>
    <row r="140" ht="15.75" customHeight="1">
      <c r="A140" s="2">
        <v>33.0</v>
      </c>
      <c r="B140" s="18" t="s">
        <v>785</v>
      </c>
      <c r="C140" s="23">
        <v>1.0</v>
      </c>
      <c r="D140" s="6">
        <v>0.0</v>
      </c>
      <c r="E140" s="6" t="s">
        <v>1350</v>
      </c>
      <c r="F140" s="6"/>
      <c r="G140" s="6"/>
      <c r="H140" s="6" t="s">
        <v>1042</v>
      </c>
      <c r="I140" s="6" t="s">
        <v>892</v>
      </c>
      <c r="J140" s="6" t="s">
        <v>1351</v>
      </c>
      <c r="K140" s="6"/>
      <c r="L140" s="6" t="s">
        <v>1352</v>
      </c>
      <c r="M140" s="6" t="s">
        <v>875</v>
      </c>
      <c r="N140" s="6" t="s">
        <v>876</v>
      </c>
      <c r="O140" s="6">
        <v>1.2</v>
      </c>
      <c r="P140" s="6" t="s">
        <v>1329</v>
      </c>
      <c r="Q140" s="6" t="s">
        <v>1330</v>
      </c>
      <c r="R140" s="6"/>
      <c r="S140" s="6"/>
      <c r="T140" s="6"/>
      <c r="U140" s="6"/>
      <c r="V140" s="6"/>
      <c r="W140" s="6"/>
      <c r="X140" s="6"/>
      <c r="Y140" s="6"/>
      <c r="Z140" s="6"/>
    </row>
    <row r="141" ht="15.75" customHeight="1">
      <c r="A141" s="2">
        <v>33.0</v>
      </c>
      <c r="B141" s="18" t="s">
        <v>785</v>
      </c>
      <c r="C141" s="23">
        <v>2.0</v>
      </c>
      <c r="D141" s="6">
        <v>0.0</v>
      </c>
      <c r="E141" s="6" t="s">
        <v>1350</v>
      </c>
      <c r="F141" s="6"/>
      <c r="G141" s="6"/>
      <c r="H141" s="6" t="s">
        <v>1042</v>
      </c>
      <c r="I141" s="6" t="s">
        <v>892</v>
      </c>
      <c r="J141" s="6" t="s">
        <v>1353</v>
      </c>
      <c r="K141" s="6"/>
      <c r="L141" s="40" t="s">
        <v>1354</v>
      </c>
      <c r="M141" s="6" t="s">
        <v>875</v>
      </c>
      <c r="N141" s="6" t="s">
        <v>876</v>
      </c>
      <c r="O141" s="6">
        <v>1.2</v>
      </c>
      <c r="P141" s="6" t="s">
        <v>1329</v>
      </c>
      <c r="Q141" s="6" t="s">
        <v>1330</v>
      </c>
      <c r="R141" s="6"/>
      <c r="S141" s="6"/>
      <c r="T141" s="6"/>
      <c r="U141" s="6"/>
      <c r="V141" s="6"/>
      <c r="W141" s="6"/>
      <c r="X141" s="6"/>
      <c r="Y141" s="6"/>
      <c r="Z141" s="6"/>
    </row>
    <row r="142" ht="15.75" customHeight="1">
      <c r="A142" s="2">
        <v>33.0</v>
      </c>
      <c r="B142" s="18" t="s">
        <v>785</v>
      </c>
      <c r="C142" s="23">
        <v>3.0</v>
      </c>
      <c r="D142" s="6">
        <v>0.0</v>
      </c>
      <c r="E142" s="6" t="s">
        <v>1350</v>
      </c>
      <c r="F142" s="6"/>
      <c r="G142" s="6"/>
      <c r="H142" s="6" t="s">
        <v>1042</v>
      </c>
      <c r="I142" s="6" t="s">
        <v>892</v>
      </c>
      <c r="J142" s="6" t="s">
        <v>1355</v>
      </c>
      <c r="K142" s="6"/>
      <c r="L142" s="40" t="s">
        <v>1356</v>
      </c>
      <c r="M142" s="6" t="s">
        <v>875</v>
      </c>
      <c r="N142" s="6" t="s">
        <v>876</v>
      </c>
      <c r="O142" s="6">
        <v>1.2</v>
      </c>
      <c r="P142" s="6" t="s">
        <v>1329</v>
      </c>
      <c r="Q142" s="6" t="s">
        <v>1330</v>
      </c>
      <c r="R142" s="6"/>
      <c r="S142" s="6"/>
      <c r="T142" s="6"/>
      <c r="U142" s="6"/>
      <c r="V142" s="6"/>
      <c r="W142" s="6"/>
      <c r="X142" s="6"/>
      <c r="Y142" s="6"/>
      <c r="Z142" s="6"/>
    </row>
    <row r="143" ht="15.75" customHeight="1">
      <c r="A143" s="2">
        <v>33.0</v>
      </c>
      <c r="B143" s="18" t="s">
        <v>785</v>
      </c>
      <c r="C143" s="23">
        <v>4.0</v>
      </c>
      <c r="D143" s="6">
        <v>0.0</v>
      </c>
      <c r="E143" s="6" t="s">
        <v>1350</v>
      </c>
      <c r="F143" s="6"/>
      <c r="G143" s="6"/>
      <c r="H143" s="6" t="s">
        <v>1042</v>
      </c>
      <c r="I143" s="6" t="s">
        <v>892</v>
      </c>
      <c r="J143" s="6" t="s">
        <v>1360</v>
      </c>
      <c r="K143" s="6"/>
      <c r="L143" s="40" t="s">
        <v>1361</v>
      </c>
      <c r="M143" s="6" t="s">
        <v>875</v>
      </c>
      <c r="N143" s="6" t="s">
        <v>876</v>
      </c>
      <c r="O143" s="6">
        <v>1.2</v>
      </c>
      <c r="P143" s="6" t="s">
        <v>1329</v>
      </c>
      <c r="Q143" s="6" t="s">
        <v>1330</v>
      </c>
      <c r="R143" s="6"/>
      <c r="S143" s="6"/>
      <c r="T143" s="6"/>
      <c r="U143" s="6"/>
      <c r="V143" s="6"/>
      <c r="W143" s="6"/>
      <c r="X143" s="6"/>
      <c r="Y143" s="6"/>
      <c r="Z143" s="6"/>
    </row>
    <row r="144" ht="15.75" customHeight="1">
      <c r="A144" s="2">
        <v>33.0</v>
      </c>
      <c r="B144" s="18" t="s">
        <v>785</v>
      </c>
      <c r="C144" s="23">
        <v>5.0</v>
      </c>
      <c r="D144" s="6">
        <v>0.0</v>
      </c>
      <c r="E144" s="6" t="s">
        <v>1350</v>
      </c>
      <c r="F144" s="6"/>
      <c r="G144" s="6"/>
      <c r="H144" s="6" t="s">
        <v>1042</v>
      </c>
      <c r="I144" s="6" t="s">
        <v>892</v>
      </c>
      <c r="J144" s="6" t="s">
        <v>1365</v>
      </c>
      <c r="K144" s="6"/>
      <c r="L144" s="40" t="s">
        <v>1366</v>
      </c>
      <c r="M144" s="6" t="s">
        <v>875</v>
      </c>
      <c r="N144" s="6" t="s">
        <v>876</v>
      </c>
      <c r="O144" s="6">
        <v>1.2</v>
      </c>
      <c r="P144" s="6" t="s">
        <v>1329</v>
      </c>
      <c r="Q144" s="6" t="s">
        <v>1330</v>
      </c>
      <c r="R144" s="6"/>
      <c r="S144" s="6"/>
      <c r="T144" s="6"/>
      <c r="U144" s="6"/>
      <c r="V144" s="6"/>
      <c r="W144" s="6"/>
      <c r="X144" s="6"/>
      <c r="Y144" s="6"/>
      <c r="Z144" s="6"/>
    </row>
    <row r="145" ht="15.75" customHeight="1">
      <c r="A145" s="2">
        <v>33.0</v>
      </c>
      <c r="B145" s="18" t="s">
        <v>785</v>
      </c>
      <c r="C145" s="23">
        <v>6.0</v>
      </c>
      <c r="D145" s="6">
        <v>0.0</v>
      </c>
      <c r="E145" s="6"/>
      <c r="F145" s="6"/>
      <c r="G145" s="6"/>
      <c r="H145" s="6"/>
      <c r="I145" s="6" t="s">
        <v>892</v>
      </c>
      <c r="J145" s="6"/>
      <c r="K145" s="6"/>
      <c r="L145" s="6"/>
      <c r="M145" s="6"/>
      <c r="N145" s="6"/>
      <c r="O145" s="6"/>
      <c r="P145" s="6"/>
      <c r="Q145" s="6"/>
      <c r="R145" s="6" t="s">
        <v>1367</v>
      </c>
      <c r="S145" s="6"/>
      <c r="T145" s="6"/>
      <c r="U145" s="6"/>
      <c r="V145" s="6"/>
      <c r="W145" s="6"/>
      <c r="X145" s="6"/>
      <c r="Y145" s="6"/>
      <c r="Z145" s="6"/>
    </row>
    <row r="146" ht="15.75" customHeight="1">
      <c r="A146" s="2">
        <v>33.0</v>
      </c>
      <c r="B146" s="18" t="s">
        <v>785</v>
      </c>
      <c r="C146" s="23">
        <v>7.0</v>
      </c>
      <c r="D146" s="6">
        <v>0.0</v>
      </c>
      <c r="E146" s="6"/>
      <c r="F146" s="6"/>
      <c r="G146" s="6"/>
      <c r="H146" s="6"/>
      <c r="I146" s="6" t="s">
        <v>892</v>
      </c>
      <c r="J146" s="6"/>
      <c r="K146" s="6"/>
      <c r="L146" s="6"/>
      <c r="M146" s="6"/>
      <c r="N146" s="6"/>
      <c r="O146" s="6"/>
      <c r="P146" s="6"/>
      <c r="Q146" s="6"/>
      <c r="R146" s="6" t="s">
        <v>1368</v>
      </c>
      <c r="S146" s="6"/>
      <c r="T146" s="6"/>
      <c r="U146" s="6"/>
      <c r="V146" s="6"/>
      <c r="W146" s="6"/>
      <c r="X146" s="6"/>
      <c r="Y146" s="6"/>
      <c r="Z146" s="6"/>
    </row>
    <row r="147" ht="15.75" customHeight="1">
      <c r="A147" s="2">
        <v>33.0</v>
      </c>
      <c r="B147" s="18" t="s">
        <v>785</v>
      </c>
      <c r="C147" s="23">
        <v>8.0</v>
      </c>
      <c r="D147" s="6">
        <v>0.0</v>
      </c>
      <c r="E147" s="6"/>
      <c r="F147" s="6"/>
      <c r="G147" s="6"/>
      <c r="H147" s="6"/>
      <c r="I147" s="6" t="s">
        <v>892</v>
      </c>
      <c r="J147" s="6"/>
      <c r="K147" s="6"/>
      <c r="L147" s="6"/>
      <c r="M147" s="6"/>
      <c r="N147" s="6"/>
      <c r="O147" s="6"/>
      <c r="P147" s="6"/>
      <c r="Q147" s="6"/>
      <c r="R147" s="6" t="s">
        <v>1369</v>
      </c>
      <c r="S147" s="6"/>
      <c r="T147" s="6"/>
      <c r="U147" s="6"/>
      <c r="V147" s="6"/>
      <c r="W147" s="6"/>
      <c r="X147" s="6"/>
      <c r="Y147" s="6"/>
      <c r="Z147" s="6"/>
    </row>
    <row r="148" ht="15.75" customHeight="1">
      <c r="A148" s="2">
        <v>34.0</v>
      </c>
      <c r="B148" s="18" t="s">
        <v>802</v>
      </c>
      <c r="C148" s="23">
        <v>0.0</v>
      </c>
      <c r="D148" s="6">
        <v>0.0</v>
      </c>
      <c r="E148" s="6"/>
      <c r="F148" s="6" t="s">
        <v>1231</v>
      </c>
      <c r="G148" s="6" t="s">
        <v>873</v>
      </c>
      <c r="H148" s="6"/>
      <c r="I148" s="6" t="s">
        <v>892</v>
      </c>
      <c r="J148" s="6" t="s">
        <v>861</v>
      </c>
      <c r="K148" s="6"/>
      <c r="L148" s="6"/>
      <c r="M148" s="6" t="s">
        <v>875</v>
      </c>
      <c r="N148" s="6" t="s">
        <v>876</v>
      </c>
      <c r="O148" s="6">
        <v>1.1</v>
      </c>
      <c r="P148" s="6" t="s">
        <v>1329</v>
      </c>
      <c r="Q148" s="6" t="s">
        <v>1330</v>
      </c>
      <c r="R148" s="6"/>
      <c r="S148" s="6"/>
      <c r="T148" s="6"/>
      <c r="U148" s="6"/>
      <c r="V148" s="6"/>
      <c r="W148" s="6"/>
      <c r="X148" s="6"/>
      <c r="Y148" s="6"/>
      <c r="Z148" s="6"/>
    </row>
    <row r="149" ht="15.75" customHeight="1">
      <c r="A149" s="2">
        <v>34.0</v>
      </c>
      <c r="B149" s="18" t="s">
        <v>802</v>
      </c>
      <c r="C149" s="23">
        <v>1.0</v>
      </c>
      <c r="D149" s="6">
        <v>0.0</v>
      </c>
      <c r="E149" s="6"/>
      <c r="F149" s="6" t="s">
        <v>1231</v>
      </c>
      <c r="G149" s="6" t="s">
        <v>873</v>
      </c>
      <c r="H149" s="6"/>
      <c r="I149" s="6" t="s">
        <v>892</v>
      </c>
      <c r="J149" s="6" t="s">
        <v>1370</v>
      </c>
      <c r="K149" s="6"/>
      <c r="L149" s="6" t="s">
        <v>1371</v>
      </c>
      <c r="M149" s="6" t="s">
        <v>875</v>
      </c>
      <c r="N149" s="6" t="s">
        <v>876</v>
      </c>
      <c r="O149" s="6">
        <v>1.1</v>
      </c>
      <c r="P149" s="6" t="s">
        <v>1329</v>
      </c>
      <c r="Q149" s="6" t="s">
        <v>1330</v>
      </c>
      <c r="R149" s="6"/>
      <c r="S149" s="6"/>
      <c r="T149" s="6"/>
      <c r="U149" s="6"/>
      <c r="V149" s="6"/>
      <c r="W149" s="6"/>
      <c r="X149" s="6"/>
      <c r="Y149" s="6"/>
      <c r="Z149" s="6"/>
    </row>
    <row r="150" ht="15.75" customHeight="1">
      <c r="A150" s="2">
        <v>34.0</v>
      </c>
      <c r="B150" s="18" t="s">
        <v>802</v>
      </c>
      <c r="C150" s="23">
        <v>2.0</v>
      </c>
      <c r="D150" s="6">
        <v>0.0</v>
      </c>
      <c r="E150" s="6"/>
      <c r="F150" s="6" t="s">
        <v>1231</v>
      </c>
      <c r="G150" s="6" t="s">
        <v>873</v>
      </c>
      <c r="H150" s="6"/>
      <c r="I150" s="6" t="s">
        <v>892</v>
      </c>
      <c r="J150" s="6" t="s">
        <v>1374</v>
      </c>
      <c r="K150" s="6"/>
      <c r="L150" s="6" t="s">
        <v>1371</v>
      </c>
      <c r="M150" s="6" t="s">
        <v>875</v>
      </c>
      <c r="N150" s="6" t="s">
        <v>876</v>
      </c>
      <c r="O150" s="6">
        <v>1.1</v>
      </c>
      <c r="P150" s="6" t="s">
        <v>1329</v>
      </c>
      <c r="Q150" s="6" t="s">
        <v>1330</v>
      </c>
      <c r="R150" s="6"/>
      <c r="S150" s="6"/>
      <c r="T150" s="6"/>
      <c r="U150" s="6"/>
      <c r="V150" s="6"/>
      <c r="W150" s="6"/>
      <c r="X150" s="6"/>
      <c r="Y150" s="6"/>
      <c r="Z150" s="6"/>
    </row>
    <row r="151" ht="15.75" customHeight="1">
      <c r="A151" s="2">
        <v>34.0</v>
      </c>
      <c r="B151" s="18" t="s">
        <v>802</v>
      </c>
      <c r="C151" s="23">
        <v>3.0</v>
      </c>
      <c r="D151" s="6">
        <v>0.0</v>
      </c>
      <c r="E151" s="6"/>
      <c r="F151" s="6" t="s">
        <v>1231</v>
      </c>
      <c r="G151" s="6" t="s">
        <v>873</v>
      </c>
      <c r="H151" s="6"/>
      <c r="I151" s="6" t="s">
        <v>892</v>
      </c>
      <c r="J151" s="6" t="s">
        <v>1375</v>
      </c>
      <c r="K151" s="6"/>
      <c r="L151" s="6" t="s">
        <v>1371</v>
      </c>
      <c r="M151" s="6" t="s">
        <v>875</v>
      </c>
      <c r="N151" s="6" t="s">
        <v>876</v>
      </c>
      <c r="O151" s="6">
        <v>1.1</v>
      </c>
      <c r="P151" s="6" t="s">
        <v>1329</v>
      </c>
      <c r="Q151" s="6" t="s">
        <v>1330</v>
      </c>
      <c r="R151" s="6"/>
      <c r="S151" s="6"/>
      <c r="T151" s="6"/>
      <c r="U151" s="6"/>
      <c r="V151" s="6"/>
      <c r="W151" s="6"/>
      <c r="X151" s="6"/>
      <c r="Y151" s="6"/>
      <c r="Z151" s="6"/>
    </row>
    <row r="152" ht="15.75" customHeight="1">
      <c r="A152" s="2">
        <v>35.0</v>
      </c>
      <c r="B152" s="18" t="s">
        <v>803</v>
      </c>
      <c r="C152" s="23">
        <v>1.0</v>
      </c>
      <c r="D152" s="6">
        <v>0.0</v>
      </c>
      <c r="E152" s="6"/>
      <c r="F152" s="6"/>
      <c r="G152" s="6"/>
      <c r="H152" s="6"/>
      <c r="I152" s="6" t="s">
        <v>860</v>
      </c>
      <c r="J152" s="6" t="s">
        <v>886</v>
      </c>
      <c r="K152" s="6" t="s">
        <v>1376</v>
      </c>
      <c r="L152" s="6" t="s">
        <v>1377</v>
      </c>
      <c r="M152" s="6" t="s">
        <v>246</v>
      </c>
      <c r="N152" s="6"/>
      <c r="O152" s="6"/>
      <c r="P152" s="6"/>
      <c r="Q152" s="6"/>
      <c r="R152" s="6"/>
      <c r="S152" s="6"/>
      <c r="T152" s="6"/>
      <c r="U152" s="6"/>
      <c r="V152" s="6"/>
      <c r="W152" s="6"/>
      <c r="X152" s="6"/>
      <c r="Y152" s="6"/>
      <c r="Z152" s="6"/>
    </row>
    <row r="153" ht="15.75" customHeight="1">
      <c r="A153" s="2">
        <v>35.0</v>
      </c>
      <c r="B153" s="18" t="s">
        <v>803</v>
      </c>
      <c r="C153" s="23">
        <v>3.0</v>
      </c>
      <c r="D153" s="6">
        <v>0.0</v>
      </c>
      <c r="E153" s="6"/>
      <c r="F153" s="6"/>
      <c r="G153" s="6"/>
      <c r="H153" s="6"/>
      <c r="I153" s="6" t="s">
        <v>860</v>
      </c>
      <c r="J153" s="6" t="s">
        <v>865</v>
      </c>
      <c r="K153" s="6" t="s">
        <v>1378</v>
      </c>
      <c r="L153" s="6" t="s">
        <v>1379</v>
      </c>
      <c r="M153" s="6" t="s">
        <v>246</v>
      </c>
      <c r="N153" s="6"/>
      <c r="O153" s="6"/>
      <c r="P153" s="6"/>
      <c r="Q153" s="6"/>
      <c r="R153" s="6"/>
      <c r="S153" s="6"/>
      <c r="T153" s="6"/>
      <c r="U153" s="6"/>
      <c r="V153" s="6"/>
      <c r="W153" s="6"/>
      <c r="X153" s="6"/>
      <c r="Y153" s="6"/>
      <c r="Z153" s="6"/>
    </row>
    <row r="154" ht="15.75" customHeight="1">
      <c r="A154" s="2">
        <v>35.0</v>
      </c>
      <c r="B154" s="18" t="s">
        <v>803</v>
      </c>
      <c r="C154" s="23">
        <v>4.0</v>
      </c>
      <c r="D154" s="6">
        <v>0.0</v>
      </c>
      <c r="E154" s="6"/>
      <c r="F154" s="6"/>
      <c r="G154" s="6"/>
      <c r="H154" s="6"/>
      <c r="I154" s="6" t="s">
        <v>860</v>
      </c>
      <c r="J154" s="6" t="s">
        <v>1380</v>
      </c>
      <c r="K154" s="6" t="s">
        <v>1378</v>
      </c>
      <c r="L154" s="6" t="s">
        <v>1379</v>
      </c>
      <c r="M154" s="6" t="s">
        <v>246</v>
      </c>
      <c r="N154" s="6"/>
      <c r="O154" s="6"/>
      <c r="P154" s="6"/>
      <c r="Q154" s="6"/>
      <c r="R154" s="6"/>
      <c r="S154" s="6"/>
      <c r="T154" s="6"/>
      <c r="U154" s="6"/>
      <c r="V154" s="6"/>
      <c r="W154" s="6"/>
      <c r="X154" s="6"/>
      <c r="Y154" s="6"/>
      <c r="Z154" s="6"/>
    </row>
    <row r="155" ht="15.75" customHeight="1">
      <c r="A155" s="2">
        <v>35.0</v>
      </c>
      <c r="B155" s="18" t="s">
        <v>803</v>
      </c>
      <c r="C155" s="23">
        <v>2.0</v>
      </c>
      <c r="D155" s="6">
        <v>0.0</v>
      </c>
      <c r="E155" s="6"/>
      <c r="F155" s="6"/>
      <c r="G155" s="6"/>
      <c r="H155" s="6"/>
      <c r="I155" s="6" t="s">
        <v>860</v>
      </c>
      <c r="J155" s="6" t="s">
        <v>1194</v>
      </c>
      <c r="K155" s="6" t="s">
        <v>1381</v>
      </c>
      <c r="L155" s="6" t="s">
        <v>1379</v>
      </c>
      <c r="M155" s="6" t="s">
        <v>246</v>
      </c>
      <c r="N155" s="6"/>
      <c r="O155" s="6"/>
      <c r="P155" s="6"/>
      <c r="Q155" s="6"/>
      <c r="R155" s="6"/>
      <c r="S155" s="6"/>
      <c r="T155" s="6"/>
      <c r="U155" s="6"/>
      <c r="V155" s="6"/>
      <c r="W155" s="6"/>
      <c r="X155" s="6"/>
      <c r="Y155" s="6"/>
      <c r="Z155" s="6"/>
    </row>
    <row r="156" ht="15.75" customHeight="1">
      <c r="A156" s="2">
        <v>35.0</v>
      </c>
      <c r="B156" s="18" t="s">
        <v>803</v>
      </c>
      <c r="C156" s="23">
        <v>0.0</v>
      </c>
      <c r="D156" s="6">
        <v>0.0</v>
      </c>
      <c r="E156" s="6"/>
      <c r="F156" s="6"/>
      <c r="G156" s="6"/>
      <c r="H156" s="6"/>
      <c r="I156" s="6" t="s">
        <v>860</v>
      </c>
      <c r="J156" s="6" t="s">
        <v>861</v>
      </c>
      <c r="K156" s="6"/>
      <c r="L156" s="6"/>
      <c r="M156" s="6"/>
      <c r="N156" s="6"/>
      <c r="O156" s="6"/>
      <c r="P156" s="6"/>
      <c r="Q156" s="6"/>
      <c r="R156" s="6"/>
      <c r="S156" s="6"/>
      <c r="T156" s="6"/>
      <c r="U156" s="6"/>
      <c r="V156" s="6"/>
      <c r="W156" s="6"/>
      <c r="X156" s="6"/>
      <c r="Y156" s="6"/>
      <c r="Z156" s="6"/>
    </row>
    <row r="157" ht="15.75" customHeight="1">
      <c r="A157" s="2">
        <v>36.0</v>
      </c>
      <c r="B157" s="18" t="s">
        <v>806</v>
      </c>
      <c r="C157" s="23">
        <v>1.0</v>
      </c>
      <c r="D157" s="6">
        <v>0.0</v>
      </c>
      <c r="E157" s="6"/>
      <c r="F157" s="6" t="s">
        <v>1390</v>
      </c>
      <c r="G157" s="6" t="s">
        <v>1188</v>
      </c>
      <c r="H157" s="6"/>
      <c r="I157" s="6" t="s">
        <v>892</v>
      </c>
      <c r="J157" s="6" t="s">
        <v>886</v>
      </c>
      <c r="K157" s="6" t="s">
        <v>1214</v>
      </c>
      <c r="L157" s="6"/>
      <c r="M157" s="6"/>
      <c r="N157" s="6"/>
      <c r="O157" s="6"/>
      <c r="P157" s="6"/>
      <c r="Q157" s="6"/>
      <c r="R157" s="6"/>
      <c r="S157" s="6"/>
      <c r="T157" s="6"/>
      <c r="U157" s="6"/>
      <c r="V157" s="6"/>
      <c r="W157" s="6"/>
      <c r="X157" s="6"/>
      <c r="Y157" s="6"/>
      <c r="Z157" s="6"/>
    </row>
    <row r="158" ht="15.75" customHeight="1">
      <c r="A158" s="2">
        <v>36.0</v>
      </c>
      <c r="B158" s="18" t="s">
        <v>806</v>
      </c>
      <c r="C158" s="23">
        <v>3.0</v>
      </c>
      <c r="D158" s="6">
        <v>0.0</v>
      </c>
      <c r="E158" s="6"/>
      <c r="F158" s="6" t="s">
        <v>1390</v>
      </c>
      <c r="G158" s="6" t="s">
        <v>1188</v>
      </c>
      <c r="H158" s="6"/>
      <c r="I158" s="6" t="s">
        <v>892</v>
      </c>
      <c r="J158" s="6" t="s">
        <v>1394</v>
      </c>
      <c r="K158" s="6"/>
      <c r="L158" s="6" t="s">
        <v>1395</v>
      </c>
      <c r="M158" s="6" t="s">
        <v>875</v>
      </c>
      <c r="N158" s="6" t="s">
        <v>876</v>
      </c>
      <c r="O158" s="6">
        <v>1.12</v>
      </c>
      <c r="P158" s="6" t="s">
        <v>1329</v>
      </c>
      <c r="Q158" s="6" t="s">
        <v>1396</v>
      </c>
      <c r="R158" s="6"/>
      <c r="S158" s="6"/>
      <c r="T158" s="6"/>
      <c r="U158" s="6"/>
      <c r="V158" s="6"/>
      <c r="W158" s="6"/>
      <c r="X158" s="6"/>
      <c r="Y158" s="6"/>
      <c r="Z158" s="6"/>
    </row>
    <row r="159" ht="15.75" customHeight="1">
      <c r="A159" s="2">
        <v>36.0</v>
      </c>
      <c r="B159" s="18" t="s">
        <v>806</v>
      </c>
      <c r="C159" s="23">
        <v>2.0</v>
      </c>
      <c r="D159" s="6">
        <v>0.0</v>
      </c>
      <c r="E159" s="6"/>
      <c r="F159" s="6" t="s">
        <v>1390</v>
      </c>
      <c r="G159" s="6" t="s">
        <v>1188</v>
      </c>
      <c r="H159" s="6"/>
      <c r="I159" s="6" t="s">
        <v>892</v>
      </c>
      <c r="J159" s="6" t="s">
        <v>865</v>
      </c>
      <c r="K159" s="36" t="s">
        <v>1218</v>
      </c>
      <c r="L159" s="6" t="s">
        <v>1395</v>
      </c>
      <c r="M159" s="6" t="s">
        <v>875</v>
      </c>
      <c r="N159" s="6" t="s">
        <v>876</v>
      </c>
      <c r="O159" s="6">
        <v>1.12</v>
      </c>
      <c r="P159" s="6" t="s">
        <v>1329</v>
      </c>
      <c r="Q159" s="6" t="s">
        <v>1396</v>
      </c>
      <c r="R159" s="6"/>
      <c r="S159" s="6"/>
      <c r="T159" s="6"/>
      <c r="U159" s="6"/>
      <c r="V159" s="6"/>
      <c r="W159" s="6"/>
      <c r="X159" s="6"/>
      <c r="Y159" s="6"/>
      <c r="Z159" s="6"/>
    </row>
    <row r="160" ht="15.75" customHeight="1">
      <c r="A160" s="2">
        <v>36.0</v>
      </c>
      <c r="B160" s="18" t="s">
        <v>806</v>
      </c>
      <c r="C160" s="23">
        <v>0.0</v>
      </c>
      <c r="D160" s="6">
        <v>0.0</v>
      </c>
      <c r="E160" s="6"/>
      <c r="F160" s="6"/>
      <c r="G160" s="6"/>
      <c r="H160" s="6"/>
      <c r="I160" s="6" t="s">
        <v>892</v>
      </c>
      <c r="J160" s="6" t="s">
        <v>861</v>
      </c>
      <c r="K160" s="6"/>
      <c r="L160" s="6"/>
      <c r="M160" s="6"/>
      <c r="N160" s="6"/>
      <c r="O160" s="6"/>
      <c r="P160" s="6"/>
      <c r="Q160" s="6"/>
      <c r="R160" s="6"/>
      <c r="S160" s="6"/>
      <c r="T160" s="6"/>
      <c r="U160" s="6"/>
      <c r="V160" s="6"/>
      <c r="W160" s="6"/>
      <c r="X160" s="6"/>
      <c r="Y160" s="6"/>
      <c r="Z160" s="6"/>
    </row>
    <row r="161" ht="15.75" customHeight="1">
      <c r="A161" s="2">
        <v>37.0</v>
      </c>
      <c r="B161" s="18" t="s">
        <v>809</v>
      </c>
      <c r="C161" s="23">
        <v>0.0</v>
      </c>
      <c r="D161" s="6">
        <v>0.0</v>
      </c>
      <c r="E161" s="6"/>
      <c r="F161" s="6"/>
      <c r="G161" s="6"/>
      <c r="H161" s="6"/>
      <c r="I161" s="6" t="s">
        <v>860</v>
      </c>
      <c r="J161" s="6" t="s">
        <v>861</v>
      </c>
      <c r="K161" s="6"/>
      <c r="L161" s="6"/>
      <c r="M161" s="6"/>
      <c r="N161" s="6"/>
      <c r="O161" s="6"/>
      <c r="P161" s="6"/>
      <c r="Q161" s="6"/>
      <c r="R161" s="6"/>
      <c r="S161" s="6"/>
      <c r="T161" s="6"/>
      <c r="U161" s="6"/>
      <c r="V161" s="6"/>
      <c r="W161" s="6"/>
      <c r="X161" s="6"/>
      <c r="Y161" s="6"/>
      <c r="Z161" s="6"/>
    </row>
    <row r="162" ht="15.75" customHeight="1">
      <c r="A162" s="2">
        <v>37.0</v>
      </c>
      <c r="B162" s="18" t="s">
        <v>809</v>
      </c>
      <c r="C162" s="23">
        <v>1.0</v>
      </c>
      <c r="D162" s="6">
        <v>0.0</v>
      </c>
      <c r="E162" s="6"/>
      <c r="F162" s="6" t="s">
        <v>1327</v>
      </c>
      <c r="G162" s="6" t="s">
        <v>873</v>
      </c>
      <c r="H162" s="6"/>
      <c r="I162" s="6" t="s">
        <v>860</v>
      </c>
      <c r="J162" s="6" t="s">
        <v>865</v>
      </c>
      <c r="K162" s="6"/>
      <c r="L162" s="6" t="s">
        <v>1190</v>
      </c>
      <c r="M162" s="6" t="s">
        <v>875</v>
      </c>
      <c r="N162" s="6" t="s">
        <v>876</v>
      </c>
      <c r="O162" s="6"/>
      <c r="P162" s="6"/>
      <c r="Q162" s="6" t="s">
        <v>1404</v>
      </c>
      <c r="R162" s="6"/>
      <c r="S162" s="6"/>
      <c r="T162" s="6"/>
      <c r="U162" s="6"/>
      <c r="V162" s="6"/>
      <c r="W162" s="6"/>
      <c r="X162" s="6"/>
      <c r="Y162" s="6"/>
      <c r="Z162" s="6"/>
    </row>
    <row r="163" ht="15.75" customHeight="1">
      <c r="A163" s="2">
        <v>37.0</v>
      </c>
      <c r="B163" s="18" t="s">
        <v>809</v>
      </c>
      <c r="C163" s="23">
        <v>2.0</v>
      </c>
      <c r="D163" s="6">
        <v>0.0</v>
      </c>
      <c r="E163" s="6"/>
      <c r="F163" s="6"/>
      <c r="G163" s="6"/>
      <c r="H163" s="6"/>
      <c r="I163" s="6" t="s">
        <v>860</v>
      </c>
      <c r="J163" s="6"/>
      <c r="K163" s="6"/>
      <c r="L163" s="6"/>
      <c r="M163" s="6"/>
      <c r="N163" s="6"/>
      <c r="O163" s="6"/>
      <c r="P163" s="6"/>
      <c r="Q163" s="6"/>
      <c r="R163" s="6" t="s">
        <v>1405</v>
      </c>
      <c r="S163" s="6"/>
      <c r="T163" s="6"/>
      <c r="U163" s="6"/>
      <c r="V163" s="6"/>
      <c r="W163" s="6"/>
      <c r="X163" s="6"/>
      <c r="Y163" s="6"/>
      <c r="Z163" s="6"/>
    </row>
    <row r="164" ht="15.75" customHeight="1">
      <c r="A164" s="2">
        <v>37.0</v>
      </c>
      <c r="B164" s="18" t="s">
        <v>809</v>
      </c>
      <c r="C164" s="23">
        <v>3.0</v>
      </c>
      <c r="D164" s="6">
        <v>0.0</v>
      </c>
      <c r="E164" s="6"/>
      <c r="F164" s="6"/>
      <c r="G164" s="6"/>
      <c r="H164" s="6"/>
      <c r="I164" s="6" t="s">
        <v>860</v>
      </c>
      <c r="J164" s="6"/>
      <c r="K164" s="6"/>
      <c r="L164" s="6"/>
      <c r="M164" s="6"/>
      <c r="N164" s="6"/>
      <c r="O164" s="6"/>
      <c r="P164" s="6"/>
      <c r="Q164" s="6"/>
      <c r="R164" s="6" t="s">
        <v>1410</v>
      </c>
      <c r="S164" s="6"/>
      <c r="T164" s="6"/>
      <c r="U164" s="6"/>
      <c r="V164" s="6"/>
      <c r="W164" s="6"/>
      <c r="X164" s="6"/>
      <c r="Y164" s="6"/>
      <c r="Z164" s="6"/>
    </row>
    <row r="165" ht="15.75" customHeight="1">
      <c r="A165" s="2">
        <v>38.0</v>
      </c>
      <c r="B165" s="18" t="s">
        <v>735</v>
      </c>
      <c r="C165" s="23">
        <v>0.0</v>
      </c>
      <c r="D165" s="6">
        <v>0.0</v>
      </c>
      <c r="E165" s="6"/>
      <c r="F165" s="6"/>
      <c r="G165" s="6"/>
      <c r="H165" s="6"/>
      <c r="I165" s="6" t="s">
        <v>860</v>
      </c>
      <c r="J165" s="6" t="s">
        <v>1411</v>
      </c>
      <c r="K165" s="6"/>
      <c r="L165" s="6"/>
      <c r="M165" s="6"/>
      <c r="N165" s="6"/>
      <c r="O165" s="6"/>
      <c r="P165" s="6"/>
      <c r="Q165" s="6"/>
      <c r="R165" s="6"/>
      <c r="S165" s="6"/>
      <c r="T165" s="6"/>
      <c r="U165" s="6"/>
      <c r="V165" s="6"/>
      <c r="W165" s="6"/>
      <c r="X165" s="6"/>
      <c r="Y165" s="6"/>
      <c r="Z165" s="6"/>
    </row>
    <row r="166" ht="15.75" customHeight="1">
      <c r="A166" s="2">
        <v>38.0</v>
      </c>
      <c r="B166" s="18" t="s">
        <v>735</v>
      </c>
      <c r="C166" s="23">
        <v>1.0</v>
      </c>
      <c r="D166" s="6">
        <v>0.0</v>
      </c>
      <c r="E166" s="6"/>
      <c r="F166" s="6"/>
      <c r="G166" s="6"/>
      <c r="H166" s="6"/>
      <c r="I166" s="6" t="s">
        <v>860</v>
      </c>
      <c r="J166" s="6" t="s">
        <v>1414</v>
      </c>
      <c r="K166" s="6"/>
      <c r="L166" s="6" t="s">
        <v>1415</v>
      </c>
      <c r="M166" s="6" t="s">
        <v>875</v>
      </c>
      <c r="N166" s="6" t="s">
        <v>876</v>
      </c>
      <c r="O166" s="6">
        <v>1.12</v>
      </c>
      <c r="P166" s="6" t="s">
        <v>1329</v>
      </c>
      <c r="Q166" s="6" t="s">
        <v>1416</v>
      </c>
      <c r="R166" s="6"/>
      <c r="S166" s="6"/>
      <c r="T166" s="6"/>
      <c r="U166" s="6"/>
      <c r="V166" s="6"/>
      <c r="W166" s="6"/>
      <c r="X166" s="6"/>
      <c r="Y166" s="6"/>
      <c r="Z166" s="6"/>
    </row>
    <row r="167" ht="15.75" customHeight="1">
      <c r="A167" s="2">
        <v>38.0</v>
      </c>
      <c r="B167" s="18" t="s">
        <v>735</v>
      </c>
      <c r="C167" s="23">
        <v>2.0</v>
      </c>
      <c r="D167" s="6">
        <v>0.0</v>
      </c>
      <c r="E167" s="6"/>
      <c r="F167" s="6"/>
      <c r="G167" s="6"/>
      <c r="H167" s="6"/>
      <c r="I167" s="6" t="s">
        <v>860</v>
      </c>
      <c r="J167" s="6" t="s">
        <v>1419</v>
      </c>
      <c r="K167" s="6"/>
      <c r="L167" s="6" t="s">
        <v>1420</v>
      </c>
      <c r="M167" s="6" t="s">
        <v>875</v>
      </c>
      <c r="N167" s="6" t="s">
        <v>876</v>
      </c>
      <c r="O167" s="6">
        <v>1.12</v>
      </c>
      <c r="P167" s="6" t="s">
        <v>1329</v>
      </c>
      <c r="Q167" s="6" t="s">
        <v>1416</v>
      </c>
      <c r="R167" s="6"/>
      <c r="S167" s="6"/>
      <c r="T167" s="6"/>
      <c r="U167" s="6"/>
      <c r="V167" s="6"/>
      <c r="W167" s="6"/>
      <c r="X167" s="6"/>
      <c r="Y167" s="6"/>
      <c r="Z167" s="6"/>
    </row>
    <row r="168" ht="15.75" customHeight="1">
      <c r="A168" s="2">
        <v>38.0</v>
      </c>
      <c r="B168" s="18" t="s">
        <v>735</v>
      </c>
      <c r="C168" s="23">
        <v>3.0</v>
      </c>
      <c r="D168" s="6">
        <v>0.0</v>
      </c>
      <c r="E168" s="6"/>
      <c r="F168" s="6"/>
      <c r="G168" s="6"/>
      <c r="H168" s="6"/>
      <c r="I168" s="6" t="s">
        <v>860</v>
      </c>
      <c r="J168" s="6" t="s">
        <v>1421</v>
      </c>
      <c r="K168" s="6"/>
      <c r="L168" s="6" t="s">
        <v>1422</v>
      </c>
      <c r="M168" s="6" t="s">
        <v>875</v>
      </c>
      <c r="N168" s="6" t="s">
        <v>876</v>
      </c>
      <c r="O168" s="6">
        <v>1.12</v>
      </c>
      <c r="P168" s="6" t="s">
        <v>1329</v>
      </c>
      <c r="Q168" s="6" t="s">
        <v>1416</v>
      </c>
      <c r="R168" s="6"/>
      <c r="S168" s="6"/>
      <c r="T168" s="6"/>
      <c r="U168" s="6"/>
      <c r="V168" s="6"/>
      <c r="W168" s="6"/>
      <c r="X168" s="6"/>
      <c r="Y168" s="6"/>
      <c r="Z168" s="6"/>
    </row>
    <row r="169" ht="15.75" customHeight="1">
      <c r="A169" s="2">
        <v>38.0</v>
      </c>
      <c r="B169" s="18" t="s">
        <v>735</v>
      </c>
      <c r="C169" s="23">
        <v>4.0</v>
      </c>
      <c r="D169" s="6">
        <v>0.0</v>
      </c>
      <c r="E169" s="6"/>
      <c r="F169" s="6"/>
      <c r="G169" s="6"/>
      <c r="H169" s="6"/>
      <c r="I169" s="6" t="s">
        <v>860</v>
      </c>
      <c r="J169" s="6" t="s">
        <v>1427</v>
      </c>
      <c r="K169" s="6"/>
      <c r="L169" s="6" t="s">
        <v>1428</v>
      </c>
      <c r="M169" s="6" t="s">
        <v>875</v>
      </c>
      <c r="N169" s="6" t="s">
        <v>876</v>
      </c>
      <c r="O169" s="6">
        <v>1.12</v>
      </c>
      <c r="P169" s="6" t="s">
        <v>1329</v>
      </c>
      <c r="Q169" s="6" t="s">
        <v>1416</v>
      </c>
      <c r="R169" s="6"/>
      <c r="S169" s="6"/>
      <c r="T169" s="6"/>
      <c r="U169" s="6"/>
      <c r="V169" s="6"/>
      <c r="W169" s="6"/>
      <c r="X169" s="6"/>
      <c r="Y169" s="6"/>
      <c r="Z169" s="6"/>
    </row>
    <row r="170" ht="15.75" customHeight="1">
      <c r="A170" s="2">
        <v>38.0</v>
      </c>
      <c r="B170" s="18" t="s">
        <v>735</v>
      </c>
      <c r="C170" s="23">
        <v>5.0</v>
      </c>
      <c r="D170" s="6">
        <v>0.0</v>
      </c>
      <c r="E170" s="6"/>
      <c r="F170" s="6"/>
      <c r="G170" s="6"/>
      <c r="H170" s="6"/>
      <c r="I170" s="6" t="s">
        <v>860</v>
      </c>
      <c r="J170" s="6" t="s">
        <v>1429</v>
      </c>
      <c r="K170" s="6"/>
      <c r="L170" s="6" t="s">
        <v>1430</v>
      </c>
      <c r="M170" s="6" t="s">
        <v>875</v>
      </c>
      <c r="N170" s="6" t="s">
        <v>876</v>
      </c>
      <c r="O170" s="6">
        <v>1.12</v>
      </c>
      <c r="P170" s="6" t="s">
        <v>1329</v>
      </c>
      <c r="Q170" s="6" t="s">
        <v>1416</v>
      </c>
      <c r="R170" s="6"/>
      <c r="S170" s="6"/>
      <c r="T170" s="6"/>
      <c r="U170" s="6"/>
      <c r="V170" s="6"/>
      <c r="W170" s="6"/>
      <c r="X170" s="6"/>
      <c r="Y170" s="6"/>
      <c r="Z170" s="6"/>
    </row>
    <row r="171" ht="15.75" customHeight="1">
      <c r="A171" s="2">
        <v>39.0</v>
      </c>
      <c r="B171" s="18" t="s">
        <v>811</v>
      </c>
      <c r="C171" s="23">
        <v>1.0</v>
      </c>
      <c r="D171" s="6">
        <v>0.0</v>
      </c>
      <c r="E171" s="6"/>
      <c r="F171" s="6"/>
      <c r="G171" s="6"/>
      <c r="H171" s="6"/>
      <c r="I171" s="6" t="s">
        <v>860</v>
      </c>
      <c r="J171" s="6" t="s">
        <v>865</v>
      </c>
      <c r="K171" s="36" t="s">
        <v>1218</v>
      </c>
      <c r="L171" s="29" t="s">
        <v>1433</v>
      </c>
      <c r="M171" s="6" t="s">
        <v>875</v>
      </c>
      <c r="N171" s="6" t="s">
        <v>876</v>
      </c>
      <c r="O171" s="6" t="s">
        <v>1434</v>
      </c>
      <c r="P171" s="6" t="s">
        <v>1435</v>
      </c>
      <c r="Q171" s="6"/>
      <c r="R171" s="6"/>
      <c r="S171" s="6"/>
      <c r="T171" s="6"/>
      <c r="U171" s="6"/>
      <c r="V171" s="6"/>
      <c r="W171" s="6"/>
      <c r="X171" s="6"/>
      <c r="Y171" s="6"/>
      <c r="Z171" s="6"/>
    </row>
    <row r="172" ht="15.75" customHeight="1">
      <c r="A172" s="2">
        <v>39.0</v>
      </c>
      <c r="B172" s="18" t="s">
        <v>811</v>
      </c>
      <c r="C172" s="23">
        <v>0.0</v>
      </c>
      <c r="D172" s="6">
        <v>0.0</v>
      </c>
      <c r="E172" s="6"/>
      <c r="F172" s="6"/>
      <c r="G172" s="6"/>
      <c r="H172" s="6"/>
      <c r="I172" s="6" t="s">
        <v>860</v>
      </c>
      <c r="J172" s="6" t="s">
        <v>861</v>
      </c>
      <c r="K172" s="6"/>
      <c r="L172" s="6"/>
      <c r="M172" s="6"/>
      <c r="N172" s="6"/>
      <c r="O172" s="6"/>
      <c r="P172" s="6"/>
      <c r="Q172" s="6"/>
      <c r="R172" s="6"/>
      <c r="S172" s="6"/>
      <c r="T172" s="6"/>
      <c r="U172" s="6"/>
      <c r="V172" s="6"/>
      <c r="W172" s="6"/>
      <c r="X172" s="6"/>
      <c r="Y172" s="6"/>
      <c r="Z172" s="6"/>
    </row>
    <row r="173" ht="15.75" customHeight="1">
      <c r="A173" s="2">
        <v>40.0</v>
      </c>
      <c r="B173" s="18" t="s">
        <v>812</v>
      </c>
      <c r="C173" s="23">
        <v>1.0</v>
      </c>
      <c r="D173" s="6">
        <v>0.0</v>
      </c>
      <c r="E173" s="6"/>
      <c r="F173" s="6"/>
      <c r="G173" s="6"/>
      <c r="H173" s="6"/>
      <c r="I173" s="6" t="s">
        <v>860</v>
      </c>
      <c r="J173" s="6" t="s">
        <v>1438</v>
      </c>
      <c r="K173" s="6"/>
      <c r="L173" s="6"/>
      <c r="M173" s="6" t="s">
        <v>1439</v>
      </c>
      <c r="N173" s="6" t="s">
        <v>876</v>
      </c>
      <c r="O173" s="6">
        <v>1260.0</v>
      </c>
      <c r="P173" s="6" t="s">
        <v>1440</v>
      </c>
      <c r="Q173" s="6" t="s">
        <v>1441</v>
      </c>
      <c r="R173" s="6"/>
      <c r="S173" s="6"/>
      <c r="T173" s="6"/>
      <c r="U173" s="6"/>
      <c r="V173" s="6"/>
      <c r="W173" s="6"/>
      <c r="X173" s="6"/>
      <c r="Y173" s="6"/>
      <c r="Z173" s="6"/>
    </row>
    <row r="174" ht="15.75" customHeight="1">
      <c r="A174" s="2">
        <v>40.0</v>
      </c>
      <c r="B174" s="18" t="s">
        <v>812</v>
      </c>
      <c r="C174" s="23">
        <v>0.0</v>
      </c>
      <c r="D174" s="6">
        <v>0.0</v>
      </c>
      <c r="E174" s="6"/>
      <c r="F174" s="6"/>
      <c r="G174" s="6"/>
      <c r="H174" s="6"/>
      <c r="I174" s="6" t="s">
        <v>860</v>
      </c>
      <c r="J174" s="6" t="s">
        <v>861</v>
      </c>
      <c r="K174" s="6"/>
      <c r="L174" s="6"/>
      <c r="M174" s="6"/>
      <c r="N174" s="6"/>
      <c r="O174" s="6"/>
      <c r="P174" s="6"/>
      <c r="Q174" s="6"/>
      <c r="R174" s="6"/>
      <c r="S174" s="6"/>
      <c r="T174" s="6"/>
      <c r="U174" s="6"/>
      <c r="V174" s="6"/>
      <c r="W174" s="6"/>
      <c r="X174" s="6"/>
      <c r="Y174" s="6"/>
      <c r="Z174" s="6"/>
    </row>
    <row r="175" ht="15.75" customHeight="1">
      <c r="A175" s="2">
        <v>41.0</v>
      </c>
      <c r="B175" s="18" t="s">
        <v>815</v>
      </c>
      <c r="C175" s="23">
        <v>1.0</v>
      </c>
      <c r="D175" s="6">
        <v>0.0</v>
      </c>
      <c r="E175" s="6"/>
      <c r="F175" s="6"/>
      <c r="G175" s="6"/>
      <c r="H175" s="6"/>
      <c r="I175" s="6" t="s">
        <v>860</v>
      </c>
      <c r="J175" s="6" t="s">
        <v>865</v>
      </c>
      <c r="K175" s="6"/>
      <c r="L175" s="6" t="s">
        <v>1442</v>
      </c>
      <c r="M175" s="6" t="s">
        <v>875</v>
      </c>
      <c r="N175" s="6" t="s">
        <v>876</v>
      </c>
      <c r="O175" s="6"/>
      <c r="P175" s="6"/>
      <c r="Q175" s="6"/>
      <c r="R175" s="6"/>
      <c r="S175" s="6"/>
      <c r="T175" s="6"/>
      <c r="U175" s="6"/>
      <c r="V175" s="6"/>
      <c r="W175" s="6"/>
      <c r="X175" s="6"/>
      <c r="Y175" s="6"/>
      <c r="Z175" s="6"/>
    </row>
    <row r="176" ht="15.75" customHeight="1">
      <c r="A176" s="2">
        <v>41.0</v>
      </c>
      <c r="B176" s="18" t="s">
        <v>815</v>
      </c>
      <c r="C176" s="23">
        <v>0.0</v>
      </c>
      <c r="D176" s="6">
        <v>0.0</v>
      </c>
      <c r="E176" s="6"/>
      <c r="F176" s="6"/>
      <c r="G176" s="6"/>
      <c r="H176" s="6"/>
      <c r="I176" s="6" t="s">
        <v>860</v>
      </c>
      <c r="J176" s="6" t="s">
        <v>861</v>
      </c>
      <c r="K176" s="6"/>
      <c r="L176" s="6"/>
      <c r="M176" s="6"/>
      <c r="N176" s="6"/>
      <c r="O176" s="6"/>
      <c r="P176" s="6"/>
      <c r="Q176" s="6"/>
      <c r="R176" s="6"/>
      <c r="S176" s="6"/>
      <c r="T176" s="6"/>
      <c r="U176" s="6"/>
      <c r="V176" s="6"/>
      <c r="W176" s="6"/>
      <c r="X176" s="6"/>
      <c r="Y176" s="6"/>
      <c r="Z176" s="6"/>
    </row>
    <row r="177" ht="15.75" customHeight="1">
      <c r="A177" s="2">
        <v>41.0</v>
      </c>
      <c r="B177" s="18" t="s">
        <v>815</v>
      </c>
      <c r="C177" s="23">
        <v>2.0</v>
      </c>
      <c r="D177" s="6">
        <v>0.0</v>
      </c>
      <c r="E177" s="6"/>
      <c r="F177" s="6"/>
      <c r="G177" s="6"/>
      <c r="H177" s="6"/>
      <c r="I177" s="6" t="s">
        <v>860</v>
      </c>
      <c r="J177" s="6"/>
      <c r="K177" s="6"/>
      <c r="L177" s="6"/>
      <c r="M177" s="6"/>
      <c r="N177" s="6"/>
      <c r="O177" s="6"/>
      <c r="P177" s="6"/>
      <c r="Q177" s="6" t="s">
        <v>1443</v>
      </c>
      <c r="R177" s="6"/>
      <c r="S177" s="6"/>
      <c r="T177" s="6"/>
      <c r="U177" s="6"/>
      <c r="V177" s="6"/>
      <c r="W177" s="6"/>
      <c r="X177" s="6"/>
      <c r="Y177" s="6"/>
      <c r="Z177" s="6"/>
    </row>
    <row r="178" ht="15.75" customHeight="1">
      <c r="A178" s="2">
        <v>41.0</v>
      </c>
      <c r="B178" s="18" t="s">
        <v>815</v>
      </c>
      <c r="C178" s="23">
        <v>3.0</v>
      </c>
      <c r="D178" s="6">
        <v>0.0</v>
      </c>
      <c r="E178" s="6"/>
      <c r="F178" s="6"/>
      <c r="G178" s="6"/>
      <c r="H178" s="6"/>
      <c r="I178" s="6" t="s">
        <v>860</v>
      </c>
      <c r="J178" s="6"/>
      <c r="K178" s="6"/>
      <c r="L178" s="6"/>
      <c r="M178" s="6"/>
      <c r="N178" s="6"/>
      <c r="O178" s="6"/>
      <c r="P178" s="6"/>
      <c r="Q178" s="6" t="s">
        <v>1444</v>
      </c>
      <c r="R178" s="6"/>
      <c r="S178" s="6"/>
      <c r="T178" s="6"/>
      <c r="U178" s="6"/>
      <c r="V178" s="6"/>
      <c r="W178" s="6"/>
      <c r="X178" s="6"/>
      <c r="Y178" s="6"/>
      <c r="Z178" s="6"/>
    </row>
    <row r="179" ht="15.75" customHeight="1">
      <c r="A179" s="2">
        <v>42.0</v>
      </c>
      <c r="B179" s="18" t="s">
        <v>817</v>
      </c>
      <c r="C179" s="23">
        <v>6.0</v>
      </c>
      <c r="D179" s="6">
        <v>0.0</v>
      </c>
      <c r="E179" s="6"/>
      <c r="F179" s="6" t="s">
        <v>1068</v>
      </c>
      <c r="G179" s="6" t="s">
        <v>873</v>
      </c>
      <c r="H179" s="6"/>
      <c r="I179" s="6" t="s">
        <v>892</v>
      </c>
      <c r="J179" s="6" t="s">
        <v>1298</v>
      </c>
      <c r="K179" s="6" t="s">
        <v>1299</v>
      </c>
      <c r="L179" s="6" t="s">
        <v>1445</v>
      </c>
      <c r="M179" s="6" t="s">
        <v>875</v>
      </c>
      <c r="N179" s="6" t="s">
        <v>1010</v>
      </c>
      <c r="O179" s="6" t="s">
        <v>1446</v>
      </c>
      <c r="P179" s="6" t="s">
        <v>1447</v>
      </c>
      <c r="Q179" s="6"/>
      <c r="R179" s="6"/>
      <c r="S179" s="6"/>
      <c r="T179" s="6"/>
      <c r="U179" s="6"/>
      <c r="V179" s="6"/>
      <c r="W179" s="6"/>
      <c r="X179" s="6"/>
      <c r="Y179" s="6"/>
      <c r="Z179" s="6"/>
    </row>
    <row r="180" ht="15.75" customHeight="1">
      <c r="A180" s="2">
        <v>42.0</v>
      </c>
      <c r="B180" s="18" t="s">
        <v>817</v>
      </c>
      <c r="C180" s="23">
        <v>9.0</v>
      </c>
      <c r="D180" s="6">
        <v>0.0</v>
      </c>
      <c r="E180" s="6"/>
      <c r="F180" s="6" t="s">
        <v>1068</v>
      </c>
      <c r="G180" s="6" t="s">
        <v>873</v>
      </c>
      <c r="H180" s="6"/>
      <c r="I180" s="6" t="s">
        <v>892</v>
      </c>
      <c r="J180" s="6" t="s">
        <v>1161</v>
      </c>
      <c r="K180" s="6" t="s">
        <v>1448</v>
      </c>
      <c r="L180" s="6" t="s">
        <v>1449</v>
      </c>
      <c r="M180" s="6" t="s">
        <v>875</v>
      </c>
      <c r="N180" s="6" t="s">
        <v>1010</v>
      </c>
      <c r="O180" s="6" t="s">
        <v>1446</v>
      </c>
      <c r="P180" s="6" t="s">
        <v>1447</v>
      </c>
      <c r="Q180" s="6"/>
      <c r="R180" s="6"/>
      <c r="S180" s="6"/>
      <c r="T180" s="6"/>
      <c r="U180" s="6"/>
      <c r="V180" s="6"/>
      <c r="W180" s="6"/>
      <c r="X180" s="6"/>
      <c r="Y180" s="6"/>
      <c r="Z180" s="6"/>
    </row>
    <row r="181" ht="15.75" customHeight="1">
      <c r="A181" s="2">
        <v>42.0</v>
      </c>
      <c r="B181" s="18" t="s">
        <v>817</v>
      </c>
      <c r="C181" s="23">
        <v>4.0</v>
      </c>
      <c r="D181" s="6">
        <v>0.0</v>
      </c>
      <c r="E181" s="6"/>
      <c r="F181" s="6" t="s">
        <v>1068</v>
      </c>
      <c r="G181" s="6" t="s">
        <v>873</v>
      </c>
      <c r="H181" s="6"/>
      <c r="I181" s="6" t="s">
        <v>892</v>
      </c>
      <c r="J181" s="6" t="s">
        <v>1450</v>
      </c>
      <c r="K181" s="6" t="s">
        <v>901</v>
      </c>
      <c r="L181" s="6" t="s">
        <v>1428</v>
      </c>
      <c r="M181" s="6" t="s">
        <v>875</v>
      </c>
      <c r="N181" s="6" t="s">
        <v>1010</v>
      </c>
      <c r="O181" s="6" t="s">
        <v>1446</v>
      </c>
      <c r="P181" s="6" t="s">
        <v>1447</v>
      </c>
      <c r="Q181" s="6"/>
      <c r="R181" s="6"/>
      <c r="S181" s="6"/>
      <c r="T181" s="6"/>
      <c r="U181" s="6"/>
      <c r="V181" s="6"/>
      <c r="W181" s="6"/>
      <c r="X181" s="6"/>
      <c r="Y181" s="6"/>
      <c r="Z181" s="6"/>
    </row>
    <row r="182" ht="15.75" customHeight="1">
      <c r="A182" s="2">
        <v>42.0</v>
      </c>
      <c r="B182" s="18" t="s">
        <v>817</v>
      </c>
      <c r="C182" s="23">
        <v>0.0</v>
      </c>
      <c r="D182" s="6">
        <v>0.0</v>
      </c>
      <c r="E182" s="6"/>
      <c r="F182" s="6"/>
      <c r="G182" s="6"/>
      <c r="H182" s="6"/>
      <c r="I182" s="6" t="s">
        <v>892</v>
      </c>
      <c r="J182" s="6" t="s">
        <v>861</v>
      </c>
      <c r="K182" s="6"/>
      <c r="L182" s="6"/>
      <c r="M182" s="6" t="s">
        <v>875</v>
      </c>
      <c r="N182" s="6"/>
      <c r="O182" s="6"/>
      <c r="P182" s="6"/>
      <c r="Q182" s="6"/>
      <c r="R182" s="6"/>
      <c r="S182" s="6"/>
      <c r="T182" s="6"/>
      <c r="U182" s="6"/>
      <c r="V182" s="6"/>
      <c r="W182" s="6"/>
      <c r="X182" s="6"/>
      <c r="Y182" s="6"/>
      <c r="Z182" s="6"/>
    </row>
    <row r="183" ht="15.75" customHeight="1">
      <c r="A183" s="2">
        <v>42.0</v>
      </c>
      <c r="B183" s="18" t="s">
        <v>817</v>
      </c>
      <c r="C183" s="23">
        <v>1.0</v>
      </c>
      <c r="D183" s="6">
        <v>0.0</v>
      </c>
      <c r="E183" s="6"/>
      <c r="F183" s="6" t="s">
        <v>1068</v>
      </c>
      <c r="G183" s="6" t="s">
        <v>873</v>
      </c>
      <c r="H183" s="6"/>
      <c r="I183" s="6" t="s">
        <v>892</v>
      </c>
      <c r="J183" s="6" t="s">
        <v>1268</v>
      </c>
      <c r="K183" s="6"/>
      <c r="L183" s="6" t="s">
        <v>1451</v>
      </c>
      <c r="M183" s="6" t="s">
        <v>875</v>
      </c>
      <c r="N183" s="6" t="s">
        <v>1010</v>
      </c>
      <c r="O183" s="6" t="s">
        <v>1446</v>
      </c>
      <c r="P183" s="6" t="s">
        <v>1447</v>
      </c>
      <c r="Q183" s="6"/>
      <c r="R183" s="6"/>
      <c r="S183" s="6"/>
      <c r="T183" s="6"/>
      <c r="U183" s="6"/>
      <c r="V183" s="6"/>
      <c r="W183" s="6"/>
      <c r="X183" s="6"/>
      <c r="Y183" s="6"/>
      <c r="Z183" s="6"/>
    </row>
    <row r="184" ht="15.75" customHeight="1">
      <c r="A184" s="2">
        <v>42.0</v>
      </c>
      <c r="B184" s="18" t="s">
        <v>817</v>
      </c>
      <c r="C184" s="23">
        <v>2.0</v>
      </c>
      <c r="D184" s="6">
        <v>0.0</v>
      </c>
      <c r="E184" s="6"/>
      <c r="F184" s="6" t="s">
        <v>1068</v>
      </c>
      <c r="G184" s="6" t="s">
        <v>873</v>
      </c>
      <c r="H184" s="6"/>
      <c r="I184" s="6" t="s">
        <v>892</v>
      </c>
      <c r="J184" s="6" t="s">
        <v>863</v>
      </c>
      <c r="K184" s="6"/>
      <c r="L184" s="6" t="s">
        <v>1152</v>
      </c>
      <c r="M184" s="6" t="s">
        <v>875</v>
      </c>
      <c r="N184" s="6" t="s">
        <v>1010</v>
      </c>
      <c r="O184" s="6" t="s">
        <v>1446</v>
      </c>
      <c r="P184" s="6" t="s">
        <v>1447</v>
      </c>
      <c r="Q184" s="6"/>
      <c r="R184" s="6"/>
      <c r="S184" s="6"/>
      <c r="T184" s="6"/>
      <c r="U184" s="6"/>
      <c r="V184" s="6"/>
      <c r="W184" s="6"/>
      <c r="X184" s="6"/>
      <c r="Y184" s="6"/>
      <c r="Z184" s="6"/>
    </row>
    <row r="185" ht="15.75" customHeight="1">
      <c r="A185" s="2">
        <v>42.0</v>
      </c>
      <c r="B185" s="18" t="s">
        <v>817</v>
      </c>
      <c r="C185" s="23">
        <v>3.0</v>
      </c>
      <c r="D185" s="6">
        <v>0.0</v>
      </c>
      <c r="E185" s="6"/>
      <c r="F185" s="6" t="s">
        <v>1068</v>
      </c>
      <c r="G185" s="6" t="s">
        <v>873</v>
      </c>
      <c r="H185" s="6"/>
      <c r="I185" s="6" t="s">
        <v>892</v>
      </c>
      <c r="J185" s="6" t="s">
        <v>1452</v>
      </c>
      <c r="K185" s="6"/>
      <c r="L185" s="6" t="s">
        <v>1152</v>
      </c>
      <c r="M185" s="6" t="s">
        <v>875</v>
      </c>
      <c r="N185" s="6" t="s">
        <v>1010</v>
      </c>
      <c r="O185" s="6" t="s">
        <v>1446</v>
      </c>
      <c r="P185" s="6" t="s">
        <v>1447</v>
      </c>
      <c r="Q185" s="6"/>
      <c r="R185" s="6"/>
      <c r="S185" s="6"/>
      <c r="T185" s="6"/>
      <c r="U185" s="6"/>
      <c r="V185" s="6"/>
      <c r="W185" s="6"/>
      <c r="X185" s="6"/>
      <c r="Y185" s="6"/>
      <c r="Z185" s="6"/>
    </row>
    <row r="186" ht="15.75" customHeight="1">
      <c r="A186" s="2">
        <v>42.0</v>
      </c>
      <c r="B186" s="18" t="s">
        <v>817</v>
      </c>
      <c r="C186" s="23">
        <v>5.0</v>
      </c>
      <c r="D186" s="6">
        <v>0.0</v>
      </c>
      <c r="E186" s="6"/>
      <c r="F186" s="6" t="s">
        <v>1068</v>
      </c>
      <c r="G186" s="6" t="s">
        <v>873</v>
      </c>
      <c r="H186" s="6"/>
      <c r="I186" s="6" t="s">
        <v>892</v>
      </c>
      <c r="J186" s="6" t="s">
        <v>1453</v>
      </c>
      <c r="K186" s="6"/>
      <c r="L186" s="6" t="s">
        <v>1454</v>
      </c>
      <c r="M186" s="6" t="s">
        <v>875</v>
      </c>
      <c r="N186" s="6" t="s">
        <v>1010</v>
      </c>
      <c r="O186" s="6" t="s">
        <v>1446</v>
      </c>
      <c r="P186" s="6" t="s">
        <v>1447</v>
      </c>
      <c r="Q186" s="6"/>
      <c r="R186" s="6"/>
      <c r="S186" s="6"/>
      <c r="T186" s="6"/>
      <c r="U186" s="6"/>
      <c r="V186" s="6"/>
      <c r="W186" s="6"/>
      <c r="X186" s="6"/>
      <c r="Y186" s="6"/>
      <c r="Z186" s="6"/>
    </row>
    <row r="187" ht="15.75" customHeight="1">
      <c r="A187" s="2">
        <v>42.0</v>
      </c>
      <c r="B187" s="18" t="s">
        <v>817</v>
      </c>
      <c r="C187" s="23">
        <v>7.0</v>
      </c>
      <c r="D187" s="6">
        <v>0.0</v>
      </c>
      <c r="E187" s="6"/>
      <c r="F187" s="6" t="s">
        <v>1068</v>
      </c>
      <c r="G187" s="6" t="s">
        <v>873</v>
      </c>
      <c r="H187" s="6"/>
      <c r="I187" s="6" t="s">
        <v>892</v>
      </c>
      <c r="J187" s="6" t="s">
        <v>1333</v>
      </c>
      <c r="K187" s="6"/>
      <c r="L187" s="6" t="s">
        <v>1455</v>
      </c>
      <c r="M187" s="6" t="s">
        <v>875</v>
      </c>
      <c r="N187" s="6" t="s">
        <v>1010</v>
      </c>
      <c r="O187" s="6" t="s">
        <v>1446</v>
      </c>
      <c r="P187" s="6" t="s">
        <v>1447</v>
      </c>
      <c r="Q187" s="6"/>
      <c r="R187" s="6"/>
      <c r="S187" s="6"/>
      <c r="T187" s="6"/>
      <c r="U187" s="6"/>
      <c r="V187" s="6"/>
      <c r="W187" s="6"/>
      <c r="X187" s="6"/>
      <c r="Y187" s="6"/>
      <c r="Z187" s="6"/>
    </row>
    <row r="188" ht="15.75" customHeight="1">
      <c r="A188" s="2">
        <v>42.0</v>
      </c>
      <c r="B188" s="18" t="s">
        <v>817</v>
      </c>
      <c r="C188" s="23">
        <v>8.0</v>
      </c>
      <c r="D188" s="6">
        <v>0.0</v>
      </c>
      <c r="E188" s="6"/>
      <c r="F188" s="6" t="s">
        <v>1068</v>
      </c>
      <c r="G188" s="6" t="s">
        <v>873</v>
      </c>
      <c r="H188" s="6"/>
      <c r="I188" s="6" t="s">
        <v>892</v>
      </c>
      <c r="J188" s="6" t="s">
        <v>865</v>
      </c>
      <c r="K188" s="6"/>
      <c r="L188" s="6" t="s">
        <v>1456</v>
      </c>
      <c r="M188" s="6" t="s">
        <v>875</v>
      </c>
      <c r="N188" s="6" t="s">
        <v>1010</v>
      </c>
      <c r="O188" s="6" t="s">
        <v>1446</v>
      </c>
      <c r="P188" s="6" t="s">
        <v>1447</v>
      </c>
      <c r="Q188" s="6"/>
      <c r="R188" s="6"/>
      <c r="S188" s="6"/>
      <c r="T188" s="6"/>
      <c r="U188" s="6"/>
      <c r="V188" s="6"/>
      <c r="W188" s="6"/>
      <c r="X188" s="6"/>
      <c r="Y188" s="6"/>
      <c r="Z188" s="6"/>
    </row>
    <row r="189" ht="15.75" customHeight="1">
      <c r="A189" s="2">
        <v>43.0</v>
      </c>
      <c r="B189" s="18" t="s">
        <v>794</v>
      </c>
      <c r="C189" s="23">
        <v>0.0</v>
      </c>
      <c r="D189" s="6">
        <v>0.0</v>
      </c>
      <c r="E189" s="6"/>
      <c r="F189" s="6"/>
      <c r="G189" s="6"/>
      <c r="H189" s="6"/>
      <c r="I189" s="6" t="s">
        <v>860</v>
      </c>
      <c r="J189" s="6" t="s">
        <v>861</v>
      </c>
      <c r="K189" s="6"/>
      <c r="L189" s="6"/>
      <c r="M189" s="6"/>
      <c r="N189" s="6"/>
      <c r="O189" s="6"/>
      <c r="P189" s="6"/>
      <c r="Q189" s="6"/>
      <c r="R189" s="6"/>
      <c r="S189" s="6"/>
      <c r="T189" s="6"/>
      <c r="U189" s="6"/>
      <c r="V189" s="6"/>
      <c r="W189" s="6"/>
      <c r="X189" s="6"/>
      <c r="Y189" s="6"/>
      <c r="Z189" s="6"/>
    </row>
    <row r="190" ht="15.75" customHeight="1">
      <c r="A190" s="2">
        <v>43.0</v>
      </c>
      <c r="B190" s="18" t="s">
        <v>794</v>
      </c>
      <c r="C190" s="23">
        <v>1.0</v>
      </c>
      <c r="D190" s="6">
        <v>0.0</v>
      </c>
      <c r="E190" s="6"/>
      <c r="F190" s="6"/>
      <c r="G190" s="6" t="s">
        <v>873</v>
      </c>
      <c r="H190" s="6"/>
      <c r="I190" s="6" t="s">
        <v>860</v>
      </c>
      <c r="J190" s="6" t="s">
        <v>865</v>
      </c>
      <c r="K190" s="6"/>
      <c r="L190" s="6" t="s">
        <v>1457</v>
      </c>
      <c r="M190" s="6" t="s">
        <v>875</v>
      </c>
      <c r="N190" s="6" t="s">
        <v>876</v>
      </c>
      <c r="O190" s="6"/>
      <c r="P190" s="6"/>
      <c r="Q190" s="6" t="s">
        <v>1330</v>
      </c>
      <c r="R190" s="6"/>
      <c r="S190" s="6"/>
      <c r="T190" s="6"/>
      <c r="U190" s="6"/>
      <c r="V190" s="6"/>
      <c r="W190" s="6"/>
      <c r="X190" s="6"/>
      <c r="Y190" s="6"/>
      <c r="Z190" s="6"/>
    </row>
    <row r="191" ht="15.75" customHeight="1">
      <c r="A191" s="2">
        <v>44.0</v>
      </c>
      <c r="B191" s="18" t="s">
        <v>821</v>
      </c>
      <c r="C191" s="23">
        <v>0.0</v>
      </c>
      <c r="D191" s="6">
        <v>0.0</v>
      </c>
      <c r="E191" s="6"/>
      <c r="F191" s="6"/>
      <c r="G191" s="6"/>
      <c r="H191" s="6"/>
      <c r="I191" s="6" t="s">
        <v>860</v>
      </c>
      <c r="J191" s="6" t="s">
        <v>861</v>
      </c>
      <c r="K191" s="6"/>
      <c r="L191" s="6"/>
      <c r="M191" s="6"/>
      <c r="N191" s="6"/>
      <c r="O191" s="6"/>
      <c r="P191" s="6"/>
      <c r="Q191" s="6"/>
      <c r="R191" s="6"/>
      <c r="S191" s="6"/>
      <c r="T191" s="6"/>
      <c r="U191" s="6"/>
      <c r="V191" s="6"/>
      <c r="W191" s="6"/>
      <c r="X191" s="6"/>
      <c r="Y191" s="6"/>
      <c r="Z191" s="6"/>
    </row>
    <row r="192" ht="15.75" customHeight="1">
      <c r="A192" s="2">
        <v>44.0</v>
      </c>
      <c r="B192" s="18" t="s">
        <v>821</v>
      </c>
      <c r="C192" s="23">
        <v>1.0</v>
      </c>
      <c r="D192" s="6">
        <v>0.0</v>
      </c>
      <c r="E192" s="6"/>
      <c r="F192" s="6"/>
      <c r="G192" s="6"/>
      <c r="H192" s="6"/>
      <c r="I192" s="6" t="s">
        <v>860</v>
      </c>
      <c r="J192" s="6" t="s">
        <v>865</v>
      </c>
      <c r="K192" s="6"/>
      <c r="L192" s="6"/>
      <c r="M192" s="6"/>
      <c r="N192" s="6"/>
      <c r="O192" s="6"/>
      <c r="P192" s="6"/>
      <c r="Q192" s="6"/>
      <c r="R192" s="6"/>
      <c r="S192" s="6"/>
      <c r="T192" s="6"/>
      <c r="U192" s="6"/>
      <c r="V192" s="6"/>
      <c r="W192" s="6"/>
      <c r="X192" s="6"/>
      <c r="Y192" s="6"/>
      <c r="Z192" s="6"/>
    </row>
    <row r="193" ht="15.75" customHeight="1">
      <c r="A193" s="2">
        <v>45.0</v>
      </c>
      <c r="B193" s="18" t="s">
        <v>822</v>
      </c>
      <c r="C193" s="23">
        <v>1.0</v>
      </c>
      <c r="D193" s="6">
        <v>0.0</v>
      </c>
      <c r="E193" s="6"/>
      <c r="F193" s="6" t="s">
        <v>1458</v>
      </c>
      <c r="G193" s="6" t="s">
        <v>1233</v>
      </c>
      <c r="H193" s="6"/>
      <c r="I193" s="6" t="s">
        <v>860</v>
      </c>
      <c r="J193" s="6" t="s">
        <v>865</v>
      </c>
      <c r="K193" s="6" t="s">
        <v>1459</v>
      </c>
      <c r="L193" s="6" t="s">
        <v>1460</v>
      </c>
      <c r="M193" s="6" t="s">
        <v>1439</v>
      </c>
      <c r="N193" s="6" t="s">
        <v>876</v>
      </c>
      <c r="O193" s="6">
        <v>2.3</v>
      </c>
      <c r="P193" s="6" t="s">
        <v>1435</v>
      </c>
      <c r="Q193" s="6" t="s">
        <v>1330</v>
      </c>
      <c r="R193" s="6"/>
      <c r="S193" s="6"/>
      <c r="T193" s="6"/>
      <c r="U193" s="6"/>
      <c r="V193" s="6"/>
      <c r="W193" s="6"/>
      <c r="X193" s="6"/>
      <c r="Y193" s="6"/>
      <c r="Z193" s="6"/>
    </row>
    <row r="194" ht="15.75" customHeight="1">
      <c r="A194" s="2">
        <v>45.0</v>
      </c>
      <c r="B194" s="18" t="s">
        <v>822</v>
      </c>
      <c r="C194" s="23">
        <v>0.0</v>
      </c>
      <c r="D194" s="6">
        <v>0.0</v>
      </c>
      <c r="E194" s="6"/>
      <c r="F194" s="6"/>
      <c r="G194" s="6"/>
      <c r="H194" s="6"/>
      <c r="I194" s="6" t="s">
        <v>860</v>
      </c>
      <c r="J194" s="6" t="s">
        <v>861</v>
      </c>
      <c r="K194" s="6"/>
      <c r="L194" s="6"/>
      <c r="M194" s="6"/>
      <c r="N194" s="6"/>
      <c r="O194" s="6"/>
      <c r="P194" s="6"/>
      <c r="Q194" s="6"/>
      <c r="R194" s="6"/>
      <c r="S194" s="6"/>
      <c r="T194" s="6"/>
      <c r="U194" s="6"/>
      <c r="V194" s="6"/>
      <c r="W194" s="6"/>
      <c r="X194" s="6"/>
      <c r="Y194" s="6"/>
      <c r="Z194" s="6"/>
    </row>
    <row r="195" ht="15.75" customHeight="1">
      <c r="A195" s="2">
        <v>45.0</v>
      </c>
      <c r="B195" s="18" t="s">
        <v>822</v>
      </c>
      <c r="C195" s="23">
        <v>2.0</v>
      </c>
      <c r="D195" s="6">
        <v>0.0</v>
      </c>
      <c r="E195" s="6"/>
      <c r="F195" s="6"/>
      <c r="G195" s="6"/>
      <c r="H195" s="6"/>
      <c r="I195" s="6" t="s">
        <v>860</v>
      </c>
      <c r="J195" s="6"/>
      <c r="K195" s="6"/>
      <c r="L195" s="6"/>
      <c r="M195" s="6"/>
      <c r="N195" s="6"/>
      <c r="O195" s="6"/>
      <c r="P195" s="6"/>
      <c r="Q195" s="6"/>
      <c r="R195" s="6" t="s">
        <v>1461</v>
      </c>
      <c r="S195" s="6"/>
      <c r="T195" s="6"/>
      <c r="U195" s="6"/>
      <c r="V195" s="6"/>
      <c r="W195" s="6"/>
      <c r="X195" s="6"/>
      <c r="Y195" s="6"/>
      <c r="Z195" s="6"/>
    </row>
    <row r="196" ht="15.75" customHeight="1">
      <c r="A196" s="2">
        <v>45.0</v>
      </c>
      <c r="B196" s="18" t="s">
        <v>822</v>
      </c>
      <c r="C196" s="23">
        <v>3.0</v>
      </c>
      <c r="D196" s="6">
        <v>0.0</v>
      </c>
      <c r="E196" s="6"/>
      <c r="F196" s="6"/>
      <c r="G196" s="6"/>
      <c r="H196" s="6"/>
      <c r="I196" s="6" t="s">
        <v>860</v>
      </c>
      <c r="J196" s="6"/>
      <c r="K196" s="6"/>
      <c r="L196" s="6"/>
      <c r="M196" s="6"/>
      <c r="N196" s="6"/>
      <c r="O196" s="6"/>
      <c r="P196" s="6"/>
      <c r="Q196" s="6"/>
      <c r="R196" s="6" t="s">
        <v>1462</v>
      </c>
      <c r="S196" s="6"/>
      <c r="T196" s="6"/>
      <c r="U196" s="6"/>
      <c r="V196" s="6"/>
      <c r="W196" s="6"/>
      <c r="X196" s="6"/>
      <c r="Y196" s="6"/>
      <c r="Z196" s="6"/>
    </row>
    <row r="197" ht="15.75" customHeight="1">
      <c r="A197" s="2">
        <v>45.0</v>
      </c>
      <c r="B197" s="18" t="s">
        <v>822</v>
      </c>
      <c r="C197" s="23">
        <v>4.0</v>
      </c>
      <c r="D197" s="6">
        <v>0.0</v>
      </c>
      <c r="E197" s="6"/>
      <c r="F197" s="6"/>
      <c r="G197" s="6"/>
      <c r="H197" s="6"/>
      <c r="I197" s="6" t="s">
        <v>860</v>
      </c>
      <c r="J197" s="6"/>
      <c r="K197" s="6"/>
      <c r="L197" s="6"/>
      <c r="M197" s="6"/>
      <c r="N197" s="6"/>
      <c r="O197" s="6"/>
      <c r="P197" s="6"/>
      <c r="Q197" s="6"/>
      <c r="R197" s="6" t="s">
        <v>1463</v>
      </c>
      <c r="S197" s="6"/>
      <c r="T197" s="6"/>
      <c r="U197" s="6"/>
      <c r="V197" s="6"/>
      <c r="W197" s="6"/>
      <c r="X197" s="6"/>
      <c r="Y197" s="6"/>
      <c r="Z197" s="6"/>
    </row>
    <row r="198" ht="15.75" customHeight="1">
      <c r="A198" s="2">
        <v>45.0</v>
      </c>
      <c r="B198" s="18" t="s">
        <v>822</v>
      </c>
      <c r="C198" s="23">
        <v>5.0</v>
      </c>
      <c r="D198" s="6">
        <v>0.0</v>
      </c>
      <c r="E198" s="6"/>
      <c r="F198" s="6"/>
      <c r="G198" s="6"/>
      <c r="H198" s="6"/>
      <c r="I198" s="6" t="s">
        <v>860</v>
      </c>
      <c r="J198" s="6"/>
      <c r="K198" s="6"/>
      <c r="L198" s="6"/>
      <c r="M198" s="6"/>
      <c r="N198" s="6"/>
      <c r="O198" s="6"/>
      <c r="P198" s="6"/>
      <c r="Q198" s="6"/>
      <c r="R198" s="6" t="s">
        <v>768</v>
      </c>
      <c r="S198" s="6"/>
      <c r="T198" s="6"/>
      <c r="U198" s="6"/>
      <c r="V198" s="6"/>
      <c r="W198" s="6"/>
      <c r="X198" s="6"/>
      <c r="Y198" s="6"/>
      <c r="Z198" s="6"/>
    </row>
    <row r="199" ht="15.75" customHeight="1">
      <c r="A199" s="2">
        <v>45.0</v>
      </c>
      <c r="B199" s="18" t="s">
        <v>822</v>
      </c>
      <c r="C199" s="23">
        <v>6.0</v>
      </c>
      <c r="D199" s="6">
        <v>0.0</v>
      </c>
      <c r="E199" s="6"/>
      <c r="F199" s="6"/>
      <c r="G199" s="6"/>
      <c r="H199" s="6"/>
      <c r="I199" s="6" t="s">
        <v>860</v>
      </c>
      <c r="J199" s="6"/>
      <c r="K199" s="6"/>
      <c r="L199" s="6"/>
      <c r="M199" s="6"/>
      <c r="N199" s="6"/>
      <c r="O199" s="6"/>
      <c r="P199" s="6"/>
      <c r="Q199" s="6"/>
      <c r="R199" s="6" t="s">
        <v>1464</v>
      </c>
      <c r="S199" s="6"/>
      <c r="T199" s="6"/>
      <c r="U199" s="6"/>
      <c r="V199" s="6"/>
      <c r="W199" s="6"/>
      <c r="X199" s="6"/>
      <c r="Y199" s="6"/>
      <c r="Z199" s="6"/>
    </row>
    <row r="200" ht="15.75" customHeight="1">
      <c r="A200" s="2">
        <v>46.0</v>
      </c>
      <c r="B200" s="18" t="s">
        <v>800</v>
      </c>
      <c r="C200" s="23">
        <v>0.0</v>
      </c>
      <c r="D200" s="6">
        <v>0.0</v>
      </c>
      <c r="E200" s="6"/>
      <c r="F200" s="6"/>
      <c r="G200" s="6"/>
      <c r="H200" s="6"/>
      <c r="I200" s="6" t="s">
        <v>892</v>
      </c>
      <c r="J200" s="6" t="s">
        <v>861</v>
      </c>
      <c r="K200" s="6"/>
      <c r="L200" s="6"/>
      <c r="M200" s="6"/>
      <c r="N200" s="6"/>
      <c r="O200" s="6"/>
      <c r="P200" s="6"/>
      <c r="Q200" s="6"/>
      <c r="R200" s="6"/>
      <c r="S200" s="6"/>
      <c r="T200" s="6"/>
      <c r="U200" s="6"/>
      <c r="V200" s="6"/>
      <c r="W200" s="6"/>
      <c r="X200" s="6"/>
      <c r="Y200" s="6"/>
      <c r="Z200" s="6"/>
    </row>
    <row r="201" ht="15.75" customHeight="1">
      <c r="A201" s="2">
        <v>46.0</v>
      </c>
      <c r="B201" s="18" t="s">
        <v>800</v>
      </c>
      <c r="C201" s="23">
        <v>1.0</v>
      </c>
      <c r="D201" s="6">
        <v>0.0</v>
      </c>
      <c r="E201" s="6"/>
      <c r="F201" s="6"/>
      <c r="G201" s="6"/>
      <c r="H201" s="6"/>
      <c r="I201" s="6" t="s">
        <v>892</v>
      </c>
      <c r="J201" s="6" t="s">
        <v>1465</v>
      </c>
      <c r="K201" s="6"/>
      <c r="L201" s="6"/>
      <c r="M201" s="6" t="s">
        <v>875</v>
      </c>
      <c r="N201" s="6"/>
      <c r="O201" s="6"/>
      <c r="P201" s="6"/>
      <c r="Q201" s="6"/>
      <c r="R201" s="6"/>
      <c r="S201" s="6"/>
      <c r="T201" s="6"/>
      <c r="U201" s="6"/>
      <c r="V201" s="6"/>
      <c r="W201" s="6"/>
      <c r="X201" s="6"/>
      <c r="Y201" s="6"/>
      <c r="Z201" s="6"/>
    </row>
    <row r="202" ht="15.75" customHeight="1">
      <c r="A202" s="2">
        <v>46.0</v>
      </c>
      <c r="B202" s="18" t="s">
        <v>800</v>
      </c>
      <c r="C202" s="23">
        <v>2.0</v>
      </c>
      <c r="D202" s="6">
        <v>0.0</v>
      </c>
      <c r="E202" s="6"/>
      <c r="F202" s="6"/>
      <c r="G202" s="6"/>
      <c r="H202" s="6"/>
      <c r="I202" s="6" t="s">
        <v>892</v>
      </c>
      <c r="J202" s="6" t="s">
        <v>1466</v>
      </c>
      <c r="K202" s="6"/>
      <c r="L202" s="6"/>
      <c r="M202" s="6" t="s">
        <v>875</v>
      </c>
      <c r="N202" s="6"/>
      <c r="O202" s="6"/>
      <c r="P202" s="6"/>
      <c r="Q202" s="6"/>
      <c r="R202" s="6"/>
      <c r="S202" s="6"/>
      <c r="T202" s="6"/>
      <c r="U202" s="6"/>
      <c r="V202" s="6"/>
      <c r="W202" s="6"/>
      <c r="X202" s="6"/>
      <c r="Y202" s="6"/>
      <c r="Z202" s="6"/>
    </row>
    <row r="203" ht="15.75" customHeight="1">
      <c r="A203" s="2">
        <v>46.0</v>
      </c>
      <c r="B203" s="18" t="s">
        <v>800</v>
      </c>
      <c r="C203" s="23">
        <v>3.0</v>
      </c>
      <c r="D203" s="6">
        <v>0.0</v>
      </c>
      <c r="E203" s="6"/>
      <c r="F203" s="6"/>
      <c r="G203" s="6"/>
      <c r="H203" s="6"/>
      <c r="I203" s="6" t="s">
        <v>892</v>
      </c>
      <c r="J203" s="6" t="s">
        <v>1467</v>
      </c>
      <c r="K203" s="6"/>
      <c r="L203" s="6"/>
      <c r="M203" s="6" t="s">
        <v>875</v>
      </c>
      <c r="N203" s="6"/>
      <c r="O203" s="6"/>
      <c r="P203" s="6"/>
      <c r="Q203" s="6"/>
      <c r="R203" s="6"/>
      <c r="S203" s="6"/>
      <c r="T203" s="6"/>
      <c r="U203" s="6"/>
      <c r="V203" s="6"/>
      <c r="W203" s="6"/>
      <c r="X203" s="6"/>
      <c r="Y203" s="6"/>
      <c r="Z203" s="6"/>
    </row>
    <row r="204" ht="15.75" customHeight="1">
      <c r="A204" s="2">
        <v>46.0</v>
      </c>
      <c r="B204" s="18" t="s">
        <v>800</v>
      </c>
      <c r="C204" s="23">
        <v>4.0</v>
      </c>
      <c r="D204" s="6">
        <v>0.0</v>
      </c>
      <c r="E204" s="6"/>
      <c r="F204" s="6"/>
      <c r="G204" s="6"/>
      <c r="H204" s="6"/>
      <c r="I204" s="6" t="s">
        <v>892</v>
      </c>
      <c r="J204" s="6"/>
      <c r="K204" s="6"/>
      <c r="L204" s="6"/>
      <c r="M204" s="6"/>
      <c r="N204" s="6" t="s">
        <v>1468</v>
      </c>
      <c r="O204" s="6"/>
      <c r="P204" s="6"/>
      <c r="Q204" s="6"/>
      <c r="R204" s="6"/>
      <c r="S204" s="6"/>
      <c r="T204" s="6"/>
      <c r="U204" s="6"/>
      <c r="V204" s="6"/>
      <c r="W204" s="6"/>
      <c r="X204" s="6"/>
      <c r="Y204" s="6"/>
      <c r="Z204" s="6"/>
    </row>
    <row r="205" ht="15.75" customHeight="1">
      <c r="A205" s="2">
        <v>46.0</v>
      </c>
      <c r="B205" s="18" t="s">
        <v>800</v>
      </c>
      <c r="C205" s="23">
        <v>5.0</v>
      </c>
      <c r="D205" s="6">
        <v>0.0</v>
      </c>
      <c r="E205" s="6"/>
      <c r="F205" s="6"/>
      <c r="G205" s="6"/>
      <c r="H205" s="6"/>
      <c r="I205" s="6" t="s">
        <v>892</v>
      </c>
      <c r="J205" s="6"/>
      <c r="K205" s="6"/>
      <c r="L205" s="6"/>
      <c r="M205" s="6"/>
      <c r="N205" s="6" t="s">
        <v>1473</v>
      </c>
      <c r="O205" s="6"/>
      <c r="P205" s="6"/>
      <c r="Q205" s="6"/>
      <c r="R205" s="6"/>
      <c r="S205" s="6"/>
      <c r="T205" s="6"/>
      <c r="U205" s="6"/>
      <c r="V205" s="6"/>
      <c r="W205" s="6"/>
      <c r="X205" s="6"/>
      <c r="Y205" s="6"/>
      <c r="Z205" s="6"/>
    </row>
    <row r="206" ht="15.75" customHeight="1">
      <c r="A206" s="2">
        <v>46.0</v>
      </c>
      <c r="B206" s="18" t="s">
        <v>800</v>
      </c>
      <c r="C206" s="23">
        <v>6.0</v>
      </c>
      <c r="D206" s="6">
        <v>0.0</v>
      </c>
      <c r="E206" s="6"/>
      <c r="F206" s="6"/>
      <c r="G206" s="6"/>
      <c r="H206" s="6"/>
      <c r="I206" s="6" t="s">
        <v>892</v>
      </c>
      <c r="J206" s="6"/>
      <c r="K206" s="6"/>
      <c r="L206" s="6"/>
      <c r="M206" s="6"/>
      <c r="N206" s="6"/>
      <c r="O206" s="6"/>
      <c r="P206" s="6"/>
      <c r="Q206" s="6"/>
      <c r="R206" s="6" t="s">
        <v>1474</v>
      </c>
      <c r="S206" s="6"/>
      <c r="T206" s="6"/>
      <c r="U206" s="6"/>
      <c r="V206" s="6"/>
      <c r="W206" s="6"/>
      <c r="X206" s="6"/>
      <c r="Y206" s="6"/>
      <c r="Z206" s="6"/>
    </row>
    <row r="207" ht="15.75" customHeight="1">
      <c r="A207" s="2">
        <v>46.0</v>
      </c>
      <c r="B207" s="18" t="s">
        <v>800</v>
      </c>
      <c r="C207" s="23">
        <v>7.0</v>
      </c>
      <c r="D207" s="6">
        <v>0.0</v>
      </c>
      <c r="E207" s="6"/>
      <c r="F207" s="6"/>
      <c r="G207" s="6"/>
      <c r="H207" s="6"/>
      <c r="I207" s="6" t="s">
        <v>892</v>
      </c>
      <c r="J207" s="6"/>
      <c r="K207" s="6"/>
      <c r="L207" s="6"/>
      <c r="M207" s="6"/>
      <c r="N207" s="6"/>
      <c r="O207" s="6"/>
      <c r="P207" s="6"/>
      <c r="Q207" s="6"/>
      <c r="R207" s="6" t="s">
        <v>1475</v>
      </c>
      <c r="S207" s="6"/>
      <c r="T207" s="6"/>
      <c r="U207" s="6"/>
      <c r="V207" s="6"/>
      <c r="W207" s="6"/>
      <c r="X207" s="6"/>
      <c r="Y207" s="6"/>
      <c r="Z207" s="6"/>
    </row>
    <row r="208" ht="15.75" customHeight="1">
      <c r="A208" s="2">
        <v>47.0</v>
      </c>
      <c r="B208" s="18" t="s">
        <v>828</v>
      </c>
      <c r="C208" s="23">
        <v>0.0</v>
      </c>
      <c r="D208" s="6">
        <v>0.0</v>
      </c>
      <c r="E208" s="6" t="s">
        <v>748</v>
      </c>
      <c r="F208" s="6"/>
      <c r="G208" s="6"/>
      <c r="H208" s="6"/>
      <c r="I208" s="6" t="s">
        <v>860</v>
      </c>
      <c r="J208" s="6" t="s">
        <v>861</v>
      </c>
      <c r="K208" s="6"/>
      <c r="L208" s="6"/>
      <c r="M208" s="6"/>
      <c r="N208" s="6"/>
      <c r="O208" s="6"/>
      <c r="P208" s="6"/>
      <c r="Q208" s="6"/>
      <c r="R208" s="6"/>
      <c r="U208" s="6"/>
      <c r="V208" s="6"/>
      <c r="W208" s="6"/>
      <c r="X208" s="6"/>
      <c r="Y208" s="6"/>
      <c r="Z208" s="6"/>
    </row>
    <row r="209" ht="15.75" customHeight="1">
      <c r="A209" s="2">
        <v>47.0</v>
      </c>
      <c r="B209" s="18" t="s">
        <v>828</v>
      </c>
      <c r="C209" s="23">
        <v>1.0</v>
      </c>
      <c r="D209" s="6">
        <v>0.0</v>
      </c>
      <c r="E209" s="6" t="s">
        <v>748</v>
      </c>
      <c r="F209" s="6" t="s">
        <v>872</v>
      </c>
      <c r="G209" s="6" t="s">
        <v>1476</v>
      </c>
      <c r="H209" s="6"/>
      <c r="I209" s="6" t="s">
        <v>860</v>
      </c>
      <c r="J209" s="6" t="s">
        <v>1316</v>
      </c>
      <c r="K209" s="6"/>
      <c r="L209" s="6"/>
      <c r="M209" s="6"/>
      <c r="N209" s="6"/>
      <c r="O209" s="6"/>
      <c r="P209" s="6"/>
      <c r="Q209" s="6" t="s">
        <v>1477</v>
      </c>
      <c r="R209" s="6"/>
      <c r="U209" s="6"/>
      <c r="V209" s="6"/>
      <c r="W209" s="6"/>
      <c r="X209" s="6"/>
      <c r="Y209" s="6"/>
      <c r="Z209" s="6"/>
    </row>
    <row r="210" ht="15.75" customHeight="1">
      <c r="A210" s="2">
        <v>48.0</v>
      </c>
      <c r="B210" s="18" t="s">
        <v>822</v>
      </c>
      <c r="C210" s="23">
        <v>0.0</v>
      </c>
      <c r="D210" s="6">
        <v>0.0</v>
      </c>
      <c r="E210" s="6" t="s">
        <v>1478</v>
      </c>
      <c r="F210" s="6"/>
      <c r="G210" s="6"/>
      <c r="H210" s="6"/>
      <c r="I210" s="6" t="s">
        <v>860</v>
      </c>
      <c r="J210" s="6" t="s">
        <v>861</v>
      </c>
      <c r="K210" s="6"/>
      <c r="L210" s="6"/>
      <c r="M210" s="6"/>
      <c r="N210" s="6"/>
      <c r="O210" s="6"/>
      <c r="P210" s="6"/>
      <c r="Q210" s="6"/>
      <c r="R210" s="6"/>
      <c r="U210" s="6"/>
      <c r="V210" s="6"/>
      <c r="W210" s="6"/>
      <c r="X210" s="6"/>
      <c r="Y210" s="6"/>
      <c r="Z210" s="6"/>
    </row>
    <row r="211" ht="15.75" customHeight="1">
      <c r="A211" s="2">
        <v>48.0</v>
      </c>
      <c r="B211" s="18" t="s">
        <v>822</v>
      </c>
      <c r="C211" s="23">
        <v>1.0</v>
      </c>
      <c r="D211" s="6">
        <v>0.0</v>
      </c>
      <c r="E211" s="6" t="s">
        <v>1478</v>
      </c>
      <c r="F211" s="6" t="s">
        <v>1068</v>
      </c>
      <c r="G211" s="6"/>
      <c r="H211" s="6"/>
      <c r="I211" s="6" t="s">
        <v>860</v>
      </c>
      <c r="J211" s="6" t="s">
        <v>1479</v>
      </c>
      <c r="K211" s="6"/>
      <c r="L211" s="6" t="s">
        <v>1480</v>
      </c>
      <c r="M211" s="6" t="s">
        <v>889</v>
      </c>
      <c r="N211" s="6"/>
      <c r="O211" s="6"/>
      <c r="P211" s="6"/>
      <c r="Q211" s="6" t="s">
        <v>1481</v>
      </c>
      <c r="R211" s="6"/>
      <c r="U211" s="6"/>
      <c r="V211" s="6"/>
      <c r="W211" s="6"/>
      <c r="X211" s="6"/>
      <c r="Y211" s="6"/>
      <c r="Z211" s="6"/>
    </row>
    <row r="212" ht="15.75" customHeight="1">
      <c r="A212" s="2">
        <v>48.0</v>
      </c>
      <c r="B212" s="18" t="s">
        <v>822</v>
      </c>
      <c r="C212" s="23">
        <v>2.0</v>
      </c>
      <c r="D212" s="6">
        <v>0.0</v>
      </c>
      <c r="E212" s="6" t="s">
        <v>1478</v>
      </c>
      <c r="F212" s="6" t="s">
        <v>1068</v>
      </c>
      <c r="G212" s="6"/>
      <c r="H212" s="6"/>
      <c r="I212" s="6" t="s">
        <v>860</v>
      </c>
      <c r="J212" s="6" t="s">
        <v>1316</v>
      </c>
      <c r="K212" s="6"/>
      <c r="L212" s="6" t="s">
        <v>1163</v>
      </c>
      <c r="M212" s="6" t="s">
        <v>875</v>
      </c>
      <c r="N212" s="6" t="s">
        <v>1482</v>
      </c>
      <c r="O212" s="6"/>
      <c r="P212" s="6"/>
      <c r="Q212" s="6" t="s">
        <v>1481</v>
      </c>
      <c r="R212" s="6"/>
      <c r="U212" s="6"/>
      <c r="V212" s="6"/>
      <c r="W212" s="6"/>
      <c r="X212" s="6"/>
      <c r="Y212" s="6"/>
      <c r="Z212" s="6"/>
    </row>
    <row r="213" ht="15.75" customHeight="1">
      <c r="A213" s="2">
        <v>49.0</v>
      </c>
      <c r="B213" s="18" t="s">
        <v>794</v>
      </c>
      <c r="C213" s="23">
        <v>0.0</v>
      </c>
      <c r="D213" s="6">
        <v>0.0</v>
      </c>
      <c r="E213" s="6"/>
      <c r="F213" s="6"/>
      <c r="G213" s="6"/>
      <c r="H213" s="6"/>
      <c r="I213" s="6" t="s">
        <v>860</v>
      </c>
      <c r="J213" s="6" t="s">
        <v>861</v>
      </c>
      <c r="K213" s="6"/>
      <c r="L213" s="6"/>
      <c r="M213" s="6"/>
      <c r="N213" s="6"/>
      <c r="O213" s="6"/>
      <c r="P213" s="6"/>
      <c r="Q213" s="6"/>
      <c r="R213" s="6"/>
      <c r="U213" s="6"/>
      <c r="V213" s="6"/>
      <c r="W213" s="6"/>
      <c r="X213" s="6"/>
      <c r="Y213" s="6"/>
      <c r="Z213" s="6"/>
    </row>
    <row r="214" ht="15.75" customHeight="1">
      <c r="A214" s="2">
        <v>49.0</v>
      </c>
      <c r="B214" s="18" t="s">
        <v>794</v>
      </c>
      <c r="C214" s="23">
        <v>1.0</v>
      </c>
      <c r="D214" s="6">
        <v>0.0</v>
      </c>
      <c r="E214" s="6"/>
      <c r="F214" s="6" t="s">
        <v>872</v>
      </c>
      <c r="G214" s="6"/>
      <c r="H214" s="6"/>
      <c r="I214" s="6" t="s">
        <v>860</v>
      </c>
      <c r="J214" s="6" t="s">
        <v>1316</v>
      </c>
      <c r="K214" s="6" t="s">
        <v>1218</v>
      </c>
      <c r="L214" s="6" t="s">
        <v>1483</v>
      </c>
      <c r="M214" s="6" t="s">
        <v>1484</v>
      </c>
      <c r="N214" s="6" t="s">
        <v>876</v>
      </c>
      <c r="O214" s="6"/>
      <c r="P214" s="6"/>
      <c r="Q214" s="6"/>
      <c r="R214" s="6"/>
      <c r="U214" s="6"/>
      <c r="V214" s="6"/>
      <c r="W214" s="6"/>
      <c r="X214" s="6"/>
      <c r="Y214" s="6"/>
      <c r="Z214" s="6"/>
    </row>
    <row r="215" ht="15.75" customHeight="1">
      <c r="A215" s="2">
        <v>49.0</v>
      </c>
      <c r="B215" s="18" t="s">
        <v>794</v>
      </c>
      <c r="C215" s="23">
        <v>2.0</v>
      </c>
      <c r="D215" s="6">
        <v>0.0</v>
      </c>
      <c r="E215" s="6"/>
      <c r="F215" s="6" t="s">
        <v>872</v>
      </c>
      <c r="G215" s="6"/>
      <c r="H215" s="6"/>
      <c r="I215" s="6" t="s">
        <v>860</v>
      </c>
      <c r="J215" s="6" t="s">
        <v>1485</v>
      </c>
      <c r="K215" s="6" t="s">
        <v>1486</v>
      </c>
      <c r="L215" s="6" t="s">
        <v>1487</v>
      </c>
      <c r="M215" s="6" t="s">
        <v>1484</v>
      </c>
      <c r="N215" s="6" t="s">
        <v>876</v>
      </c>
      <c r="O215" s="6"/>
      <c r="P215" s="6"/>
      <c r="Q215" s="6"/>
      <c r="R215" s="6"/>
      <c r="U215" s="6"/>
      <c r="V215" s="6"/>
      <c r="W215" s="6"/>
      <c r="X215" s="6"/>
      <c r="Y215" s="6"/>
      <c r="Z215" s="6"/>
    </row>
    <row r="216" ht="15.75" customHeight="1">
      <c r="A216" s="2">
        <v>49.0</v>
      </c>
      <c r="B216" s="18" t="s">
        <v>794</v>
      </c>
      <c r="C216" s="23">
        <v>3.0</v>
      </c>
      <c r="D216" s="6">
        <v>0.0</v>
      </c>
      <c r="E216" s="6"/>
      <c r="F216" s="6" t="s">
        <v>872</v>
      </c>
      <c r="G216" s="6"/>
      <c r="H216" s="6"/>
      <c r="I216" s="6" t="s">
        <v>860</v>
      </c>
      <c r="J216" s="6" t="s">
        <v>1488</v>
      </c>
      <c r="K216" s="6" t="s">
        <v>1489</v>
      </c>
      <c r="L216" s="6" t="s">
        <v>1487</v>
      </c>
      <c r="M216" s="6" t="s">
        <v>1484</v>
      </c>
      <c r="N216" s="6" t="s">
        <v>876</v>
      </c>
      <c r="O216" s="6"/>
      <c r="P216" s="6"/>
      <c r="Q216" s="6"/>
      <c r="R216" s="6"/>
      <c r="U216" s="6"/>
      <c r="V216" s="6"/>
      <c r="W216" s="6"/>
      <c r="X216" s="6"/>
      <c r="Y216" s="6"/>
      <c r="Z216" s="6"/>
    </row>
    <row r="217" ht="15.75" customHeight="1">
      <c r="A217" s="2">
        <v>49.0</v>
      </c>
      <c r="B217" s="18" t="s">
        <v>794</v>
      </c>
      <c r="C217" s="23">
        <v>4.0</v>
      </c>
      <c r="D217" s="6">
        <v>0.0</v>
      </c>
      <c r="E217" s="6"/>
      <c r="F217" s="6" t="s">
        <v>872</v>
      </c>
      <c r="G217" s="6"/>
      <c r="H217" s="6"/>
      <c r="I217" s="6" t="s">
        <v>860</v>
      </c>
      <c r="J217" s="6" t="s">
        <v>1490</v>
      </c>
      <c r="K217" s="6" t="s">
        <v>1491</v>
      </c>
      <c r="L217" s="6" t="s">
        <v>1487</v>
      </c>
      <c r="M217" s="6" t="s">
        <v>1484</v>
      </c>
      <c r="N217" s="6" t="s">
        <v>876</v>
      </c>
      <c r="O217" s="6"/>
      <c r="P217" s="6"/>
      <c r="Q217" s="6"/>
      <c r="R217" s="6"/>
      <c r="U217" s="6"/>
      <c r="V217" s="6"/>
      <c r="W217" s="6"/>
      <c r="X217" s="6"/>
      <c r="Y217" s="6"/>
      <c r="Z217" s="6"/>
    </row>
    <row r="218" ht="15.75" customHeight="1">
      <c r="A218" s="2">
        <v>49.0</v>
      </c>
      <c r="B218" s="18" t="s">
        <v>794</v>
      </c>
      <c r="C218" s="23">
        <v>5.0</v>
      </c>
      <c r="D218" s="6">
        <v>0.0</v>
      </c>
      <c r="E218" s="6"/>
      <c r="F218" s="6"/>
      <c r="G218" s="6"/>
      <c r="H218" s="6"/>
      <c r="I218" s="6" t="s">
        <v>860</v>
      </c>
      <c r="J218" s="6"/>
      <c r="K218" s="6"/>
      <c r="L218" s="6"/>
      <c r="M218" s="6"/>
      <c r="N218" s="6"/>
      <c r="O218" s="6"/>
      <c r="P218" s="6"/>
      <c r="Q218" s="6"/>
      <c r="R218" s="6" t="s">
        <v>1492</v>
      </c>
      <c r="U218" s="6"/>
      <c r="V218" s="6"/>
      <c r="W218" s="6"/>
      <c r="X218" s="6"/>
      <c r="Y218" s="6"/>
      <c r="Z218" s="6"/>
    </row>
    <row r="219" ht="15.75" customHeight="1">
      <c r="A219" s="2">
        <v>49.0</v>
      </c>
      <c r="B219" s="18" t="s">
        <v>794</v>
      </c>
      <c r="C219" s="23">
        <v>6.0</v>
      </c>
      <c r="D219" s="6">
        <v>0.0</v>
      </c>
      <c r="E219" s="6"/>
      <c r="F219" s="6"/>
      <c r="G219" s="6"/>
      <c r="H219" s="6"/>
      <c r="I219" s="6" t="s">
        <v>860</v>
      </c>
      <c r="J219" s="6"/>
      <c r="K219" s="6"/>
      <c r="L219" s="6"/>
      <c r="M219" s="6"/>
      <c r="N219" s="6"/>
      <c r="O219" s="6"/>
      <c r="P219" s="6"/>
      <c r="Q219" s="6"/>
      <c r="R219" s="6" t="s">
        <v>1493</v>
      </c>
      <c r="U219" s="6"/>
      <c r="V219" s="6"/>
      <c r="W219" s="6"/>
      <c r="X219" s="6"/>
      <c r="Y219" s="6"/>
      <c r="Z219" s="6"/>
    </row>
    <row r="220" ht="15.75" customHeight="1">
      <c r="A220" s="2">
        <v>49.0</v>
      </c>
      <c r="B220" s="18" t="s">
        <v>794</v>
      </c>
      <c r="C220" s="23">
        <v>7.0</v>
      </c>
      <c r="D220" s="6">
        <v>0.0</v>
      </c>
      <c r="E220" s="6"/>
      <c r="F220" s="6"/>
      <c r="G220" s="6"/>
      <c r="H220" s="6"/>
      <c r="I220" s="6" t="s">
        <v>860</v>
      </c>
      <c r="J220" s="6"/>
      <c r="K220" s="6"/>
      <c r="L220" s="6"/>
      <c r="M220" s="6"/>
      <c r="N220" s="6"/>
      <c r="O220" s="6"/>
      <c r="P220" s="6"/>
      <c r="Q220" s="6"/>
      <c r="R220" s="6" t="s">
        <v>1494</v>
      </c>
      <c r="U220" s="6"/>
      <c r="V220" s="6"/>
      <c r="W220" s="6"/>
      <c r="X220" s="6"/>
      <c r="Y220" s="6"/>
      <c r="Z220" s="6"/>
    </row>
    <row r="221" ht="15.75" customHeight="1">
      <c r="A221" s="2">
        <v>50.0</v>
      </c>
      <c r="B221" s="18" t="s">
        <v>832</v>
      </c>
      <c r="C221" s="23">
        <v>0.0</v>
      </c>
      <c r="D221" s="6">
        <v>0.0</v>
      </c>
      <c r="E221" s="6"/>
      <c r="F221" s="6"/>
      <c r="G221" s="6"/>
      <c r="H221" s="6"/>
      <c r="I221" s="6" t="s">
        <v>860</v>
      </c>
      <c r="J221" s="6" t="s">
        <v>861</v>
      </c>
      <c r="K221" s="6"/>
      <c r="L221" s="6"/>
      <c r="M221" s="6"/>
      <c r="N221" s="6"/>
      <c r="O221" s="6"/>
      <c r="P221" s="6"/>
      <c r="Q221" s="6"/>
      <c r="R221" s="6"/>
      <c r="U221" s="6"/>
      <c r="V221" s="6"/>
      <c r="W221" s="6"/>
      <c r="X221" s="6"/>
      <c r="Y221" s="6"/>
      <c r="Z221" s="6"/>
    </row>
    <row r="222" ht="15.75" customHeight="1">
      <c r="A222" s="2">
        <v>50.0</v>
      </c>
      <c r="B222" s="18" t="s">
        <v>832</v>
      </c>
      <c r="C222" s="23">
        <v>1.0</v>
      </c>
      <c r="D222" s="6">
        <v>0.0</v>
      </c>
      <c r="E222" s="6"/>
      <c r="F222" s="6" t="s">
        <v>1068</v>
      </c>
      <c r="G222" s="6" t="s">
        <v>873</v>
      </c>
      <c r="H222" s="6"/>
      <c r="I222" s="6" t="s">
        <v>860</v>
      </c>
      <c r="J222" s="6" t="s">
        <v>1316</v>
      </c>
      <c r="K222" s="6" t="s">
        <v>1495</v>
      </c>
      <c r="L222" s="6" t="s">
        <v>1460</v>
      </c>
      <c r="M222" s="6" t="s">
        <v>875</v>
      </c>
      <c r="N222" s="6"/>
      <c r="O222" s="6"/>
      <c r="P222" s="6"/>
      <c r="Q222" s="6"/>
      <c r="R222" s="6"/>
      <c r="U222" s="6"/>
      <c r="V222" s="6"/>
      <c r="W222" s="6"/>
      <c r="X222" s="6"/>
      <c r="Y222" s="6"/>
      <c r="Z222" s="6"/>
    </row>
    <row r="223" ht="15.75" customHeight="1">
      <c r="A223" s="2">
        <v>51.0</v>
      </c>
      <c r="B223" s="18" t="s">
        <v>727</v>
      </c>
      <c r="C223" s="23">
        <v>0.0</v>
      </c>
      <c r="D223" s="6">
        <v>0.0</v>
      </c>
      <c r="E223" s="6"/>
      <c r="F223" s="6"/>
      <c r="G223" s="6"/>
      <c r="H223" s="6"/>
      <c r="I223" s="6" t="s">
        <v>860</v>
      </c>
      <c r="J223" s="6" t="s">
        <v>861</v>
      </c>
      <c r="K223" s="6"/>
      <c r="L223" s="6"/>
      <c r="M223" s="6"/>
      <c r="N223" s="6"/>
      <c r="O223" s="6"/>
      <c r="P223" s="6"/>
      <c r="Q223" s="6"/>
      <c r="R223" s="6"/>
      <c r="U223" s="6"/>
      <c r="V223" s="6"/>
      <c r="W223" s="6"/>
      <c r="X223" s="6"/>
      <c r="Y223" s="6"/>
      <c r="Z223" s="6"/>
    </row>
    <row r="224" ht="15.75" customHeight="1">
      <c r="A224" s="2">
        <v>51.0</v>
      </c>
      <c r="B224" s="18" t="s">
        <v>727</v>
      </c>
      <c r="C224" s="23">
        <v>1.0</v>
      </c>
      <c r="D224" s="6">
        <v>0.0</v>
      </c>
      <c r="E224" s="6"/>
      <c r="F224" s="6" t="s">
        <v>1231</v>
      </c>
      <c r="G224" s="6" t="s">
        <v>873</v>
      </c>
      <c r="H224" s="6"/>
      <c r="I224" s="6" t="s">
        <v>860</v>
      </c>
      <c r="J224" s="6" t="s">
        <v>1316</v>
      </c>
      <c r="K224" s="6" t="s">
        <v>1496</v>
      </c>
      <c r="L224" s="6" t="s">
        <v>1433</v>
      </c>
      <c r="M224" s="6" t="s">
        <v>875</v>
      </c>
      <c r="N224" s="6" t="s">
        <v>876</v>
      </c>
      <c r="O224" s="6">
        <v>1.12</v>
      </c>
      <c r="P224" s="6" t="s">
        <v>1154</v>
      </c>
      <c r="Q224" s="6" t="s">
        <v>1156</v>
      </c>
      <c r="R224" s="6"/>
      <c r="U224" s="6"/>
      <c r="V224" s="6"/>
      <c r="W224" s="6"/>
      <c r="X224" s="6"/>
      <c r="Y224" s="6"/>
      <c r="Z224" s="6"/>
    </row>
    <row r="225" ht="15.75" customHeight="1">
      <c r="A225" s="2">
        <v>51.0</v>
      </c>
      <c r="B225" s="18" t="s">
        <v>727</v>
      </c>
      <c r="C225" s="23">
        <v>2.0</v>
      </c>
      <c r="D225" s="6">
        <v>0.0</v>
      </c>
      <c r="E225" s="6"/>
      <c r="F225" s="6" t="s">
        <v>1231</v>
      </c>
      <c r="G225" s="6" t="s">
        <v>873</v>
      </c>
      <c r="H225" s="6"/>
      <c r="I225" s="6" t="s">
        <v>860</v>
      </c>
      <c r="J225" s="6" t="s">
        <v>1316</v>
      </c>
      <c r="K225" s="6" t="s">
        <v>1497</v>
      </c>
      <c r="L225" s="6" t="s">
        <v>1433</v>
      </c>
      <c r="M225" s="6" t="s">
        <v>875</v>
      </c>
      <c r="N225" s="6" t="s">
        <v>876</v>
      </c>
      <c r="O225" s="6">
        <v>1.12</v>
      </c>
      <c r="P225" s="6" t="s">
        <v>1154</v>
      </c>
      <c r="Q225" s="6" t="s">
        <v>1156</v>
      </c>
      <c r="R225" s="6"/>
      <c r="U225" s="6"/>
      <c r="V225" s="6"/>
      <c r="W225" s="6"/>
      <c r="X225" s="6"/>
      <c r="Y225" s="6"/>
      <c r="Z225" s="6"/>
    </row>
    <row r="226" ht="15.75" customHeight="1">
      <c r="A226" s="2">
        <v>51.0</v>
      </c>
      <c r="B226" s="18" t="s">
        <v>727</v>
      </c>
      <c r="C226" s="23">
        <v>3.0</v>
      </c>
      <c r="D226" s="6">
        <v>0.0</v>
      </c>
      <c r="E226" s="6"/>
      <c r="F226" s="6" t="s">
        <v>1231</v>
      </c>
      <c r="G226" s="6" t="s">
        <v>873</v>
      </c>
      <c r="H226" s="6"/>
      <c r="I226" s="6" t="s">
        <v>860</v>
      </c>
      <c r="J226" s="6" t="s">
        <v>1316</v>
      </c>
      <c r="K226" s="6" t="s">
        <v>1498</v>
      </c>
      <c r="L226" s="6" t="s">
        <v>1433</v>
      </c>
      <c r="M226" s="6" t="s">
        <v>875</v>
      </c>
      <c r="N226" s="6" t="s">
        <v>876</v>
      </c>
      <c r="O226" s="6">
        <v>1.12</v>
      </c>
      <c r="P226" s="6" t="s">
        <v>1154</v>
      </c>
      <c r="Q226" s="6" t="s">
        <v>1156</v>
      </c>
      <c r="R226" s="6"/>
      <c r="U226" s="6"/>
      <c r="V226" s="6"/>
      <c r="W226" s="6"/>
      <c r="X226" s="6"/>
      <c r="Y226" s="6"/>
      <c r="Z226" s="6"/>
    </row>
    <row r="227" ht="15.75" customHeight="1">
      <c r="A227" s="2">
        <v>51.0</v>
      </c>
      <c r="B227" s="18" t="s">
        <v>727</v>
      </c>
      <c r="C227" s="23">
        <v>4.0</v>
      </c>
      <c r="D227" s="6">
        <v>0.0</v>
      </c>
      <c r="E227" s="6"/>
      <c r="F227" s="6" t="s">
        <v>1231</v>
      </c>
      <c r="G227" s="6" t="s">
        <v>873</v>
      </c>
      <c r="H227" s="6"/>
      <c r="I227" s="6" t="s">
        <v>860</v>
      </c>
      <c r="J227" s="6" t="s">
        <v>1316</v>
      </c>
      <c r="K227" s="6" t="s">
        <v>1499</v>
      </c>
      <c r="L227" s="6" t="s">
        <v>1433</v>
      </c>
      <c r="M227" s="6" t="s">
        <v>875</v>
      </c>
      <c r="N227" s="6" t="s">
        <v>876</v>
      </c>
      <c r="O227" s="6">
        <v>1.12</v>
      </c>
      <c r="P227" s="6" t="s">
        <v>1154</v>
      </c>
      <c r="Q227" s="6" t="s">
        <v>1156</v>
      </c>
      <c r="R227" s="6"/>
      <c r="U227" s="6"/>
      <c r="V227" s="6"/>
      <c r="W227" s="6"/>
      <c r="X227" s="6"/>
      <c r="Y227" s="6"/>
      <c r="Z227" s="6"/>
    </row>
    <row r="228" ht="15.75" customHeight="1">
      <c r="A228" s="2">
        <v>51.0</v>
      </c>
      <c r="B228" s="18" t="s">
        <v>727</v>
      </c>
      <c r="C228" s="23">
        <v>5.0</v>
      </c>
      <c r="D228" s="6">
        <v>0.0</v>
      </c>
      <c r="E228" s="6"/>
      <c r="F228" s="6" t="s">
        <v>1231</v>
      </c>
      <c r="G228" s="6" t="s">
        <v>873</v>
      </c>
      <c r="H228" s="6"/>
      <c r="I228" s="6" t="s">
        <v>860</v>
      </c>
      <c r="J228" s="6" t="s">
        <v>1316</v>
      </c>
      <c r="K228" s="6" t="s">
        <v>1500</v>
      </c>
      <c r="L228" s="6" t="s">
        <v>1433</v>
      </c>
      <c r="M228" s="6" t="s">
        <v>875</v>
      </c>
      <c r="N228" s="6" t="s">
        <v>876</v>
      </c>
      <c r="O228" s="6">
        <v>1.12</v>
      </c>
      <c r="P228" s="6" t="s">
        <v>1154</v>
      </c>
      <c r="Q228" s="6" t="s">
        <v>1156</v>
      </c>
      <c r="R228" s="6"/>
      <c r="U228" s="6"/>
      <c r="V228" s="6"/>
      <c r="W228" s="6"/>
      <c r="X228" s="6"/>
      <c r="Y228" s="6"/>
      <c r="Z228" s="6"/>
    </row>
    <row r="229" ht="15.75" customHeight="1">
      <c r="A229" s="2">
        <v>51.0</v>
      </c>
      <c r="B229" s="18" t="s">
        <v>727</v>
      </c>
      <c r="C229" s="23">
        <v>6.0</v>
      </c>
      <c r="D229" s="6">
        <v>0.0</v>
      </c>
      <c r="E229" s="6"/>
      <c r="F229" s="6" t="s">
        <v>1231</v>
      </c>
      <c r="G229" s="6" t="s">
        <v>873</v>
      </c>
      <c r="H229" s="6"/>
      <c r="I229" s="6" t="s">
        <v>860</v>
      </c>
      <c r="J229" s="6" t="s">
        <v>1316</v>
      </c>
      <c r="K229" s="6" t="s">
        <v>1218</v>
      </c>
      <c r="L229" s="6" t="s">
        <v>1433</v>
      </c>
      <c r="M229" s="6" t="s">
        <v>875</v>
      </c>
      <c r="N229" s="6" t="s">
        <v>876</v>
      </c>
      <c r="O229" s="6">
        <v>1.12</v>
      </c>
      <c r="P229" s="6" t="s">
        <v>1154</v>
      </c>
      <c r="Q229" s="6" t="s">
        <v>1156</v>
      </c>
      <c r="R229" s="6"/>
      <c r="U229" s="6"/>
      <c r="V229" s="6"/>
      <c r="W229" s="6"/>
      <c r="X229" s="6"/>
      <c r="Y229" s="6"/>
      <c r="Z229" s="6"/>
    </row>
    <row r="230" ht="15.75" customHeight="1">
      <c r="A230" s="2">
        <v>51.0</v>
      </c>
      <c r="B230" s="18" t="s">
        <v>727</v>
      </c>
      <c r="C230" s="23">
        <v>7.0</v>
      </c>
      <c r="D230" s="6">
        <v>0.0</v>
      </c>
      <c r="E230" s="6"/>
      <c r="F230" s="6" t="s">
        <v>1231</v>
      </c>
      <c r="G230" s="6" t="s">
        <v>873</v>
      </c>
      <c r="H230" s="6"/>
      <c r="I230" s="6" t="s">
        <v>860</v>
      </c>
      <c r="J230" s="6" t="s">
        <v>1316</v>
      </c>
      <c r="K230" s="6" t="s">
        <v>1308</v>
      </c>
      <c r="L230" s="6" t="s">
        <v>1433</v>
      </c>
      <c r="M230" s="6" t="s">
        <v>875</v>
      </c>
      <c r="N230" s="6" t="s">
        <v>876</v>
      </c>
      <c r="O230" s="6">
        <v>1.12</v>
      </c>
      <c r="P230" s="6" t="s">
        <v>1154</v>
      </c>
      <c r="Q230" s="6" t="s">
        <v>1156</v>
      </c>
      <c r="R230" s="6"/>
      <c r="U230" s="6"/>
      <c r="V230" s="6"/>
      <c r="W230" s="6"/>
      <c r="X230" s="6"/>
      <c r="Y230" s="6"/>
      <c r="Z230" s="6"/>
    </row>
    <row r="231" ht="15.75" customHeight="1">
      <c r="A231" s="2">
        <v>51.0</v>
      </c>
      <c r="B231" s="18" t="s">
        <v>727</v>
      </c>
      <c r="C231" s="23">
        <v>8.0</v>
      </c>
      <c r="D231" s="6">
        <v>0.0</v>
      </c>
      <c r="E231" s="6"/>
      <c r="F231" s="6" t="s">
        <v>1231</v>
      </c>
      <c r="G231" s="6" t="s">
        <v>873</v>
      </c>
      <c r="H231" s="6"/>
      <c r="I231" s="6" t="s">
        <v>860</v>
      </c>
      <c r="J231" s="6" t="s">
        <v>1194</v>
      </c>
      <c r="K231" s="6" t="s">
        <v>1501</v>
      </c>
      <c r="L231" s="6" t="s">
        <v>1433</v>
      </c>
      <c r="M231" s="6" t="s">
        <v>875</v>
      </c>
      <c r="N231" s="6" t="s">
        <v>876</v>
      </c>
      <c r="O231" s="6">
        <v>1.12</v>
      </c>
      <c r="P231" s="6" t="s">
        <v>1154</v>
      </c>
      <c r="Q231" s="6" t="s">
        <v>1156</v>
      </c>
      <c r="R231" s="6"/>
      <c r="U231" s="6"/>
      <c r="V231" s="6"/>
      <c r="W231" s="6"/>
      <c r="X231" s="6"/>
      <c r="Y231" s="6"/>
      <c r="Z231" s="6"/>
    </row>
    <row r="232" ht="15.75" customHeight="1">
      <c r="A232" s="2">
        <v>51.0</v>
      </c>
      <c r="B232" s="18" t="s">
        <v>727</v>
      </c>
      <c r="C232" s="23">
        <v>9.0</v>
      </c>
      <c r="D232" s="6">
        <v>0.0</v>
      </c>
      <c r="E232" s="6"/>
      <c r="F232" s="6" t="s">
        <v>1231</v>
      </c>
      <c r="G232" s="6" t="s">
        <v>873</v>
      </c>
      <c r="H232" s="6"/>
      <c r="I232" s="6" t="s">
        <v>860</v>
      </c>
      <c r="J232" s="6" t="s">
        <v>1194</v>
      </c>
      <c r="K232" s="6" t="s">
        <v>1502</v>
      </c>
      <c r="L232" s="6" t="s">
        <v>1433</v>
      </c>
      <c r="M232" s="6" t="s">
        <v>875</v>
      </c>
      <c r="N232" s="6" t="s">
        <v>876</v>
      </c>
      <c r="O232" s="6">
        <v>1.12</v>
      </c>
      <c r="P232" s="6" t="s">
        <v>1154</v>
      </c>
      <c r="Q232" s="6" t="s">
        <v>1156</v>
      </c>
      <c r="R232" s="6"/>
      <c r="U232" s="6"/>
      <c r="V232" s="6"/>
      <c r="W232" s="6"/>
      <c r="X232" s="6"/>
      <c r="Y232" s="6"/>
      <c r="Z232" s="6"/>
    </row>
    <row r="233" ht="15.75" customHeight="1">
      <c r="A233" s="2">
        <v>51.0</v>
      </c>
      <c r="B233" s="18" t="s">
        <v>727</v>
      </c>
      <c r="C233" s="23">
        <v>10.0</v>
      </c>
      <c r="D233" s="6">
        <v>0.0</v>
      </c>
      <c r="E233" s="6"/>
      <c r="F233" s="6" t="s">
        <v>1231</v>
      </c>
      <c r="G233" s="6" t="s">
        <v>873</v>
      </c>
      <c r="H233" s="6"/>
      <c r="I233" s="6" t="s">
        <v>860</v>
      </c>
      <c r="J233" s="6" t="s">
        <v>1161</v>
      </c>
      <c r="K233" s="6" t="s">
        <v>1503</v>
      </c>
      <c r="L233" s="6" t="s">
        <v>1433</v>
      </c>
      <c r="M233" s="6" t="s">
        <v>875</v>
      </c>
      <c r="N233" s="6" t="s">
        <v>876</v>
      </c>
      <c r="O233" s="6">
        <v>1.12</v>
      </c>
      <c r="P233" s="6" t="s">
        <v>1154</v>
      </c>
      <c r="Q233" s="6" t="s">
        <v>1156</v>
      </c>
      <c r="R233" s="6"/>
      <c r="U233" s="6"/>
      <c r="V233" s="6"/>
      <c r="W233" s="6"/>
      <c r="X233" s="6"/>
      <c r="Y233" s="6"/>
      <c r="Z233" s="6"/>
    </row>
    <row r="234" ht="15.75" customHeight="1">
      <c r="A234" s="2">
        <v>51.0</v>
      </c>
      <c r="B234" s="18" t="s">
        <v>727</v>
      </c>
      <c r="C234" s="23">
        <v>11.0</v>
      </c>
      <c r="D234" s="6">
        <v>0.0</v>
      </c>
      <c r="E234" s="6"/>
      <c r="F234" s="6" t="s">
        <v>1231</v>
      </c>
      <c r="G234" s="6" t="s">
        <v>873</v>
      </c>
      <c r="H234" s="6"/>
      <c r="I234" s="6" t="s">
        <v>860</v>
      </c>
      <c r="J234" s="6" t="s">
        <v>1161</v>
      </c>
      <c r="K234" s="6" t="s">
        <v>1504</v>
      </c>
      <c r="L234" s="6" t="s">
        <v>1433</v>
      </c>
      <c r="M234" s="6" t="s">
        <v>875</v>
      </c>
      <c r="N234" s="6" t="s">
        <v>876</v>
      </c>
      <c r="O234" s="6">
        <v>1.12</v>
      </c>
      <c r="P234" s="6" t="s">
        <v>1154</v>
      </c>
      <c r="Q234" s="6" t="s">
        <v>1156</v>
      </c>
      <c r="R234" s="6"/>
      <c r="U234" s="6"/>
      <c r="V234" s="6"/>
      <c r="W234" s="6"/>
      <c r="X234" s="6"/>
      <c r="Y234" s="6"/>
      <c r="Z234" s="6"/>
    </row>
    <row r="235" ht="15.75" customHeight="1">
      <c r="A235" s="2">
        <v>51.0</v>
      </c>
      <c r="B235" s="18" t="s">
        <v>727</v>
      </c>
      <c r="C235" s="23">
        <v>12.0</v>
      </c>
      <c r="D235" s="6">
        <v>0.0</v>
      </c>
      <c r="E235" s="6"/>
      <c r="F235" s="6" t="s">
        <v>1231</v>
      </c>
      <c r="G235" s="6" t="s">
        <v>873</v>
      </c>
      <c r="H235" s="6"/>
      <c r="I235" s="6" t="s">
        <v>860</v>
      </c>
      <c r="J235" s="6" t="s">
        <v>1161</v>
      </c>
      <c r="K235" s="6" t="s">
        <v>1505</v>
      </c>
      <c r="L235" s="6" t="s">
        <v>1433</v>
      </c>
      <c r="M235" s="6" t="s">
        <v>875</v>
      </c>
      <c r="N235" s="6" t="s">
        <v>876</v>
      </c>
      <c r="O235" s="6">
        <v>1.12</v>
      </c>
      <c r="P235" s="6" t="s">
        <v>1154</v>
      </c>
      <c r="Q235" s="6" t="s">
        <v>1156</v>
      </c>
      <c r="R235" s="6"/>
      <c r="U235" s="6"/>
      <c r="V235" s="6"/>
      <c r="W235" s="6"/>
      <c r="X235" s="6"/>
      <c r="Y235" s="6"/>
      <c r="Z235" s="6"/>
    </row>
    <row r="236" ht="15.75" customHeight="1">
      <c r="A236" s="2">
        <v>52.0</v>
      </c>
      <c r="B236" s="18" t="s">
        <v>789</v>
      </c>
      <c r="C236" s="23">
        <v>0.0</v>
      </c>
      <c r="D236" s="6">
        <v>0.0</v>
      </c>
      <c r="E236" s="6"/>
      <c r="F236" s="6"/>
      <c r="G236" s="6"/>
      <c r="H236" s="6"/>
      <c r="I236" s="6" t="s">
        <v>860</v>
      </c>
      <c r="J236" s="6" t="s">
        <v>861</v>
      </c>
      <c r="K236" s="6"/>
      <c r="L236" s="6"/>
      <c r="M236" s="6"/>
      <c r="N236" s="6"/>
      <c r="O236" s="6"/>
      <c r="P236" s="6"/>
      <c r="Q236" s="6"/>
      <c r="R236" s="6"/>
      <c r="U236" s="6"/>
      <c r="V236" s="6"/>
      <c r="W236" s="6"/>
      <c r="X236" s="6"/>
      <c r="Y236" s="6"/>
      <c r="Z236" s="6"/>
    </row>
    <row r="237" ht="15.75" customHeight="1">
      <c r="A237" s="2">
        <v>52.0</v>
      </c>
      <c r="B237" s="18" t="s">
        <v>789</v>
      </c>
      <c r="C237" s="23">
        <v>1.0</v>
      </c>
      <c r="D237" s="6">
        <v>0.0</v>
      </c>
      <c r="E237" s="6"/>
      <c r="F237" s="6" t="s">
        <v>1506</v>
      </c>
      <c r="G237" s="6" t="s">
        <v>1507</v>
      </c>
      <c r="H237" s="6"/>
      <c r="I237" s="6" t="s">
        <v>860</v>
      </c>
      <c r="J237" s="6" t="s">
        <v>1508</v>
      </c>
      <c r="K237" s="6" t="s">
        <v>1509</v>
      </c>
      <c r="L237" s="6"/>
      <c r="M237" s="6"/>
      <c r="N237" s="6"/>
      <c r="O237" s="6"/>
      <c r="P237" s="6"/>
      <c r="Q237" s="6"/>
      <c r="R237" s="6"/>
      <c r="U237" s="6"/>
      <c r="V237" s="6"/>
      <c r="W237" s="6"/>
      <c r="X237" s="6"/>
      <c r="Y237" s="6"/>
      <c r="Z237" s="6"/>
    </row>
    <row r="238" ht="15.75" customHeight="1">
      <c r="A238" s="2">
        <v>52.0</v>
      </c>
      <c r="B238" s="18" t="s">
        <v>789</v>
      </c>
      <c r="C238" s="23">
        <v>2.0</v>
      </c>
      <c r="D238" s="6">
        <v>0.0</v>
      </c>
      <c r="E238" s="6"/>
      <c r="F238" s="6"/>
      <c r="G238" s="6"/>
      <c r="H238" s="6"/>
      <c r="I238" s="6" t="s">
        <v>860</v>
      </c>
      <c r="J238" s="6"/>
      <c r="K238" s="6"/>
      <c r="L238" s="6"/>
      <c r="M238" s="6"/>
      <c r="N238" s="6"/>
      <c r="O238" s="6"/>
      <c r="P238" s="6"/>
      <c r="Q238" s="6"/>
      <c r="R238" s="6" t="s">
        <v>1510</v>
      </c>
      <c r="U238" s="6"/>
      <c r="V238" s="6"/>
      <c r="W238" s="6"/>
      <c r="X238" s="6"/>
      <c r="Y238" s="6"/>
      <c r="Z238" s="6"/>
    </row>
    <row r="239" ht="15.75" customHeight="1">
      <c r="A239" s="2">
        <v>52.0</v>
      </c>
      <c r="B239" s="18" t="s">
        <v>789</v>
      </c>
      <c r="C239" s="23">
        <v>3.0</v>
      </c>
      <c r="D239" s="6">
        <v>0.0</v>
      </c>
      <c r="E239" s="6"/>
      <c r="F239" s="6"/>
      <c r="G239" s="6"/>
      <c r="H239" s="6"/>
      <c r="I239" s="6" t="s">
        <v>860</v>
      </c>
      <c r="J239" s="6"/>
      <c r="K239" s="6"/>
      <c r="L239" s="6"/>
      <c r="M239" s="6"/>
      <c r="N239" s="6"/>
      <c r="O239" s="6"/>
      <c r="P239" s="6"/>
      <c r="Q239" s="6"/>
      <c r="R239" s="6" t="s">
        <v>1511</v>
      </c>
      <c r="U239" s="6"/>
      <c r="V239" s="6"/>
      <c r="W239" s="6"/>
      <c r="X239" s="6"/>
      <c r="Y239" s="6"/>
      <c r="Z239" s="6"/>
    </row>
    <row r="240" ht="15.75" customHeight="1">
      <c r="A240" s="2">
        <v>52.0</v>
      </c>
      <c r="B240" s="18" t="s">
        <v>789</v>
      </c>
      <c r="C240" s="23">
        <v>4.0</v>
      </c>
      <c r="D240" s="6">
        <v>0.0</v>
      </c>
      <c r="E240" s="6"/>
      <c r="F240" s="6"/>
      <c r="G240" s="6"/>
      <c r="H240" s="6"/>
      <c r="I240" s="6" t="s">
        <v>860</v>
      </c>
      <c r="J240" s="6"/>
      <c r="K240" s="6"/>
      <c r="L240" s="6"/>
      <c r="M240" s="6"/>
      <c r="N240" s="6"/>
      <c r="O240" s="6"/>
      <c r="P240" s="6"/>
      <c r="Q240" s="6"/>
      <c r="R240" s="6" t="s">
        <v>1512</v>
      </c>
      <c r="U240" s="6"/>
      <c r="V240" s="6"/>
      <c r="W240" s="6"/>
      <c r="X240" s="6"/>
      <c r="Y240" s="6"/>
      <c r="Z240" s="6"/>
    </row>
    <row r="241" ht="15.75" customHeight="1">
      <c r="A241" s="2">
        <v>53.0</v>
      </c>
      <c r="B241" s="18" t="s">
        <v>789</v>
      </c>
      <c r="C241" s="23">
        <v>0.0</v>
      </c>
      <c r="D241" s="6">
        <v>0.0</v>
      </c>
      <c r="E241" s="6"/>
      <c r="F241" s="6"/>
      <c r="G241" s="6"/>
      <c r="H241" s="6"/>
      <c r="I241" s="6" t="s">
        <v>860</v>
      </c>
      <c r="J241" s="6" t="s">
        <v>861</v>
      </c>
      <c r="K241" s="6"/>
      <c r="L241" s="6"/>
      <c r="M241" s="6"/>
      <c r="N241" s="6"/>
      <c r="O241" s="6"/>
      <c r="P241" s="6"/>
      <c r="Q241" s="6"/>
      <c r="R241" s="6"/>
      <c r="U241" s="6"/>
      <c r="V241" s="6"/>
      <c r="W241" s="6"/>
      <c r="X241" s="6"/>
      <c r="Y241" s="6"/>
      <c r="Z241" s="6"/>
    </row>
    <row r="242" ht="15.75" customHeight="1">
      <c r="A242" s="2">
        <v>53.0</v>
      </c>
      <c r="B242" s="18" t="s">
        <v>789</v>
      </c>
      <c r="C242" s="23">
        <v>1.0</v>
      </c>
      <c r="D242" s="6">
        <v>0.0</v>
      </c>
      <c r="E242" s="6"/>
      <c r="F242" s="6" t="s">
        <v>1506</v>
      </c>
      <c r="G242" s="6" t="s">
        <v>1507</v>
      </c>
      <c r="H242" s="6"/>
      <c r="I242" s="6" t="s">
        <v>860</v>
      </c>
      <c r="J242" s="6" t="s">
        <v>1508</v>
      </c>
      <c r="K242" s="6" t="s">
        <v>1509</v>
      </c>
      <c r="L242" s="6"/>
      <c r="M242" s="6"/>
      <c r="N242" s="6"/>
      <c r="O242" s="6"/>
      <c r="P242" s="6"/>
      <c r="Q242" s="6"/>
      <c r="R242" s="6"/>
      <c r="U242" s="6"/>
      <c r="V242" s="6"/>
      <c r="W242" s="6"/>
      <c r="X242" s="6"/>
      <c r="Y242" s="6"/>
      <c r="Z242" s="6"/>
    </row>
    <row r="243" ht="15.75" customHeight="1">
      <c r="A243" s="2">
        <v>53.0</v>
      </c>
      <c r="B243" s="18" t="s">
        <v>789</v>
      </c>
      <c r="C243" s="23">
        <v>2.0</v>
      </c>
      <c r="D243" s="6">
        <v>0.0</v>
      </c>
      <c r="E243" s="6"/>
      <c r="F243" s="6"/>
      <c r="G243" s="6"/>
      <c r="H243" s="6"/>
      <c r="I243" s="6" t="s">
        <v>860</v>
      </c>
      <c r="J243" s="6"/>
      <c r="K243" s="6"/>
      <c r="L243" s="6"/>
      <c r="M243" s="6"/>
      <c r="N243" s="6"/>
      <c r="O243" s="6"/>
      <c r="P243" s="6"/>
      <c r="Q243" s="6"/>
      <c r="R243" s="6" t="s">
        <v>1510</v>
      </c>
      <c r="U243" s="6"/>
      <c r="V243" s="6"/>
      <c r="W243" s="6"/>
      <c r="X243" s="6"/>
      <c r="Y243" s="6"/>
      <c r="Z243" s="6"/>
    </row>
    <row r="244" ht="15.75" customHeight="1">
      <c r="A244" s="2">
        <v>53.0</v>
      </c>
      <c r="B244" s="18" t="s">
        <v>789</v>
      </c>
      <c r="C244" s="23">
        <v>3.0</v>
      </c>
      <c r="D244" s="6">
        <v>0.0</v>
      </c>
      <c r="E244" s="6"/>
      <c r="F244" s="6"/>
      <c r="G244" s="6"/>
      <c r="H244" s="6"/>
      <c r="I244" s="6" t="s">
        <v>860</v>
      </c>
      <c r="J244" s="6"/>
      <c r="K244" s="6"/>
      <c r="L244" s="6"/>
      <c r="M244" s="6"/>
      <c r="N244" s="6"/>
      <c r="O244" s="6"/>
      <c r="P244" s="6"/>
      <c r="Q244" s="6"/>
      <c r="R244" s="6" t="s">
        <v>1511</v>
      </c>
      <c r="U244" s="6"/>
      <c r="V244" s="6"/>
      <c r="W244" s="6"/>
      <c r="X244" s="6"/>
      <c r="Y244" s="6"/>
      <c r="Z244" s="6"/>
    </row>
    <row r="245" ht="15.75" customHeight="1">
      <c r="A245" s="2">
        <v>53.0</v>
      </c>
      <c r="B245" s="18" t="s">
        <v>789</v>
      </c>
      <c r="C245" s="23">
        <v>4.0</v>
      </c>
      <c r="D245" s="6">
        <v>0.0</v>
      </c>
      <c r="E245" s="6"/>
      <c r="F245" s="6"/>
      <c r="G245" s="6"/>
      <c r="H245" s="6"/>
      <c r="I245" s="6" t="s">
        <v>860</v>
      </c>
      <c r="J245" s="6"/>
      <c r="K245" s="6"/>
      <c r="L245" s="6"/>
      <c r="M245" s="6"/>
      <c r="N245" s="6"/>
      <c r="O245" s="6"/>
      <c r="P245" s="6"/>
      <c r="Q245" s="6"/>
      <c r="R245" s="6" t="s">
        <v>1512</v>
      </c>
      <c r="U245" s="6"/>
      <c r="V245" s="6"/>
      <c r="W245" s="6"/>
      <c r="X245" s="6"/>
      <c r="Y245" s="6"/>
      <c r="Z245" s="6"/>
    </row>
    <row r="246" ht="15.75" customHeight="1">
      <c r="A246" s="2">
        <v>54.0</v>
      </c>
      <c r="B246" s="18" t="s">
        <v>835</v>
      </c>
      <c r="C246" s="23">
        <v>0.0</v>
      </c>
      <c r="D246" s="6">
        <v>0.0</v>
      </c>
      <c r="E246" s="6"/>
      <c r="F246" s="6"/>
      <c r="G246" s="6"/>
      <c r="H246" s="6"/>
      <c r="I246" s="6" t="s">
        <v>860</v>
      </c>
      <c r="J246" s="6" t="s">
        <v>861</v>
      </c>
      <c r="K246" s="6"/>
      <c r="L246" s="6"/>
      <c r="M246" s="6"/>
      <c r="N246" s="6"/>
      <c r="O246" s="6"/>
      <c r="P246" s="6"/>
      <c r="Q246" s="6"/>
      <c r="R246" s="6"/>
      <c r="U246" s="6"/>
      <c r="V246" s="6"/>
      <c r="W246" s="6"/>
      <c r="X246" s="6"/>
      <c r="Y246" s="6"/>
      <c r="Z246" s="6"/>
    </row>
    <row r="247" ht="15.75" customHeight="1">
      <c r="A247" s="2">
        <v>54.0</v>
      </c>
      <c r="B247" s="18" t="s">
        <v>835</v>
      </c>
      <c r="C247" s="23">
        <v>1.0</v>
      </c>
      <c r="D247" s="6">
        <v>0.0</v>
      </c>
      <c r="E247" s="6"/>
      <c r="F247" s="6"/>
      <c r="G247" s="6" t="s">
        <v>1233</v>
      </c>
      <c r="H247" s="6"/>
      <c r="I247" s="6" t="s">
        <v>860</v>
      </c>
      <c r="J247" s="6" t="s">
        <v>1316</v>
      </c>
      <c r="K247" s="6"/>
      <c r="L247" s="6" t="s">
        <v>1243</v>
      </c>
      <c r="M247" s="6" t="s">
        <v>875</v>
      </c>
      <c r="N247" s="6"/>
      <c r="O247" s="6"/>
      <c r="P247" s="6"/>
      <c r="Q247" s="6"/>
      <c r="R247" s="6"/>
      <c r="U247" s="6"/>
      <c r="V247" s="6"/>
      <c r="W247" s="6"/>
      <c r="X247" s="6"/>
      <c r="Y247" s="6"/>
      <c r="Z247" s="6"/>
    </row>
    <row r="248" ht="15.75" customHeight="1">
      <c r="A248" s="2">
        <v>55.0</v>
      </c>
      <c r="B248" s="18" t="s">
        <v>836</v>
      </c>
      <c r="C248" s="23">
        <v>0.0</v>
      </c>
      <c r="D248" s="6">
        <v>0.0</v>
      </c>
      <c r="E248" s="6"/>
      <c r="F248" s="6"/>
      <c r="G248" s="6"/>
      <c r="H248" s="6"/>
      <c r="I248" s="6" t="s">
        <v>860</v>
      </c>
      <c r="J248" s="6" t="s">
        <v>861</v>
      </c>
      <c r="K248" s="6"/>
      <c r="L248" s="6"/>
      <c r="M248" s="6"/>
      <c r="N248" s="6"/>
      <c r="O248" s="6"/>
      <c r="P248" s="6"/>
      <c r="Q248" s="6"/>
      <c r="R248" s="6"/>
      <c r="U248" s="6"/>
      <c r="V248" s="6"/>
      <c r="W248" s="6"/>
      <c r="X248" s="6"/>
      <c r="Y248" s="6"/>
      <c r="Z248" s="6"/>
    </row>
    <row r="249" ht="15.75" customHeight="1">
      <c r="A249" s="2">
        <v>55.0</v>
      </c>
      <c r="B249" s="18" t="s">
        <v>836</v>
      </c>
      <c r="C249" s="23">
        <v>1.0</v>
      </c>
      <c r="D249" s="6">
        <v>0.0</v>
      </c>
      <c r="E249" s="6"/>
      <c r="F249" s="6"/>
      <c r="G249" s="6"/>
      <c r="H249" s="6"/>
      <c r="I249" s="6" t="s">
        <v>860</v>
      </c>
      <c r="J249" s="6" t="s">
        <v>1316</v>
      </c>
      <c r="K249" s="6" t="s">
        <v>1496</v>
      </c>
      <c r="L249" s="6" t="s">
        <v>1517</v>
      </c>
      <c r="M249" s="6"/>
      <c r="N249" s="6"/>
      <c r="O249" s="6"/>
      <c r="P249" s="6"/>
      <c r="Q249" s="6"/>
      <c r="R249" s="6"/>
      <c r="U249" s="6"/>
      <c r="V249" s="6"/>
      <c r="W249" s="6"/>
      <c r="X249" s="6"/>
      <c r="Y249" s="6"/>
      <c r="Z249" s="6"/>
    </row>
    <row r="250" ht="15.75" customHeight="1">
      <c r="A250" s="2">
        <v>55.0</v>
      </c>
      <c r="B250" s="18" t="s">
        <v>836</v>
      </c>
      <c r="C250" s="23">
        <v>2.0</v>
      </c>
      <c r="D250" s="6">
        <v>0.0</v>
      </c>
      <c r="E250" s="6"/>
      <c r="F250" s="6"/>
      <c r="G250" s="6"/>
      <c r="H250" s="6"/>
      <c r="I250" s="6" t="s">
        <v>860</v>
      </c>
      <c r="J250" s="6"/>
      <c r="K250" s="6"/>
      <c r="L250" s="6"/>
      <c r="M250" s="6"/>
      <c r="N250" s="6"/>
      <c r="O250" s="6"/>
      <c r="P250" s="6"/>
      <c r="Q250" s="6"/>
      <c r="R250" s="6" t="s">
        <v>1518</v>
      </c>
      <c r="U250" s="6"/>
      <c r="V250" s="6"/>
      <c r="W250" s="6"/>
      <c r="X250" s="6"/>
      <c r="Y250" s="6"/>
      <c r="Z250" s="6"/>
    </row>
    <row r="251" ht="15.75" customHeight="1">
      <c r="A251" s="2">
        <v>55.0</v>
      </c>
      <c r="B251" s="18" t="s">
        <v>836</v>
      </c>
      <c r="C251" s="23">
        <v>3.0</v>
      </c>
      <c r="D251" s="6">
        <v>0.0</v>
      </c>
      <c r="E251" s="6"/>
      <c r="F251" s="6"/>
      <c r="G251" s="6"/>
      <c r="H251" s="6"/>
      <c r="I251" s="6" t="s">
        <v>860</v>
      </c>
      <c r="J251" s="6"/>
      <c r="K251" s="6"/>
      <c r="L251" s="6"/>
      <c r="M251" s="6"/>
      <c r="N251" s="6"/>
      <c r="O251" s="6"/>
      <c r="P251" s="6"/>
      <c r="Q251" s="6"/>
      <c r="R251" s="6" t="s">
        <v>748</v>
      </c>
      <c r="U251" s="6"/>
      <c r="V251" s="6"/>
      <c r="W251" s="6"/>
      <c r="X251" s="6"/>
      <c r="Y251" s="6"/>
      <c r="Z251" s="6"/>
    </row>
    <row r="252" ht="15.75" customHeight="1">
      <c r="A252" s="2">
        <v>55.0</v>
      </c>
      <c r="B252" s="18" t="s">
        <v>836</v>
      </c>
      <c r="C252" s="23">
        <v>4.0</v>
      </c>
      <c r="D252" s="6">
        <v>0.0</v>
      </c>
      <c r="E252" s="6"/>
      <c r="F252" s="6"/>
      <c r="G252" s="6"/>
      <c r="H252" s="6"/>
      <c r="I252" s="6" t="s">
        <v>860</v>
      </c>
      <c r="J252" s="6"/>
      <c r="K252" s="6"/>
      <c r="L252" s="6"/>
      <c r="M252" s="6"/>
      <c r="N252" s="6"/>
      <c r="O252" s="6"/>
      <c r="P252" s="6"/>
      <c r="Q252" s="6"/>
      <c r="R252" s="6" t="s">
        <v>1519</v>
      </c>
      <c r="U252" s="6"/>
      <c r="V252" s="6"/>
      <c r="W252" s="6"/>
      <c r="X252" s="6"/>
      <c r="Y252" s="6"/>
      <c r="Z252" s="6"/>
    </row>
    <row r="253" ht="15.75" customHeight="1">
      <c r="A253" s="2">
        <v>55.0</v>
      </c>
      <c r="B253" s="18" t="s">
        <v>836</v>
      </c>
      <c r="C253" s="23">
        <v>5.0</v>
      </c>
      <c r="D253" s="6">
        <v>0.0</v>
      </c>
      <c r="E253" s="6"/>
      <c r="F253" s="6"/>
      <c r="G253" s="6"/>
      <c r="H253" s="6"/>
      <c r="I253" s="6" t="s">
        <v>860</v>
      </c>
      <c r="J253" s="6"/>
      <c r="K253" s="6"/>
      <c r="L253" s="6"/>
      <c r="M253" s="6"/>
      <c r="N253" s="6"/>
      <c r="O253" s="6"/>
      <c r="P253" s="6"/>
      <c r="Q253" s="6"/>
      <c r="R253" s="6" t="s">
        <v>1520</v>
      </c>
      <c r="U253" s="6"/>
      <c r="V253" s="6"/>
      <c r="W253" s="6"/>
      <c r="X253" s="6"/>
      <c r="Y253" s="6"/>
      <c r="Z253" s="6"/>
    </row>
    <row r="254" ht="15.75" customHeight="1">
      <c r="A254" s="2">
        <v>55.0</v>
      </c>
      <c r="B254" s="18" t="s">
        <v>836</v>
      </c>
      <c r="C254" s="23">
        <v>6.0</v>
      </c>
      <c r="D254" s="6">
        <v>0.0</v>
      </c>
      <c r="E254" s="6"/>
      <c r="F254" s="6"/>
      <c r="G254" s="6"/>
      <c r="H254" s="6"/>
      <c r="I254" s="6" t="s">
        <v>860</v>
      </c>
      <c r="J254" s="6"/>
      <c r="K254" s="6"/>
      <c r="L254" s="6"/>
      <c r="M254" s="6"/>
      <c r="N254" s="6"/>
      <c r="O254" s="6"/>
      <c r="P254" s="6"/>
      <c r="Q254" s="6"/>
      <c r="R254" s="6" t="s">
        <v>1521</v>
      </c>
      <c r="U254" s="6"/>
      <c r="V254" s="6"/>
      <c r="W254" s="6"/>
      <c r="X254" s="6"/>
      <c r="Y254" s="6"/>
      <c r="Z254" s="6"/>
    </row>
    <row r="255" ht="15.75" customHeight="1">
      <c r="A255" s="2">
        <v>55.0</v>
      </c>
      <c r="B255" s="18" t="s">
        <v>836</v>
      </c>
      <c r="C255" s="23">
        <v>7.0</v>
      </c>
      <c r="D255" s="6">
        <v>0.0</v>
      </c>
      <c r="E255" s="6"/>
      <c r="F255" s="6"/>
      <c r="G255" s="6"/>
      <c r="H255" s="6"/>
      <c r="I255" s="6" t="s">
        <v>860</v>
      </c>
      <c r="J255" s="6"/>
      <c r="K255" s="6"/>
      <c r="L255" s="6"/>
      <c r="M255" s="6"/>
      <c r="N255" s="6"/>
      <c r="O255" s="6"/>
      <c r="P255" s="6"/>
      <c r="Q255" s="6"/>
      <c r="R255" s="6" t="s">
        <v>1522</v>
      </c>
      <c r="U255" s="6"/>
      <c r="V255" s="6"/>
      <c r="W255" s="6"/>
      <c r="X255" s="6"/>
      <c r="Y255" s="6"/>
      <c r="Z255" s="6"/>
    </row>
    <row r="256" ht="15.75" customHeight="1">
      <c r="A256" s="2">
        <v>55.0</v>
      </c>
      <c r="B256" s="18" t="s">
        <v>836</v>
      </c>
      <c r="C256" s="23">
        <v>8.0</v>
      </c>
      <c r="D256" s="6">
        <v>0.0</v>
      </c>
      <c r="E256" s="6"/>
      <c r="F256" s="6"/>
      <c r="G256" s="6"/>
      <c r="H256" s="6"/>
      <c r="I256" s="6" t="s">
        <v>860</v>
      </c>
      <c r="J256" s="6"/>
      <c r="K256" s="6"/>
      <c r="L256" s="6"/>
      <c r="M256" s="6"/>
      <c r="N256" s="6"/>
      <c r="O256" s="6"/>
      <c r="P256" s="6"/>
      <c r="Q256" s="6"/>
      <c r="R256" s="6" t="s">
        <v>1523</v>
      </c>
      <c r="U256" s="6"/>
      <c r="V256" s="6"/>
      <c r="W256" s="6"/>
      <c r="X256" s="6"/>
      <c r="Y256" s="6"/>
      <c r="Z256" s="6"/>
    </row>
    <row r="257" ht="15.75" customHeight="1">
      <c r="A257" s="2">
        <v>56.0</v>
      </c>
      <c r="B257" s="18" t="s">
        <v>839</v>
      </c>
      <c r="C257" s="23">
        <v>0.0</v>
      </c>
      <c r="D257" s="6">
        <v>0.0</v>
      </c>
      <c r="E257" s="6" t="s">
        <v>748</v>
      </c>
      <c r="F257" s="6"/>
      <c r="G257" s="6"/>
      <c r="H257" s="6" t="s">
        <v>1042</v>
      </c>
      <c r="I257" s="6" t="s">
        <v>860</v>
      </c>
      <c r="J257" s="6"/>
      <c r="K257" s="6"/>
      <c r="L257" s="6"/>
      <c r="M257" s="6"/>
      <c r="N257" s="6"/>
      <c r="O257" s="6"/>
      <c r="P257" s="6"/>
      <c r="Q257" s="6"/>
      <c r="R257" s="6"/>
      <c r="U257" s="6"/>
      <c r="V257" s="6"/>
      <c r="W257" s="6"/>
      <c r="X257" s="6"/>
      <c r="Y257" s="6"/>
      <c r="Z257" s="6"/>
    </row>
    <row r="258" ht="15.75" customHeight="1">
      <c r="A258" s="2">
        <v>56.0</v>
      </c>
      <c r="B258" s="18" t="s">
        <v>839</v>
      </c>
      <c r="C258" s="23">
        <v>1.0</v>
      </c>
      <c r="D258" s="6">
        <v>0.0</v>
      </c>
      <c r="E258" s="6" t="s">
        <v>748</v>
      </c>
      <c r="F258" s="6"/>
      <c r="G258" s="6"/>
      <c r="H258" s="6" t="s">
        <v>1524</v>
      </c>
      <c r="I258" s="6" t="s">
        <v>860</v>
      </c>
      <c r="J258" s="6"/>
      <c r="K258" s="6"/>
      <c r="L258" s="6"/>
      <c r="M258" s="6"/>
      <c r="N258" s="6"/>
      <c r="O258" s="6"/>
      <c r="P258" s="6"/>
      <c r="Q258" s="6"/>
      <c r="R258" s="6"/>
      <c r="U258" s="6"/>
      <c r="V258" s="6"/>
      <c r="W258" s="6"/>
      <c r="X258" s="6"/>
      <c r="Y258" s="6"/>
      <c r="Z258" s="6"/>
    </row>
    <row r="259" ht="15.75" customHeight="1">
      <c r="A259" s="2">
        <v>56.0</v>
      </c>
      <c r="B259" s="18" t="s">
        <v>839</v>
      </c>
      <c r="C259" s="23">
        <v>2.0</v>
      </c>
      <c r="D259" s="6">
        <v>0.0</v>
      </c>
      <c r="E259" s="6" t="s">
        <v>748</v>
      </c>
      <c r="F259" s="6" t="s">
        <v>1068</v>
      </c>
      <c r="G259" s="6"/>
      <c r="H259" s="6" t="s">
        <v>1042</v>
      </c>
      <c r="I259" s="6" t="s">
        <v>860</v>
      </c>
      <c r="J259" s="6" t="s">
        <v>863</v>
      </c>
      <c r="K259" s="6" t="s">
        <v>1525</v>
      </c>
      <c r="L259" s="6" t="s">
        <v>1526</v>
      </c>
      <c r="M259" s="6" t="s">
        <v>1527</v>
      </c>
      <c r="N259" s="6"/>
      <c r="O259" s="6"/>
      <c r="P259" s="6"/>
      <c r="Q259" s="6"/>
      <c r="R259" s="6"/>
      <c r="U259" s="6"/>
      <c r="V259" s="6"/>
      <c r="W259" s="6"/>
      <c r="X259" s="6"/>
      <c r="Y259" s="6"/>
      <c r="Z259" s="6"/>
    </row>
    <row r="260" ht="15.75" customHeight="1">
      <c r="A260" s="2">
        <v>56.0</v>
      </c>
      <c r="B260" s="18" t="s">
        <v>839</v>
      </c>
      <c r="C260" s="23">
        <v>3.0</v>
      </c>
      <c r="D260" s="6">
        <v>0.0</v>
      </c>
      <c r="E260" s="6" t="s">
        <v>755</v>
      </c>
      <c r="F260" s="6" t="s">
        <v>1068</v>
      </c>
      <c r="G260" s="6"/>
      <c r="H260" s="6" t="s">
        <v>1042</v>
      </c>
      <c r="I260" s="6" t="s">
        <v>860</v>
      </c>
      <c r="J260" s="6" t="s">
        <v>863</v>
      </c>
      <c r="K260" s="6" t="s">
        <v>1525</v>
      </c>
      <c r="L260" s="6" t="s">
        <v>1526</v>
      </c>
      <c r="M260" s="6" t="s">
        <v>246</v>
      </c>
      <c r="N260" s="6"/>
      <c r="O260" s="6"/>
      <c r="P260" s="6"/>
      <c r="Q260" s="6"/>
      <c r="R260" s="6"/>
      <c r="U260" s="6"/>
      <c r="V260" s="6"/>
      <c r="W260" s="6"/>
      <c r="X260" s="6"/>
      <c r="Y260" s="6"/>
      <c r="Z260" s="6"/>
    </row>
    <row r="261" ht="15.75" customHeight="1">
      <c r="A261" s="2">
        <v>56.0</v>
      </c>
      <c r="B261" s="18" t="s">
        <v>839</v>
      </c>
      <c r="C261" s="23">
        <v>4.0</v>
      </c>
      <c r="D261" s="6">
        <v>0.0</v>
      </c>
      <c r="E261" s="6" t="s">
        <v>748</v>
      </c>
      <c r="F261" s="6" t="s">
        <v>1068</v>
      </c>
      <c r="G261" s="6"/>
      <c r="H261" s="6" t="s">
        <v>1042</v>
      </c>
      <c r="I261" s="6" t="s">
        <v>860</v>
      </c>
      <c r="J261" s="6" t="s">
        <v>863</v>
      </c>
      <c r="K261" s="6" t="s">
        <v>1525</v>
      </c>
      <c r="L261" s="6" t="s">
        <v>1526</v>
      </c>
      <c r="M261" s="6" t="s">
        <v>875</v>
      </c>
      <c r="N261" s="6" t="s">
        <v>1528</v>
      </c>
      <c r="O261" s="6"/>
      <c r="P261" s="6"/>
      <c r="Q261" s="6"/>
      <c r="R261" s="6"/>
      <c r="U261" s="6"/>
      <c r="V261" s="6"/>
      <c r="W261" s="6"/>
      <c r="X261" s="6"/>
      <c r="Y261" s="6"/>
      <c r="Z261" s="6"/>
    </row>
    <row r="262" ht="15.75" customHeight="1">
      <c r="A262" s="2">
        <v>56.0</v>
      </c>
      <c r="B262" s="18" t="s">
        <v>839</v>
      </c>
      <c r="C262" s="23">
        <v>5.0</v>
      </c>
      <c r="D262" s="6">
        <v>0.0</v>
      </c>
      <c r="E262" s="6" t="s">
        <v>748</v>
      </c>
      <c r="F262" s="6" t="s">
        <v>1068</v>
      </c>
      <c r="G262" s="6"/>
      <c r="H262" s="6" t="s">
        <v>1042</v>
      </c>
      <c r="I262" s="6" t="s">
        <v>860</v>
      </c>
      <c r="J262" s="6" t="s">
        <v>863</v>
      </c>
      <c r="K262" s="6" t="s">
        <v>1525</v>
      </c>
      <c r="L262" s="6" t="s">
        <v>1526</v>
      </c>
      <c r="M262" s="6" t="s">
        <v>875</v>
      </c>
      <c r="N262" s="6" t="s">
        <v>1529</v>
      </c>
      <c r="O262" s="6"/>
      <c r="P262" s="6"/>
      <c r="Q262" s="6"/>
      <c r="R262" s="6"/>
      <c r="U262" s="6"/>
      <c r="V262" s="6"/>
      <c r="W262" s="6"/>
      <c r="X262" s="6"/>
      <c r="Y262" s="6"/>
      <c r="Z262" s="6"/>
    </row>
    <row r="263" ht="15.75" customHeight="1">
      <c r="A263" s="2">
        <v>57.0</v>
      </c>
      <c r="B263" s="18" t="s">
        <v>841</v>
      </c>
      <c r="C263" s="23">
        <v>0.0</v>
      </c>
      <c r="D263" s="6">
        <v>0.0</v>
      </c>
      <c r="E263" s="6" t="s">
        <v>768</v>
      </c>
      <c r="F263" s="6"/>
      <c r="G263" s="6"/>
      <c r="H263" s="6"/>
      <c r="I263" s="6" t="s">
        <v>860</v>
      </c>
      <c r="J263" s="6" t="s">
        <v>861</v>
      </c>
      <c r="K263" s="6"/>
      <c r="L263" s="6"/>
      <c r="M263" s="6"/>
      <c r="N263" s="6"/>
      <c r="O263" s="6"/>
      <c r="P263" s="6"/>
      <c r="Q263" s="6"/>
      <c r="R263" s="6"/>
      <c r="U263" s="6"/>
      <c r="V263" s="6"/>
      <c r="W263" s="6"/>
      <c r="X263" s="6"/>
      <c r="Y263" s="6"/>
      <c r="Z263" s="6"/>
    </row>
    <row r="264" ht="15.75" customHeight="1">
      <c r="A264" s="2">
        <v>57.0</v>
      </c>
      <c r="B264" s="18" t="s">
        <v>841</v>
      </c>
      <c r="C264" s="23">
        <v>1.0</v>
      </c>
      <c r="D264" s="6">
        <v>0.0</v>
      </c>
      <c r="E264" s="6" t="s">
        <v>768</v>
      </c>
      <c r="F264" s="6"/>
      <c r="G264" s="6"/>
      <c r="H264" s="6"/>
      <c r="I264" s="6" t="s">
        <v>860</v>
      </c>
      <c r="J264" s="6" t="s">
        <v>1466</v>
      </c>
      <c r="K264" s="6" t="s">
        <v>762</v>
      </c>
      <c r="L264" s="6" t="s">
        <v>1487</v>
      </c>
      <c r="M264" s="6" t="s">
        <v>246</v>
      </c>
      <c r="N264" s="6"/>
      <c r="O264" s="6"/>
      <c r="P264" s="6"/>
      <c r="Q264" s="6"/>
      <c r="R264" s="6"/>
      <c r="U264" s="6"/>
      <c r="V264" s="6"/>
      <c r="W264" s="6"/>
      <c r="X264" s="6"/>
      <c r="Y264" s="6"/>
      <c r="Z264" s="6"/>
    </row>
    <row r="265" ht="15.75" customHeight="1">
      <c r="A265" s="2">
        <v>57.0</v>
      </c>
      <c r="B265" s="18" t="s">
        <v>841</v>
      </c>
      <c r="C265" s="23">
        <v>2.0</v>
      </c>
      <c r="D265" s="6">
        <v>0.0</v>
      </c>
      <c r="E265" s="6" t="s">
        <v>768</v>
      </c>
      <c r="F265" s="6"/>
      <c r="G265" s="6"/>
      <c r="H265" s="6"/>
      <c r="I265" s="6" t="s">
        <v>860</v>
      </c>
      <c r="J265" s="6" t="s">
        <v>863</v>
      </c>
      <c r="K265" s="6"/>
      <c r="L265" s="6" t="s">
        <v>1267</v>
      </c>
      <c r="M265" s="6" t="s">
        <v>246</v>
      </c>
      <c r="N265" s="6"/>
      <c r="O265" s="6"/>
      <c r="P265" s="6"/>
      <c r="Q265" s="6"/>
      <c r="R265" s="6"/>
      <c r="U265" s="6"/>
      <c r="V265" s="6"/>
      <c r="W265" s="6"/>
      <c r="X265" s="6"/>
      <c r="Y265" s="6"/>
      <c r="Z265" s="6"/>
    </row>
    <row r="266" ht="15.75" customHeight="1">
      <c r="A266" s="2">
        <v>57.0</v>
      </c>
      <c r="B266" s="18" t="s">
        <v>841</v>
      </c>
      <c r="C266" s="23">
        <v>3.0</v>
      </c>
      <c r="D266" s="6">
        <v>0.0</v>
      </c>
      <c r="E266" s="6" t="s">
        <v>768</v>
      </c>
      <c r="F266" s="6"/>
      <c r="G266" s="6"/>
      <c r="H266" s="6"/>
      <c r="I266" s="6" t="s">
        <v>860</v>
      </c>
      <c r="J266" s="6" t="s">
        <v>1530</v>
      </c>
      <c r="K266" s="6"/>
      <c r="L266" s="6"/>
      <c r="M266" s="6" t="s">
        <v>246</v>
      </c>
      <c r="N266" s="6"/>
      <c r="O266" s="6"/>
      <c r="P266" s="6"/>
      <c r="Q266" s="6"/>
      <c r="R266" s="6"/>
      <c r="U266" s="6"/>
      <c r="V266" s="6"/>
      <c r="W266" s="6"/>
      <c r="X266" s="6"/>
      <c r="Y266" s="6"/>
      <c r="Z266" s="6"/>
    </row>
    <row r="267" ht="15.75" customHeight="1">
      <c r="A267" s="2">
        <v>58.0</v>
      </c>
      <c r="B267" s="18" t="s">
        <v>844</v>
      </c>
      <c r="C267" s="23">
        <v>0.0</v>
      </c>
      <c r="D267" s="6">
        <v>0.0</v>
      </c>
      <c r="E267" s="6"/>
      <c r="F267" s="6"/>
      <c r="G267" s="6"/>
      <c r="H267" s="6"/>
      <c r="I267" s="6" t="s">
        <v>860</v>
      </c>
      <c r="J267" s="6" t="s">
        <v>861</v>
      </c>
      <c r="K267" s="6"/>
      <c r="L267" s="6"/>
      <c r="M267" s="6"/>
      <c r="N267" s="6" t="s">
        <v>1531</v>
      </c>
      <c r="O267" s="6"/>
      <c r="P267" s="6"/>
      <c r="Q267" s="6"/>
      <c r="R267" s="6"/>
      <c r="U267" s="6"/>
      <c r="V267" s="6"/>
      <c r="W267" s="6"/>
      <c r="X267" s="6"/>
      <c r="Y267" s="6"/>
      <c r="Z267" s="6"/>
    </row>
    <row r="268" ht="15.75" customHeight="1">
      <c r="A268" s="2">
        <v>58.0</v>
      </c>
      <c r="B268" s="18" t="s">
        <v>844</v>
      </c>
      <c r="C268" s="23">
        <v>1.0</v>
      </c>
      <c r="D268" s="6">
        <v>0.0</v>
      </c>
      <c r="E268" s="6" t="s">
        <v>866</v>
      </c>
      <c r="F268" s="6"/>
      <c r="G268" s="6"/>
      <c r="H268" s="6"/>
      <c r="I268" s="6" t="s">
        <v>860</v>
      </c>
      <c r="J268" s="6" t="s">
        <v>1532</v>
      </c>
      <c r="K268" s="6"/>
      <c r="L268" s="6"/>
      <c r="M268" s="6"/>
      <c r="N268" s="6" t="s">
        <v>1533</v>
      </c>
      <c r="O268" s="6"/>
      <c r="P268" s="6"/>
      <c r="Q268" s="6"/>
      <c r="R268" s="6"/>
      <c r="U268" s="6"/>
      <c r="V268" s="6"/>
      <c r="W268" s="6"/>
      <c r="X268" s="6"/>
      <c r="Y268" s="6"/>
      <c r="Z268" s="6"/>
    </row>
    <row r="269" ht="15.75" customHeight="1">
      <c r="A269" s="2">
        <v>58.0</v>
      </c>
      <c r="B269" s="18" t="s">
        <v>844</v>
      </c>
      <c r="C269" s="23">
        <v>2.0</v>
      </c>
      <c r="D269" s="6">
        <v>0.0</v>
      </c>
      <c r="E269" s="6" t="s">
        <v>866</v>
      </c>
      <c r="F269" s="6"/>
      <c r="G269" s="6"/>
      <c r="H269" s="6"/>
      <c r="I269" s="6" t="s">
        <v>860</v>
      </c>
      <c r="J269" s="6" t="s">
        <v>1534</v>
      </c>
      <c r="K269" s="6"/>
      <c r="L269" s="6"/>
      <c r="M269" s="6"/>
      <c r="N269" s="6" t="s">
        <v>1533</v>
      </c>
      <c r="O269" s="6"/>
      <c r="P269" s="6"/>
      <c r="Q269" s="6"/>
      <c r="R269" s="6"/>
      <c r="U269" s="6"/>
      <c r="V269" s="6"/>
      <c r="W269" s="6"/>
      <c r="X269" s="6"/>
      <c r="Y269" s="6"/>
      <c r="Z269" s="6"/>
    </row>
    <row r="270" ht="15.75" customHeight="1">
      <c r="A270" s="2">
        <v>58.0</v>
      </c>
      <c r="B270" s="18" t="s">
        <v>844</v>
      </c>
      <c r="C270" s="23">
        <v>3.0</v>
      </c>
      <c r="D270" s="6">
        <v>0.0</v>
      </c>
      <c r="E270" s="6" t="s">
        <v>866</v>
      </c>
      <c r="F270" s="6"/>
      <c r="G270" s="6"/>
      <c r="H270" s="6"/>
      <c r="I270" s="6" t="s">
        <v>860</v>
      </c>
      <c r="J270" s="6" t="s">
        <v>1535</v>
      </c>
      <c r="K270" s="6"/>
      <c r="L270" s="6"/>
      <c r="M270" s="6"/>
      <c r="N270" s="6" t="s">
        <v>1533</v>
      </c>
      <c r="O270" s="6"/>
      <c r="P270" s="6"/>
      <c r="Q270" s="6"/>
      <c r="R270" s="6"/>
      <c r="U270" s="6"/>
      <c r="V270" s="6"/>
      <c r="W270" s="6"/>
      <c r="X270" s="6"/>
      <c r="Y270" s="6"/>
      <c r="Z270" s="6"/>
    </row>
    <row r="271" ht="15.75" customHeight="1">
      <c r="A271" s="2"/>
      <c r="B271" s="18"/>
      <c r="C271" s="23"/>
      <c r="D271" s="6"/>
      <c r="E271" s="6"/>
      <c r="F271" s="6"/>
      <c r="G271" s="6"/>
      <c r="H271" s="6"/>
      <c r="I271" s="6"/>
      <c r="J271" s="6"/>
      <c r="K271" s="6"/>
      <c r="L271" s="6"/>
      <c r="M271" s="6"/>
      <c r="N271" s="6"/>
      <c r="O271" s="6"/>
      <c r="P271" s="6"/>
      <c r="Q271" s="6"/>
      <c r="R271" s="6"/>
      <c r="U271" s="6"/>
      <c r="V271" s="6"/>
      <c r="W271" s="6"/>
      <c r="X271" s="6"/>
      <c r="Y271" s="6"/>
      <c r="Z271" s="6"/>
    </row>
    <row r="272" ht="15.75" customHeight="1">
      <c r="A272" s="2"/>
      <c r="B272" s="18"/>
      <c r="C272" s="23"/>
      <c r="D272" s="6"/>
      <c r="E272" s="6"/>
      <c r="F272" s="6"/>
      <c r="G272" s="6"/>
      <c r="H272" s="6"/>
      <c r="I272" s="6"/>
      <c r="J272" s="6"/>
      <c r="K272" s="6"/>
      <c r="L272" s="6"/>
      <c r="M272" s="6"/>
      <c r="N272" s="6"/>
      <c r="O272" s="6"/>
      <c r="P272" s="6"/>
      <c r="Q272" s="6"/>
      <c r="R272" s="6"/>
      <c r="U272" s="6"/>
      <c r="V272" s="6"/>
      <c r="W272" s="6"/>
      <c r="X272" s="6"/>
      <c r="Y272" s="6"/>
      <c r="Z272" s="6"/>
    </row>
    <row r="273" ht="15.75" customHeight="1">
      <c r="A273" s="2"/>
      <c r="B273" s="18"/>
      <c r="C273" s="23"/>
      <c r="D273" s="6"/>
      <c r="E273" s="6"/>
      <c r="F273" s="6"/>
      <c r="G273" s="6"/>
      <c r="H273" s="6"/>
      <c r="I273" s="6"/>
      <c r="J273" s="6"/>
      <c r="K273" s="6"/>
      <c r="L273" s="6"/>
      <c r="M273" s="6"/>
      <c r="N273" s="6"/>
      <c r="O273" s="6"/>
      <c r="P273" s="6"/>
      <c r="Q273" s="6"/>
      <c r="R273" s="6"/>
      <c r="U273" s="6"/>
      <c r="V273" s="6"/>
      <c r="W273" s="6"/>
      <c r="X273" s="6"/>
      <c r="Y273" s="6"/>
      <c r="Z273" s="6"/>
    </row>
    <row r="274" ht="15.75" customHeight="1">
      <c r="A274" s="2"/>
      <c r="B274" s="18"/>
      <c r="C274" s="23"/>
      <c r="D274" s="6"/>
      <c r="E274" s="6"/>
      <c r="F274" s="6"/>
      <c r="G274" s="6"/>
      <c r="H274" s="6"/>
      <c r="I274" s="6"/>
      <c r="J274" s="6"/>
      <c r="K274" s="6"/>
      <c r="L274" s="6"/>
      <c r="M274" s="6"/>
      <c r="N274" s="6"/>
      <c r="O274" s="6"/>
      <c r="P274" s="6"/>
      <c r="Q274" s="6"/>
      <c r="R274" s="6"/>
      <c r="U274" s="6"/>
      <c r="V274" s="6"/>
      <c r="W274" s="6"/>
      <c r="X274" s="6"/>
      <c r="Y274" s="6"/>
      <c r="Z274" s="6"/>
    </row>
    <row r="275" ht="15.75" customHeight="1">
      <c r="A275" s="2"/>
      <c r="B275" s="18"/>
      <c r="C275" s="23"/>
      <c r="D275" s="6"/>
      <c r="E275" s="6"/>
      <c r="F275" s="6"/>
      <c r="G275" s="6"/>
      <c r="H275" s="6"/>
      <c r="I275" s="6"/>
      <c r="J275" s="6"/>
      <c r="K275" s="6"/>
      <c r="L275" s="6"/>
      <c r="M275" s="6"/>
      <c r="N275" s="6"/>
      <c r="O275" s="6"/>
      <c r="P275" s="6"/>
      <c r="Q275" s="6"/>
      <c r="R275" s="6"/>
      <c r="U275" s="6"/>
      <c r="V275" s="6"/>
      <c r="W275" s="6"/>
      <c r="X275" s="6"/>
      <c r="Y275" s="6"/>
      <c r="Z275" s="6"/>
    </row>
    <row r="276" ht="15.75" customHeight="1">
      <c r="A276" s="2"/>
      <c r="B276" s="18"/>
      <c r="C276" s="23"/>
      <c r="D276" s="6"/>
      <c r="E276" s="6"/>
      <c r="F276" s="6"/>
      <c r="G276" s="6"/>
      <c r="H276" s="6"/>
      <c r="I276" s="6"/>
      <c r="J276" s="6"/>
      <c r="K276" s="6"/>
      <c r="L276" s="6"/>
      <c r="M276" s="6"/>
      <c r="N276" s="6"/>
      <c r="O276" s="6"/>
      <c r="P276" s="6"/>
      <c r="Q276" s="6"/>
      <c r="R276" s="6"/>
      <c r="U276" s="6"/>
      <c r="V276" s="6"/>
      <c r="W276" s="6"/>
      <c r="X276" s="6"/>
      <c r="Y276" s="6"/>
      <c r="Z276" s="6"/>
    </row>
    <row r="277" ht="15.75" customHeight="1">
      <c r="A277" s="2"/>
      <c r="B277" s="18"/>
      <c r="C277" s="23"/>
      <c r="D277" s="6"/>
      <c r="E277" s="6"/>
      <c r="F277" s="6"/>
      <c r="G277" s="6"/>
      <c r="H277" s="6"/>
      <c r="I277" s="6"/>
      <c r="J277" s="6"/>
      <c r="K277" s="6"/>
      <c r="L277" s="6"/>
      <c r="M277" s="6"/>
      <c r="N277" s="6"/>
      <c r="O277" s="6"/>
      <c r="P277" s="6"/>
      <c r="Q277" s="6"/>
      <c r="R277" s="6"/>
      <c r="U277" s="6"/>
      <c r="V277" s="6"/>
      <c r="W277" s="6"/>
      <c r="X277" s="6"/>
      <c r="Y277" s="6"/>
      <c r="Z277" s="6"/>
    </row>
    <row r="278" ht="15.75" customHeight="1">
      <c r="A278" s="2"/>
      <c r="B278" s="18"/>
      <c r="C278" s="23"/>
      <c r="D278" s="6"/>
      <c r="E278" s="6"/>
      <c r="F278" s="6"/>
      <c r="G278" s="6"/>
      <c r="H278" s="6"/>
      <c r="I278" s="6"/>
      <c r="J278" s="6"/>
      <c r="K278" s="6"/>
      <c r="L278" s="6"/>
      <c r="M278" s="6"/>
      <c r="N278" s="6"/>
      <c r="O278" s="6"/>
      <c r="P278" s="6"/>
      <c r="Q278" s="6"/>
      <c r="R278" s="6"/>
      <c r="U278" s="6"/>
      <c r="V278" s="6"/>
      <c r="W278" s="6"/>
      <c r="X278" s="6"/>
      <c r="Y278" s="6"/>
      <c r="Z278" s="6"/>
    </row>
    <row r="279" ht="15.75" customHeight="1">
      <c r="A279" s="2"/>
      <c r="B279" s="18"/>
      <c r="C279" s="23"/>
      <c r="D279" s="6"/>
      <c r="E279" s="6"/>
      <c r="F279" s="6"/>
      <c r="G279" s="6"/>
      <c r="H279" s="6"/>
      <c r="I279" s="6"/>
      <c r="J279" s="6"/>
      <c r="K279" s="6"/>
      <c r="L279" s="6"/>
      <c r="M279" s="6"/>
      <c r="N279" s="6"/>
      <c r="O279" s="6"/>
      <c r="P279" s="6"/>
      <c r="Q279" s="6"/>
      <c r="R279" s="6"/>
      <c r="U279" s="6"/>
      <c r="V279" s="6"/>
      <c r="W279" s="6"/>
      <c r="X279" s="6"/>
      <c r="Y279" s="6"/>
      <c r="Z279" s="6"/>
    </row>
    <row r="280" ht="15.75" customHeight="1">
      <c r="A280" s="2"/>
      <c r="B280" s="18"/>
      <c r="C280" s="23"/>
      <c r="D280" s="6"/>
      <c r="E280" s="6"/>
      <c r="F280" s="6"/>
      <c r="G280" s="6"/>
      <c r="H280" s="6"/>
      <c r="I280" s="6"/>
      <c r="J280" s="6"/>
      <c r="K280" s="6"/>
      <c r="L280" s="6"/>
      <c r="M280" s="6"/>
      <c r="N280" s="6"/>
      <c r="O280" s="6"/>
      <c r="P280" s="6"/>
      <c r="Q280" s="6"/>
      <c r="R280" s="6"/>
      <c r="U280" s="6"/>
      <c r="V280" s="6"/>
      <c r="W280" s="6"/>
      <c r="X280" s="6"/>
      <c r="Y280" s="6"/>
      <c r="Z280" s="6"/>
    </row>
    <row r="281" ht="15.75" customHeight="1">
      <c r="A281" s="2"/>
      <c r="B281" s="18"/>
      <c r="C281" s="23"/>
      <c r="D281" s="6"/>
      <c r="E281" s="6"/>
      <c r="F281" s="6"/>
      <c r="G281" s="6"/>
      <c r="H281" s="6"/>
      <c r="I281" s="6"/>
      <c r="J281" s="6"/>
      <c r="K281" s="6"/>
      <c r="L281" s="6"/>
      <c r="M281" s="6"/>
      <c r="N281" s="6"/>
      <c r="O281" s="6"/>
      <c r="P281" s="6"/>
      <c r="Q281" s="6"/>
      <c r="R281" s="6"/>
      <c r="U281" s="6"/>
      <c r="V281" s="6"/>
      <c r="W281" s="6"/>
      <c r="X281" s="6"/>
      <c r="Y281" s="6"/>
      <c r="Z281" s="6"/>
    </row>
    <row r="282" ht="15.75" customHeight="1">
      <c r="A282" s="2"/>
      <c r="B282" s="18"/>
      <c r="C282" s="23"/>
      <c r="D282" s="6"/>
      <c r="E282" s="6"/>
      <c r="F282" s="6"/>
      <c r="G282" s="6"/>
      <c r="H282" s="6"/>
      <c r="I282" s="6"/>
      <c r="J282" s="6"/>
      <c r="K282" s="6"/>
      <c r="L282" s="6"/>
      <c r="M282" s="6"/>
      <c r="N282" s="6"/>
      <c r="O282" s="6"/>
      <c r="P282" s="6"/>
      <c r="Q282" s="6"/>
      <c r="R282" s="6"/>
      <c r="U282" s="6"/>
      <c r="V282" s="6"/>
      <c r="W282" s="6"/>
      <c r="X282" s="6"/>
      <c r="Y282" s="6"/>
      <c r="Z282" s="6"/>
    </row>
    <row r="283" ht="15.75" customHeight="1">
      <c r="A283" s="2"/>
      <c r="B283" s="18"/>
      <c r="C283" s="23"/>
      <c r="D283" s="6"/>
      <c r="E283" s="6"/>
      <c r="F283" s="6"/>
      <c r="G283" s="6"/>
      <c r="H283" s="6"/>
      <c r="I283" s="6"/>
      <c r="J283" s="6"/>
      <c r="K283" s="6"/>
      <c r="L283" s="6"/>
      <c r="M283" s="6"/>
      <c r="N283" s="6"/>
      <c r="O283" s="6"/>
      <c r="P283" s="6"/>
      <c r="Q283" s="6"/>
      <c r="R283" s="6"/>
      <c r="U283" s="6"/>
      <c r="V283" s="6"/>
      <c r="W283" s="6"/>
      <c r="X283" s="6"/>
      <c r="Y283" s="6"/>
      <c r="Z283" s="6"/>
    </row>
    <row r="284" ht="15.75" customHeight="1">
      <c r="A284" s="2"/>
      <c r="B284" s="18"/>
      <c r="C284" s="23"/>
      <c r="D284" s="6"/>
      <c r="E284" s="6"/>
      <c r="F284" s="6"/>
      <c r="G284" s="6"/>
      <c r="H284" s="6"/>
      <c r="I284" s="6"/>
      <c r="J284" s="6"/>
      <c r="K284" s="6"/>
      <c r="L284" s="6"/>
      <c r="M284" s="6"/>
      <c r="N284" s="6"/>
      <c r="O284" s="6"/>
      <c r="P284" s="6"/>
      <c r="Q284" s="6"/>
      <c r="R284" s="6"/>
      <c r="U284" s="6"/>
      <c r="V284" s="6"/>
      <c r="W284" s="6"/>
      <c r="X284" s="6"/>
      <c r="Y284" s="6"/>
      <c r="Z284" s="6"/>
    </row>
    <row r="285" ht="15.75" customHeight="1">
      <c r="A285" s="2"/>
      <c r="B285" s="18"/>
      <c r="C285" s="23"/>
      <c r="D285" s="6"/>
      <c r="E285" s="6"/>
      <c r="F285" s="6"/>
      <c r="G285" s="6"/>
      <c r="H285" s="6"/>
      <c r="I285" s="6"/>
      <c r="J285" s="6"/>
      <c r="K285" s="6"/>
      <c r="L285" s="6"/>
      <c r="M285" s="6"/>
      <c r="N285" s="6"/>
      <c r="O285" s="6"/>
      <c r="P285" s="6"/>
      <c r="Q285" s="6"/>
      <c r="R285" s="6"/>
      <c r="U285" s="6"/>
      <c r="V285" s="6"/>
      <c r="W285" s="6"/>
      <c r="X285" s="6"/>
      <c r="Y285" s="6"/>
      <c r="Z285" s="6"/>
    </row>
    <row r="286" ht="15.75" customHeight="1">
      <c r="A286" s="2"/>
      <c r="B286" s="18"/>
      <c r="C286" s="23"/>
      <c r="D286" s="6"/>
      <c r="E286" s="6"/>
      <c r="F286" s="6"/>
      <c r="G286" s="6"/>
      <c r="H286" s="6"/>
      <c r="I286" s="6"/>
      <c r="J286" s="6"/>
      <c r="K286" s="6"/>
      <c r="L286" s="6"/>
      <c r="M286" s="6"/>
      <c r="N286" s="6"/>
      <c r="O286" s="6"/>
      <c r="P286" s="6"/>
      <c r="Q286" s="6"/>
      <c r="R286" s="6"/>
      <c r="U286" s="6"/>
      <c r="V286" s="6"/>
      <c r="W286" s="6"/>
      <c r="X286" s="6"/>
      <c r="Y286" s="6"/>
      <c r="Z286" s="6"/>
    </row>
    <row r="287" ht="15.75" customHeight="1">
      <c r="A287" s="2"/>
      <c r="B287" s="18"/>
      <c r="C287" s="23"/>
      <c r="D287" s="6"/>
      <c r="E287" s="6"/>
      <c r="F287" s="6"/>
      <c r="G287" s="6"/>
      <c r="H287" s="6"/>
      <c r="I287" s="6"/>
      <c r="J287" s="6"/>
      <c r="K287" s="6"/>
      <c r="L287" s="6"/>
      <c r="M287" s="6"/>
      <c r="N287" s="6"/>
      <c r="O287" s="6"/>
      <c r="P287" s="6"/>
      <c r="Q287" s="6"/>
      <c r="R287" s="6"/>
      <c r="U287" s="6"/>
      <c r="V287" s="6"/>
      <c r="W287" s="6"/>
      <c r="X287" s="6"/>
      <c r="Y287" s="6"/>
      <c r="Z287" s="6"/>
    </row>
    <row r="288" ht="15.75" customHeight="1">
      <c r="A288" s="2"/>
      <c r="B288" s="18"/>
      <c r="C288" s="23"/>
      <c r="D288" s="6"/>
      <c r="E288" s="6"/>
      <c r="F288" s="6"/>
      <c r="G288" s="6"/>
      <c r="H288" s="6"/>
      <c r="I288" s="6"/>
      <c r="J288" s="6"/>
      <c r="K288" s="6"/>
      <c r="L288" s="6"/>
      <c r="M288" s="6"/>
      <c r="N288" s="6"/>
      <c r="O288" s="6"/>
      <c r="P288" s="6"/>
      <c r="Q288" s="6"/>
      <c r="R288" s="6"/>
      <c r="U288" s="6"/>
      <c r="V288" s="6"/>
      <c r="W288" s="6"/>
      <c r="X288" s="6"/>
      <c r="Y288" s="6"/>
      <c r="Z288" s="6"/>
    </row>
    <row r="289" ht="15.75" customHeight="1">
      <c r="A289" s="2"/>
      <c r="B289" s="18"/>
      <c r="C289" s="23"/>
      <c r="D289" s="6"/>
      <c r="E289" s="6"/>
      <c r="F289" s="6"/>
      <c r="G289" s="6"/>
      <c r="H289" s="6"/>
      <c r="I289" s="6"/>
      <c r="J289" s="6"/>
      <c r="K289" s="6"/>
      <c r="L289" s="6"/>
      <c r="M289" s="6"/>
      <c r="N289" s="6"/>
      <c r="O289" s="6"/>
      <c r="P289" s="6"/>
      <c r="Q289" s="6"/>
      <c r="R289" s="6"/>
      <c r="U289" s="6"/>
      <c r="V289" s="6"/>
      <c r="W289" s="6"/>
      <c r="X289" s="6"/>
      <c r="Y289" s="6"/>
      <c r="Z289" s="6"/>
    </row>
    <row r="290" ht="15.75" customHeight="1">
      <c r="A290" s="2"/>
      <c r="B290" s="18"/>
      <c r="C290" s="23"/>
      <c r="D290" s="6"/>
      <c r="E290" s="6"/>
      <c r="F290" s="6"/>
      <c r="G290" s="6"/>
      <c r="H290" s="6"/>
      <c r="I290" s="6"/>
      <c r="J290" s="6"/>
      <c r="K290" s="6"/>
      <c r="L290" s="6"/>
      <c r="M290" s="6"/>
      <c r="N290" s="6"/>
      <c r="O290" s="6"/>
      <c r="P290" s="6"/>
      <c r="Q290" s="6"/>
      <c r="R290" s="6"/>
      <c r="U290" s="6"/>
      <c r="V290" s="6"/>
      <c r="W290" s="6"/>
      <c r="X290" s="6"/>
      <c r="Y290" s="6"/>
      <c r="Z290" s="6"/>
    </row>
    <row r="291" ht="15.75" customHeight="1">
      <c r="A291" s="2"/>
      <c r="B291" s="18"/>
      <c r="C291" s="23"/>
      <c r="D291" s="6"/>
      <c r="E291" s="6"/>
      <c r="F291" s="6"/>
      <c r="G291" s="6"/>
      <c r="H291" s="6"/>
      <c r="I291" s="6"/>
      <c r="J291" s="6"/>
      <c r="K291" s="6"/>
      <c r="L291" s="6"/>
      <c r="M291" s="6"/>
      <c r="N291" s="6"/>
      <c r="O291" s="6"/>
      <c r="P291" s="6"/>
      <c r="Q291" s="6"/>
      <c r="R291" s="6"/>
      <c r="U291" s="6"/>
      <c r="V291" s="6"/>
      <c r="W291" s="6"/>
      <c r="X291" s="6"/>
      <c r="Y291" s="6"/>
      <c r="Z291" s="6"/>
    </row>
    <row r="292" ht="15.75" customHeight="1">
      <c r="A292" s="2"/>
      <c r="B292" s="18"/>
      <c r="C292" s="23"/>
      <c r="D292" s="6"/>
      <c r="E292" s="6"/>
      <c r="F292" s="6"/>
      <c r="G292" s="6"/>
      <c r="H292" s="6"/>
      <c r="I292" s="6"/>
      <c r="J292" s="6"/>
      <c r="K292" s="6"/>
      <c r="L292" s="6"/>
      <c r="M292" s="6"/>
      <c r="N292" s="6"/>
      <c r="O292" s="6"/>
      <c r="P292" s="6"/>
      <c r="Q292" s="6"/>
      <c r="R292" s="6"/>
      <c r="U292" s="6"/>
      <c r="V292" s="6"/>
      <c r="W292" s="6"/>
      <c r="X292" s="6"/>
      <c r="Y292" s="6"/>
      <c r="Z292" s="6"/>
    </row>
    <row r="293" ht="15.75" customHeight="1">
      <c r="A293" s="2"/>
      <c r="B293" s="18"/>
      <c r="C293" s="23"/>
      <c r="D293" s="6"/>
      <c r="E293" s="6"/>
      <c r="F293" s="6"/>
      <c r="G293" s="6"/>
      <c r="H293" s="6"/>
      <c r="I293" s="6"/>
      <c r="J293" s="6"/>
      <c r="K293" s="6"/>
      <c r="L293" s="6"/>
      <c r="M293" s="6"/>
      <c r="N293" s="6"/>
      <c r="O293" s="6"/>
      <c r="P293" s="6"/>
      <c r="Q293" s="6"/>
      <c r="R293" s="6"/>
      <c r="U293" s="6"/>
      <c r="V293" s="6"/>
      <c r="W293" s="6"/>
      <c r="X293" s="6"/>
      <c r="Y293" s="6"/>
      <c r="Z293" s="6"/>
    </row>
    <row r="294" ht="15.75" customHeight="1">
      <c r="A294" s="2"/>
      <c r="B294" s="18"/>
      <c r="C294" s="23"/>
      <c r="D294" s="6"/>
      <c r="E294" s="6"/>
      <c r="F294" s="6"/>
      <c r="G294" s="6"/>
      <c r="H294" s="6"/>
      <c r="I294" s="6"/>
      <c r="J294" s="6"/>
      <c r="K294" s="6"/>
      <c r="L294" s="6"/>
      <c r="M294" s="6"/>
      <c r="N294" s="6"/>
      <c r="O294" s="6"/>
      <c r="P294" s="6"/>
      <c r="Q294" s="6"/>
      <c r="R294" s="6"/>
      <c r="U294" s="6"/>
      <c r="V294" s="6"/>
      <c r="W294" s="6"/>
      <c r="X294" s="6"/>
      <c r="Y294" s="6"/>
      <c r="Z294" s="6"/>
    </row>
    <row r="295" ht="15.75" customHeight="1">
      <c r="A295" s="2"/>
      <c r="B295" s="18"/>
      <c r="C295" s="23"/>
      <c r="D295" s="6"/>
      <c r="E295" s="6"/>
      <c r="F295" s="6"/>
      <c r="G295" s="6"/>
      <c r="H295" s="6"/>
      <c r="I295" s="6"/>
      <c r="J295" s="6"/>
      <c r="K295" s="6"/>
      <c r="L295" s="6"/>
      <c r="M295" s="6"/>
      <c r="N295" s="6"/>
      <c r="O295" s="6"/>
      <c r="P295" s="6"/>
      <c r="Q295" s="6"/>
      <c r="R295" s="6"/>
      <c r="U295" s="6"/>
      <c r="V295" s="6"/>
      <c r="W295" s="6"/>
      <c r="X295" s="6"/>
      <c r="Y295" s="6"/>
      <c r="Z295" s="6"/>
    </row>
    <row r="296" ht="15.75" customHeight="1">
      <c r="A296" s="2"/>
      <c r="B296" s="18"/>
      <c r="C296" s="23"/>
      <c r="D296" s="6"/>
      <c r="E296" s="6"/>
      <c r="F296" s="6"/>
      <c r="G296" s="6"/>
      <c r="H296" s="6"/>
      <c r="I296" s="6"/>
      <c r="J296" s="6"/>
      <c r="K296" s="6"/>
      <c r="L296" s="6"/>
      <c r="M296" s="6"/>
      <c r="N296" s="6"/>
      <c r="O296" s="6"/>
      <c r="P296" s="6"/>
      <c r="Q296" s="6"/>
      <c r="R296" s="6"/>
      <c r="U296" s="6"/>
      <c r="V296" s="6"/>
      <c r="W296" s="6"/>
      <c r="X296" s="6"/>
      <c r="Y296" s="6"/>
      <c r="Z296" s="6"/>
    </row>
    <row r="297" ht="15.75" customHeight="1">
      <c r="A297" s="2"/>
      <c r="B297" s="18"/>
      <c r="C297" s="23"/>
      <c r="D297" s="6"/>
      <c r="E297" s="6"/>
      <c r="F297" s="6"/>
      <c r="G297" s="6"/>
      <c r="H297" s="6"/>
      <c r="I297" s="6"/>
      <c r="J297" s="6"/>
      <c r="K297" s="6"/>
      <c r="L297" s="6"/>
      <c r="M297" s="6"/>
      <c r="N297" s="6"/>
      <c r="O297" s="6"/>
      <c r="P297" s="6"/>
      <c r="Q297" s="6"/>
      <c r="R297" s="6"/>
      <c r="U297" s="6"/>
      <c r="V297" s="6"/>
      <c r="W297" s="6"/>
      <c r="X297" s="6"/>
      <c r="Y297" s="6"/>
      <c r="Z297" s="6"/>
    </row>
    <row r="298" ht="15.75" customHeight="1">
      <c r="A298" s="2"/>
      <c r="B298" s="18"/>
      <c r="C298" s="23"/>
      <c r="D298" s="6"/>
      <c r="E298" s="6"/>
      <c r="F298" s="6"/>
      <c r="G298" s="6"/>
      <c r="H298" s="6"/>
      <c r="I298" s="6"/>
      <c r="J298" s="6"/>
      <c r="K298" s="6"/>
      <c r="L298" s="6"/>
      <c r="M298" s="6"/>
      <c r="N298" s="6"/>
      <c r="O298" s="6"/>
      <c r="P298" s="6"/>
      <c r="Q298" s="6"/>
      <c r="R298" s="6"/>
      <c r="U298" s="6"/>
      <c r="V298" s="6"/>
      <c r="W298" s="6"/>
      <c r="X298" s="6"/>
      <c r="Y298" s="6"/>
      <c r="Z298" s="6"/>
    </row>
    <row r="299" ht="15.75" customHeight="1">
      <c r="A299" s="2"/>
      <c r="B299" s="18"/>
      <c r="C299" s="23"/>
      <c r="D299" s="6"/>
      <c r="E299" s="6"/>
      <c r="F299" s="6"/>
      <c r="G299" s="6"/>
      <c r="H299" s="6"/>
      <c r="I299" s="6"/>
      <c r="J299" s="6"/>
      <c r="K299" s="6"/>
      <c r="L299" s="6"/>
      <c r="M299" s="6"/>
      <c r="N299" s="6"/>
      <c r="O299" s="6"/>
      <c r="P299" s="6"/>
      <c r="Q299" s="6"/>
      <c r="R299" s="6"/>
      <c r="U299" s="6"/>
      <c r="V299" s="6"/>
      <c r="W299" s="6"/>
      <c r="X299" s="6"/>
      <c r="Y299" s="6"/>
      <c r="Z299" s="6"/>
    </row>
    <row r="300" ht="15.75" customHeight="1">
      <c r="A300" s="2"/>
      <c r="B300" s="18"/>
      <c r="C300" s="23"/>
      <c r="D300" s="6"/>
      <c r="E300" s="6"/>
      <c r="F300" s="6"/>
      <c r="G300" s="6"/>
      <c r="H300" s="6"/>
      <c r="I300" s="6"/>
      <c r="J300" s="6"/>
      <c r="K300" s="6"/>
      <c r="L300" s="6"/>
      <c r="M300" s="6"/>
      <c r="N300" s="6"/>
      <c r="O300" s="6"/>
      <c r="P300" s="6"/>
      <c r="Q300" s="6"/>
      <c r="R300" s="6"/>
      <c r="U300" s="6"/>
      <c r="V300" s="6"/>
      <c r="W300" s="6"/>
      <c r="X300" s="6"/>
      <c r="Y300" s="6"/>
      <c r="Z300" s="6"/>
    </row>
    <row r="301" ht="15.75" customHeight="1">
      <c r="A301" s="2"/>
      <c r="B301" s="18"/>
      <c r="C301" s="23"/>
      <c r="D301" s="6"/>
      <c r="E301" s="6"/>
      <c r="F301" s="6"/>
      <c r="G301" s="6"/>
      <c r="H301" s="6"/>
      <c r="I301" s="6"/>
      <c r="J301" s="6"/>
      <c r="K301" s="6"/>
      <c r="L301" s="6"/>
      <c r="M301" s="6"/>
      <c r="N301" s="6"/>
      <c r="O301" s="6"/>
      <c r="P301" s="6"/>
      <c r="Q301" s="6"/>
      <c r="R301" s="6"/>
      <c r="U301" s="6"/>
      <c r="V301" s="6"/>
      <c r="W301" s="6"/>
      <c r="X301" s="6"/>
      <c r="Y301" s="6"/>
      <c r="Z301" s="6"/>
    </row>
    <row r="302" ht="15.75" customHeight="1">
      <c r="A302" s="2"/>
      <c r="B302" s="18"/>
      <c r="C302" s="23"/>
      <c r="D302" s="6"/>
      <c r="E302" s="6"/>
      <c r="F302" s="6"/>
      <c r="G302" s="6"/>
      <c r="H302" s="6"/>
      <c r="I302" s="6"/>
      <c r="J302" s="6"/>
      <c r="K302" s="6"/>
      <c r="L302" s="6"/>
      <c r="M302" s="6"/>
      <c r="N302" s="6"/>
      <c r="O302" s="6"/>
      <c r="P302" s="6"/>
      <c r="Q302" s="6"/>
      <c r="R302" s="6"/>
      <c r="U302" s="6"/>
      <c r="V302" s="6"/>
      <c r="W302" s="6"/>
      <c r="X302" s="6"/>
      <c r="Y302" s="6"/>
      <c r="Z302" s="6"/>
    </row>
    <row r="303" ht="15.75" customHeight="1">
      <c r="A303" s="2"/>
      <c r="B303" s="18"/>
      <c r="C303" s="23"/>
      <c r="D303" s="6"/>
      <c r="E303" s="6"/>
      <c r="F303" s="6"/>
      <c r="G303" s="6"/>
      <c r="H303" s="6"/>
      <c r="I303" s="6"/>
      <c r="J303" s="6"/>
      <c r="K303" s="6"/>
      <c r="L303" s="6"/>
      <c r="M303" s="6"/>
      <c r="N303" s="6"/>
      <c r="O303" s="6"/>
      <c r="P303" s="6"/>
      <c r="Q303" s="6"/>
      <c r="R303" s="6"/>
      <c r="U303" s="6"/>
      <c r="V303" s="6"/>
      <c r="W303" s="6"/>
      <c r="X303" s="6"/>
      <c r="Y303" s="6"/>
      <c r="Z303" s="6"/>
    </row>
    <row r="304" ht="15.75" customHeight="1">
      <c r="A304" s="2"/>
      <c r="B304" s="18"/>
      <c r="C304" s="23"/>
      <c r="D304" s="6"/>
      <c r="E304" s="6"/>
      <c r="F304" s="6"/>
      <c r="G304" s="6"/>
      <c r="H304" s="6"/>
      <c r="I304" s="6"/>
      <c r="J304" s="6"/>
      <c r="K304" s="6"/>
      <c r="L304" s="6"/>
      <c r="M304" s="6"/>
      <c r="N304" s="6"/>
      <c r="O304" s="6"/>
      <c r="P304" s="6"/>
      <c r="Q304" s="6"/>
      <c r="R304" s="6"/>
      <c r="U304" s="6"/>
      <c r="V304" s="6"/>
      <c r="W304" s="6"/>
      <c r="X304" s="6"/>
      <c r="Y304" s="6"/>
      <c r="Z304" s="6"/>
    </row>
    <row r="305" ht="15.75" customHeight="1">
      <c r="A305" s="2"/>
      <c r="B305" s="18"/>
      <c r="C305" s="23"/>
      <c r="D305" s="6"/>
      <c r="E305" s="6"/>
      <c r="F305" s="6"/>
      <c r="G305" s="6"/>
      <c r="H305" s="6"/>
      <c r="I305" s="6"/>
      <c r="J305" s="6"/>
      <c r="K305" s="6"/>
      <c r="L305" s="6"/>
      <c r="M305" s="6"/>
      <c r="N305" s="6"/>
      <c r="O305" s="6"/>
      <c r="P305" s="6"/>
      <c r="Q305" s="6"/>
      <c r="R305" s="6"/>
      <c r="U305" s="6"/>
      <c r="V305" s="6"/>
      <c r="W305" s="6"/>
      <c r="X305" s="6"/>
      <c r="Y305" s="6"/>
      <c r="Z305" s="6"/>
    </row>
    <row r="306" ht="15.75" customHeight="1">
      <c r="A306" s="2"/>
      <c r="B306" s="18"/>
      <c r="C306" s="23"/>
      <c r="D306" s="6"/>
      <c r="E306" s="6"/>
      <c r="F306" s="6"/>
      <c r="G306" s="6"/>
      <c r="H306" s="6"/>
      <c r="I306" s="6"/>
      <c r="J306" s="6"/>
      <c r="K306" s="6"/>
      <c r="L306" s="6"/>
      <c r="M306" s="6"/>
      <c r="N306" s="6"/>
      <c r="O306" s="6"/>
      <c r="P306" s="6"/>
      <c r="Q306" s="6"/>
      <c r="R306" s="6"/>
      <c r="U306" s="6"/>
      <c r="V306" s="6"/>
      <c r="W306" s="6"/>
      <c r="X306" s="6"/>
      <c r="Y306" s="6"/>
      <c r="Z306" s="6"/>
    </row>
    <row r="307" ht="15.75" customHeight="1">
      <c r="A307" s="2"/>
      <c r="B307" s="18"/>
      <c r="C307" s="23"/>
      <c r="D307" s="6"/>
      <c r="E307" s="6"/>
      <c r="F307" s="6"/>
      <c r="G307" s="6"/>
      <c r="H307" s="6"/>
      <c r="I307" s="6"/>
      <c r="J307" s="6"/>
      <c r="K307" s="6"/>
      <c r="L307" s="6"/>
      <c r="M307" s="6"/>
      <c r="N307" s="6"/>
      <c r="O307" s="6"/>
      <c r="P307" s="6"/>
      <c r="Q307" s="6"/>
      <c r="R307" s="6"/>
      <c r="U307" s="6"/>
      <c r="V307" s="6"/>
      <c r="W307" s="6"/>
      <c r="X307" s="6"/>
      <c r="Y307" s="6"/>
      <c r="Z307" s="6"/>
    </row>
    <row r="308" ht="15.75" customHeight="1">
      <c r="A308" s="2"/>
      <c r="B308" s="18"/>
      <c r="C308" s="23"/>
      <c r="D308" s="6"/>
      <c r="E308" s="6"/>
      <c r="F308" s="6"/>
      <c r="G308" s="6"/>
      <c r="H308" s="6"/>
      <c r="I308" s="6"/>
      <c r="J308" s="6"/>
      <c r="K308" s="6"/>
      <c r="L308" s="6"/>
      <c r="M308" s="6"/>
      <c r="N308" s="6"/>
      <c r="O308" s="6"/>
      <c r="P308" s="6"/>
      <c r="Q308" s="6"/>
      <c r="R308" s="6"/>
      <c r="U308" s="6"/>
      <c r="V308" s="6"/>
      <c r="W308" s="6"/>
      <c r="X308" s="6"/>
      <c r="Y308" s="6"/>
      <c r="Z308" s="6"/>
    </row>
    <row r="309" ht="15.75" customHeight="1">
      <c r="A309" s="2"/>
      <c r="B309" s="18"/>
      <c r="C309" s="23"/>
      <c r="D309" s="6"/>
      <c r="E309" s="6"/>
      <c r="F309" s="6"/>
      <c r="G309" s="6"/>
      <c r="H309" s="6"/>
      <c r="I309" s="6"/>
      <c r="J309" s="6"/>
      <c r="K309" s="6"/>
      <c r="L309" s="6"/>
      <c r="M309" s="6"/>
      <c r="N309" s="6"/>
      <c r="O309" s="6"/>
      <c r="P309" s="6"/>
      <c r="Q309" s="6"/>
      <c r="R309" s="6"/>
      <c r="U309" s="6"/>
      <c r="V309" s="6"/>
      <c r="W309" s="6"/>
      <c r="X309" s="6"/>
      <c r="Y309" s="6"/>
      <c r="Z309" s="6"/>
    </row>
    <row r="310" ht="15.75" customHeight="1">
      <c r="A310" s="2"/>
      <c r="B310" s="18"/>
      <c r="C310" s="23"/>
      <c r="D310" s="6"/>
      <c r="E310" s="6"/>
      <c r="F310" s="6"/>
      <c r="G310" s="6"/>
      <c r="H310" s="6"/>
      <c r="I310" s="6"/>
      <c r="J310" s="6"/>
      <c r="K310" s="6"/>
      <c r="L310" s="6"/>
      <c r="M310" s="6"/>
      <c r="N310" s="6"/>
      <c r="O310" s="6"/>
      <c r="P310" s="6"/>
      <c r="Q310" s="6"/>
      <c r="R310" s="6"/>
      <c r="U310" s="6"/>
      <c r="V310" s="6"/>
      <c r="W310" s="6"/>
      <c r="X310" s="6"/>
      <c r="Y310" s="6"/>
      <c r="Z310" s="6"/>
    </row>
    <row r="311" ht="15.75" customHeight="1">
      <c r="A311" s="2"/>
      <c r="B311" s="18"/>
      <c r="C311" s="23"/>
      <c r="D311" s="6"/>
      <c r="E311" s="6"/>
      <c r="F311" s="6"/>
      <c r="G311" s="6"/>
      <c r="H311" s="6"/>
      <c r="I311" s="6"/>
      <c r="J311" s="6"/>
      <c r="K311" s="6"/>
      <c r="L311" s="6"/>
      <c r="M311" s="6"/>
      <c r="N311" s="6"/>
      <c r="O311" s="6"/>
      <c r="P311" s="6"/>
      <c r="Q311" s="6"/>
      <c r="R311" s="6"/>
      <c r="U311" s="6"/>
      <c r="V311" s="6"/>
      <c r="W311" s="6"/>
      <c r="X311" s="6"/>
      <c r="Y311" s="6"/>
      <c r="Z311" s="6"/>
    </row>
    <row r="312" ht="15.75" customHeight="1">
      <c r="A312" s="2"/>
      <c r="B312" s="18"/>
      <c r="C312" s="23"/>
      <c r="D312" s="6"/>
      <c r="E312" s="6"/>
      <c r="F312" s="6"/>
      <c r="G312" s="6"/>
      <c r="H312" s="6"/>
      <c r="I312" s="6"/>
      <c r="J312" s="6"/>
      <c r="K312" s="6"/>
      <c r="L312" s="6"/>
      <c r="M312" s="6"/>
      <c r="N312" s="6"/>
      <c r="O312" s="6"/>
      <c r="P312" s="6"/>
      <c r="Q312" s="6"/>
      <c r="R312" s="6"/>
      <c r="U312" s="6"/>
      <c r="V312" s="6"/>
      <c r="W312" s="6"/>
      <c r="X312" s="6"/>
      <c r="Y312" s="6"/>
      <c r="Z312" s="6"/>
    </row>
    <row r="313" ht="15.75" customHeight="1">
      <c r="A313" s="2"/>
      <c r="B313" s="18"/>
      <c r="C313" s="23"/>
      <c r="D313" s="6"/>
      <c r="E313" s="6"/>
      <c r="F313" s="6"/>
      <c r="G313" s="6"/>
      <c r="H313" s="6"/>
      <c r="I313" s="6"/>
      <c r="J313" s="6"/>
      <c r="K313" s="6"/>
      <c r="L313" s="6"/>
      <c r="M313" s="6"/>
      <c r="N313" s="6"/>
      <c r="O313" s="6"/>
      <c r="P313" s="6"/>
      <c r="Q313" s="6"/>
      <c r="R313" s="6"/>
      <c r="U313" s="6"/>
      <c r="V313" s="6"/>
      <c r="W313" s="6"/>
      <c r="X313" s="6"/>
      <c r="Y313" s="6"/>
      <c r="Z313" s="6"/>
    </row>
    <row r="314" ht="15.75" customHeight="1">
      <c r="A314" s="2"/>
      <c r="B314" s="18"/>
      <c r="C314" s="23"/>
      <c r="D314" s="6"/>
      <c r="E314" s="6"/>
      <c r="F314" s="6"/>
      <c r="G314" s="6"/>
      <c r="H314" s="6"/>
      <c r="I314" s="6"/>
      <c r="J314" s="6"/>
      <c r="K314" s="6"/>
      <c r="L314" s="6"/>
      <c r="M314" s="6"/>
      <c r="N314" s="6"/>
      <c r="O314" s="6"/>
      <c r="P314" s="6"/>
      <c r="Q314" s="6"/>
      <c r="R314" s="6"/>
      <c r="U314" s="6"/>
      <c r="V314" s="6"/>
      <c r="W314" s="6"/>
      <c r="X314" s="6"/>
      <c r="Y314" s="6"/>
      <c r="Z314" s="6"/>
    </row>
    <row r="315" ht="15.75" customHeight="1">
      <c r="A315" s="2"/>
      <c r="B315" s="18"/>
      <c r="C315" s="23"/>
      <c r="D315" s="6"/>
      <c r="E315" s="6"/>
      <c r="F315" s="6"/>
      <c r="G315" s="6"/>
      <c r="H315" s="6"/>
      <c r="I315" s="6"/>
      <c r="J315" s="6"/>
      <c r="K315" s="6"/>
      <c r="L315" s="6"/>
      <c r="M315" s="6"/>
      <c r="N315" s="6"/>
      <c r="O315" s="6"/>
      <c r="P315" s="6"/>
      <c r="Q315" s="6"/>
      <c r="R315" s="6"/>
      <c r="U315" s="6"/>
      <c r="V315" s="6"/>
      <c r="W315" s="6"/>
      <c r="X315" s="6"/>
      <c r="Y315" s="6"/>
      <c r="Z315" s="6"/>
    </row>
    <row r="316" ht="15.75" customHeight="1">
      <c r="A316" s="2"/>
      <c r="B316" s="18"/>
      <c r="C316" s="23"/>
      <c r="D316" s="6"/>
      <c r="E316" s="6"/>
      <c r="F316" s="6"/>
      <c r="G316" s="6"/>
      <c r="H316" s="6"/>
      <c r="I316" s="6"/>
      <c r="J316" s="6"/>
      <c r="K316" s="6"/>
      <c r="L316" s="6"/>
      <c r="M316" s="6"/>
      <c r="N316" s="6"/>
      <c r="O316" s="6"/>
      <c r="P316" s="6"/>
      <c r="Q316" s="6"/>
      <c r="R316" s="6"/>
      <c r="U316" s="6"/>
      <c r="V316" s="6"/>
      <c r="W316" s="6"/>
      <c r="X316" s="6"/>
      <c r="Y316" s="6"/>
      <c r="Z316" s="6"/>
    </row>
    <row r="317" ht="15.75" customHeight="1">
      <c r="A317" s="2"/>
      <c r="B317" s="18"/>
      <c r="C317" s="23"/>
      <c r="D317" s="6"/>
      <c r="E317" s="6"/>
      <c r="F317" s="6"/>
      <c r="G317" s="6"/>
      <c r="H317" s="6"/>
      <c r="I317" s="6"/>
      <c r="J317" s="6"/>
      <c r="K317" s="6"/>
      <c r="L317" s="6"/>
      <c r="M317" s="6"/>
      <c r="N317" s="6"/>
      <c r="O317" s="6"/>
      <c r="P317" s="6"/>
      <c r="Q317" s="6"/>
      <c r="R317" s="6"/>
      <c r="U317" s="6"/>
      <c r="V317" s="6"/>
      <c r="W317" s="6"/>
      <c r="X317" s="6"/>
      <c r="Y317" s="6"/>
      <c r="Z317" s="6"/>
    </row>
    <row r="318" ht="15.75" customHeight="1">
      <c r="A318" s="2"/>
      <c r="B318" s="18"/>
      <c r="C318" s="23"/>
      <c r="D318" s="6"/>
      <c r="E318" s="6"/>
      <c r="F318" s="6"/>
      <c r="G318" s="6"/>
      <c r="H318" s="6"/>
      <c r="I318" s="6"/>
      <c r="J318" s="6"/>
      <c r="K318" s="6"/>
      <c r="L318" s="6"/>
      <c r="M318" s="6"/>
      <c r="N318" s="6"/>
      <c r="O318" s="6"/>
      <c r="P318" s="6"/>
      <c r="Q318" s="6"/>
      <c r="R318" s="6"/>
      <c r="U318" s="6"/>
      <c r="V318" s="6"/>
      <c r="W318" s="6"/>
      <c r="X318" s="6"/>
      <c r="Y318" s="6"/>
      <c r="Z318" s="6"/>
    </row>
    <row r="319" ht="15.75" customHeight="1">
      <c r="A319" s="2"/>
      <c r="B319" s="18"/>
      <c r="C319" s="23"/>
      <c r="D319" s="6"/>
      <c r="E319" s="6"/>
      <c r="F319" s="6"/>
      <c r="G319" s="6"/>
      <c r="H319" s="6"/>
      <c r="I319" s="6"/>
      <c r="J319" s="6"/>
      <c r="K319" s="6"/>
      <c r="L319" s="6"/>
      <c r="M319" s="6"/>
      <c r="N319" s="6"/>
      <c r="O319" s="6"/>
      <c r="P319" s="6"/>
      <c r="Q319" s="6"/>
      <c r="R319" s="6"/>
      <c r="U319" s="6"/>
      <c r="V319" s="6"/>
      <c r="W319" s="6"/>
      <c r="X319" s="6"/>
      <c r="Y319" s="6"/>
      <c r="Z319" s="6"/>
    </row>
    <row r="320" ht="15.75" customHeight="1">
      <c r="A320" s="2"/>
      <c r="B320" s="18"/>
      <c r="C320" s="23"/>
      <c r="D320" s="6"/>
      <c r="E320" s="6"/>
      <c r="F320" s="6"/>
      <c r="G320" s="6"/>
      <c r="H320" s="6"/>
      <c r="I320" s="6"/>
      <c r="J320" s="6"/>
      <c r="K320" s="6"/>
      <c r="L320" s="6"/>
      <c r="M320" s="6"/>
      <c r="N320" s="6"/>
      <c r="O320" s="6"/>
      <c r="P320" s="6"/>
      <c r="Q320" s="6"/>
      <c r="R320" s="6"/>
      <c r="U320" s="6"/>
      <c r="V320" s="6"/>
      <c r="W320" s="6"/>
      <c r="X320" s="6"/>
      <c r="Y320" s="6"/>
      <c r="Z320" s="6"/>
    </row>
    <row r="321" ht="15.75" customHeight="1">
      <c r="A321" s="2"/>
      <c r="B321" s="18"/>
      <c r="C321" s="23"/>
      <c r="D321" s="6"/>
      <c r="E321" s="6"/>
      <c r="F321" s="6"/>
      <c r="G321" s="6"/>
      <c r="H321" s="6"/>
      <c r="I321" s="6"/>
      <c r="J321" s="6"/>
      <c r="K321" s="6"/>
      <c r="L321" s="6"/>
      <c r="M321" s="6"/>
      <c r="N321" s="6"/>
      <c r="O321" s="6"/>
      <c r="P321" s="6"/>
      <c r="Q321" s="6"/>
      <c r="R321" s="6"/>
      <c r="U321" s="6"/>
      <c r="V321" s="6"/>
      <c r="W321" s="6"/>
      <c r="X321" s="6"/>
      <c r="Y321" s="6"/>
      <c r="Z321" s="6"/>
    </row>
    <row r="322" ht="15.75" customHeight="1">
      <c r="A322" s="2"/>
      <c r="B322" s="18"/>
      <c r="C322" s="23"/>
      <c r="D322" s="6"/>
      <c r="E322" s="6"/>
      <c r="F322" s="6"/>
      <c r="G322" s="6"/>
      <c r="H322" s="6"/>
      <c r="I322" s="6"/>
      <c r="J322" s="6"/>
      <c r="K322" s="6"/>
      <c r="L322" s="6"/>
      <c r="M322" s="6"/>
      <c r="N322" s="6"/>
      <c r="O322" s="6"/>
      <c r="P322" s="6"/>
      <c r="Q322" s="6"/>
      <c r="R322" s="6"/>
      <c r="U322" s="6"/>
      <c r="V322" s="6"/>
      <c r="W322" s="6"/>
      <c r="X322" s="6"/>
      <c r="Y322" s="6"/>
      <c r="Z322" s="6"/>
    </row>
    <row r="323" ht="15.75" customHeight="1">
      <c r="A323" s="2"/>
      <c r="B323" s="18"/>
      <c r="C323" s="23"/>
      <c r="D323" s="6"/>
      <c r="E323" s="6"/>
      <c r="F323" s="6"/>
      <c r="G323" s="6"/>
      <c r="H323" s="6"/>
      <c r="I323" s="6"/>
      <c r="J323" s="6"/>
      <c r="K323" s="6"/>
      <c r="L323" s="6"/>
      <c r="M323" s="6"/>
      <c r="N323" s="6"/>
      <c r="O323" s="6"/>
      <c r="P323" s="6"/>
      <c r="Q323" s="6"/>
      <c r="R323" s="6"/>
      <c r="U323" s="6"/>
      <c r="V323" s="6"/>
      <c r="W323" s="6"/>
      <c r="X323" s="6"/>
      <c r="Y323" s="6"/>
      <c r="Z323" s="6"/>
    </row>
    <row r="324" ht="15.75" customHeight="1">
      <c r="A324" s="2"/>
      <c r="B324" s="18"/>
      <c r="C324" s="23"/>
      <c r="D324" s="6"/>
      <c r="E324" s="6"/>
      <c r="F324" s="6"/>
      <c r="G324" s="6"/>
      <c r="H324" s="6"/>
      <c r="I324" s="6"/>
      <c r="J324" s="6"/>
      <c r="K324" s="6"/>
      <c r="L324" s="6"/>
      <c r="M324" s="6"/>
      <c r="N324" s="6"/>
      <c r="O324" s="6"/>
      <c r="P324" s="6"/>
      <c r="Q324" s="6"/>
      <c r="R324" s="6"/>
      <c r="U324" s="6"/>
      <c r="V324" s="6"/>
      <c r="W324" s="6"/>
      <c r="X324" s="6"/>
      <c r="Y324" s="6"/>
      <c r="Z324" s="6"/>
    </row>
    <row r="325" ht="15.75" customHeight="1">
      <c r="A325" s="2"/>
      <c r="B325" s="18"/>
      <c r="C325" s="23"/>
      <c r="D325" s="6"/>
      <c r="E325" s="6"/>
      <c r="F325" s="6"/>
      <c r="G325" s="6"/>
      <c r="H325" s="6"/>
      <c r="I325" s="6"/>
      <c r="J325" s="6"/>
      <c r="K325" s="6"/>
      <c r="L325" s="6"/>
      <c r="M325" s="6"/>
      <c r="N325" s="6"/>
      <c r="O325" s="6"/>
      <c r="P325" s="6"/>
      <c r="Q325" s="6"/>
      <c r="R325" s="6"/>
      <c r="U325" s="6"/>
      <c r="V325" s="6"/>
      <c r="W325" s="6"/>
      <c r="X325" s="6"/>
      <c r="Y325" s="6"/>
      <c r="Z325" s="6"/>
    </row>
    <row r="326" ht="15.75" customHeight="1">
      <c r="A326" s="2"/>
      <c r="B326" s="18"/>
      <c r="C326" s="23"/>
      <c r="D326" s="6"/>
      <c r="E326" s="6"/>
      <c r="F326" s="6"/>
      <c r="G326" s="6"/>
      <c r="H326" s="6"/>
      <c r="I326" s="6"/>
      <c r="J326" s="6"/>
      <c r="K326" s="6"/>
      <c r="L326" s="6"/>
      <c r="M326" s="6"/>
      <c r="N326" s="6"/>
      <c r="O326" s="6"/>
      <c r="P326" s="6"/>
      <c r="Q326" s="6"/>
      <c r="R326" s="6"/>
      <c r="U326" s="6"/>
      <c r="V326" s="6"/>
      <c r="W326" s="6"/>
      <c r="X326" s="6"/>
      <c r="Y326" s="6"/>
      <c r="Z326" s="6"/>
    </row>
    <row r="327" ht="15.75" customHeight="1">
      <c r="A327" s="2"/>
      <c r="B327" s="18"/>
      <c r="C327" s="23"/>
      <c r="D327" s="6"/>
      <c r="E327" s="6"/>
      <c r="F327" s="6"/>
      <c r="G327" s="6"/>
      <c r="H327" s="6"/>
      <c r="I327" s="6"/>
      <c r="J327" s="6"/>
      <c r="K327" s="6"/>
      <c r="L327" s="6"/>
      <c r="M327" s="6"/>
      <c r="N327" s="6"/>
      <c r="O327" s="6"/>
      <c r="P327" s="6"/>
      <c r="Q327" s="6"/>
      <c r="R327" s="6"/>
      <c r="U327" s="6"/>
      <c r="V327" s="6"/>
      <c r="W327" s="6"/>
      <c r="X327" s="6"/>
      <c r="Y327" s="6"/>
      <c r="Z327" s="6"/>
    </row>
    <row r="328" ht="15.75" customHeight="1">
      <c r="A328" s="2"/>
      <c r="B328" s="18"/>
      <c r="C328" s="23"/>
      <c r="D328" s="6"/>
      <c r="E328" s="6"/>
      <c r="F328" s="6"/>
      <c r="G328" s="6"/>
      <c r="H328" s="6"/>
      <c r="I328" s="6"/>
      <c r="J328" s="6"/>
      <c r="K328" s="6"/>
      <c r="L328" s="6"/>
      <c r="M328" s="6"/>
      <c r="N328" s="6"/>
      <c r="O328" s="6"/>
      <c r="P328" s="6"/>
      <c r="Q328" s="6"/>
      <c r="R328" s="6"/>
      <c r="U328" s="6"/>
      <c r="V328" s="6"/>
      <c r="W328" s="6"/>
      <c r="X328" s="6"/>
      <c r="Y328" s="6"/>
      <c r="Z328" s="6"/>
    </row>
    <row r="329" ht="15.75" customHeight="1">
      <c r="A329" s="2"/>
      <c r="B329" s="18"/>
      <c r="C329" s="23"/>
      <c r="D329" s="6"/>
      <c r="E329" s="6"/>
      <c r="F329" s="6"/>
      <c r="G329" s="6"/>
      <c r="H329" s="6"/>
      <c r="I329" s="6"/>
      <c r="J329" s="6"/>
      <c r="K329" s="6"/>
      <c r="L329" s="6"/>
      <c r="M329" s="6"/>
      <c r="N329" s="6"/>
      <c r="O329" s="6"/>
      <c r="P329" s="6"/>
      <c r="Q329" s="6"/>
      <c r="R329" s="6"/>
      <c r="U329" s="6"/>
      <c r="V329" s="6"/>
      <c r="W329" s="6"/>
      <c r="X329" s="6"/>
      <c r="Y329" s="6"/>
      <c r="Z329" s="6"/>
    </row>
    <row r="330" ht="15.75" customHeight="1">
      <c r="A330" s="2"/>
      <c r="B330" s="18"/>
      <c r="C330" s="23"/>
      <c r="D330" s="6"/>
      <c r="E330" s="6"/>
      <c r="F330" s="6"/>
      <c r="G330" s="6"/>
      <c r="H330" s="6"/>
      <c r="I330" s="6"/>
      <c r="J330" s="6"/>
      <c r="K330" s="6"/>
      <c r="L330" s="6"/>
      <c r="M330" s="6"/>
      <c r="N330" s="6"/>
      <c r="O330" s="6"/>
      <c r="P330" s="6"/>
      <c r="Q330" s="6"/>
      <c r="R330" s="6"/>
      <c r="U330" s="6"/>
      <c r="V330" s="6"/>
      <c r="W330" s="6"/>
      <c r="X330" s="6"/>
      <c r="Y330" s="6"/>
      <c r="Z330" s="6"/>
    </row>
    <row r="331" ht="15.75" customHeight="1">
      <c r="A331" s="2"/>
      <c r="B331" s="18"/>
      <c r="C331" s="23"/>
      <c r="D331" s="6"/>
      <c r="E331" s="6"/>
      <c r="F331" s="6"/>
      <c r="G331" s="6"/>
      <c r="H331" s="6"/>
      <c r="I331" s="6"/>
      <c r="J331" s="6"/>
      <c r="K331" s="6"/>
      <c r="L331" s="6"/>
      <c r="M331" s="6"/>
      <c r="N331" s="6"/>
      <c r="O331" s="6"/>
      <c r="P331" s="6"/>
      <c r="Q331" s="6"/>
      <c r="R331" s="6"/>
      <c r="U331" s="6"/>
      <c r="V331" s="6"/>
      <c r="W331" s="6"/>
      <c r="X331" s="6"/>
      <c r="Y331" s="6"/>
      <c r="Z331" s="6"/>
    </row>
    <row r="332" ht="15.75" customHeight="1">
      <c r="A332" s="2"/>
      <c r="B332" s="18"/>
      <c r="C332" s="23"/>
      <c r="D332" s="6"/>
      <c r="E332" s="6"/>
      <c r="F332" s="6"/>
      <c r="G332" s="6"/>
      <c r="H332" s="6"/>
      <c r="I332" s="6"/>
      <c r="J332" s="6"/>
      <c r="K332" s="6"/>
      <c r="L332" s="6"/>
      <c r="M332" s="6"/>
      <c r="N332" s="6"/>
      <c r="O332" s="6"/>
      <c r="P332" s="6"/>
      <c r="Q332" s="6"/>
      <c r="R332" s="6"/>
      <c r="U332" s="6"/>
      <c r="V332" s="6"/>
      <c r="W332" s="6"/>
      <c r="X332" s="6"/>
      <c r="Y332" s="6"/>
      <c r="Z332" s="6"/>
    </row>
    <row r="333" ht="15.75" customHeight="1">
      <c r="A333" s="2"/>
      <c r="B333" s="18"/>
      <c r="C333" s="23"/>
      <c r="D333" s="6"/>
      <c r="E333" s="6"/>
      <c r="F333" s="6"/>
      <c r="G333" s="6"/>
      <c r="H333" s="6"/>
      <c r="I333" s="6"/>
      <c r="J333" s="6"/>
      <c r="K333" s="6"/>
      <c r="L333" s="6"/>
      <c r="M333" s="6"/>
      <c r="N333" s="6"/>
      <c r="O333" s="6"/>
      <c r="P333" s="6"/>
      <c r="Q333" s="6"/>
      <c r="R333" s="6"/>
      <c r="U333" s="6"/>
      <c r="V333" s="6"/>
      <c r="W333" s="6"/>
      <c r="X333" s="6"/>
      <c r="Y333" s="6"/>
      <c r="Z333" s="6"/>
    </row>
    <row r="334" ht="15.75" customHeight="1">
      <c r="A334" s="2"/>
      <c r="B334" s="18"/>
      <c r="C334" s="23"/>
      <c r="D334" s="6"/>
      <c r="E334" s="6"/>
      <c r="F334" s="6"/>
      <c r="G334" s="6"/>
      <c r="H334" s="6"/>
      <c r="I334" s="6"/>
      <c r="J334" s="6"/>
      <c r="K334" s="6"/>
      <c r="L334" s="6"/>
      <c r="M334" s="6"/>
      <c r="N334" s="6"/>
      <c r="O334" s="6"/>
      <c r="P334" s="6"/>
      <c r="Q334" s="6"/>
      <c r="R334" s="6"/>
      <c r="U334" s="6"/>
      <c r="V334" s="6"/>
      <c r="W334" s="6"/>
      <c r="X334" s="6"/>
      <c r="Y334" s="6"/>
      <c r="Z334" s="6"/>
    </row>
    <row r="335" ht="15.75" customHeight="1">
      <c r="A335" s="2"/>
      <c r="B335" s="18"/>
      <c r="C335" s="23"/>
      <c r="D335" s="6"/>
      <c r="E335" s="6"/>
      <c r="F335" s="6"/>
      <c r="G335" s="6"/>
      <c r="H335" s="6"/>
      <c r="I335" s="6"/>
      <c r="J335" s="6"/>
      <c r="K335" s="6"/>
      <c r="L335" s="6"/>
      <c r="M335" s="6"/>
      <c r="N335" s="6"/>
      <c r="O335" s="6"/>
      <c r="P335" s="6"/>
      <c r="Q335" s="6"/>
      <c r="R335" s="6"/>
      <c r="U335" s="6"/>
      <c r="V335" s="6"/>
      <c r="W335" s="6"/>
      <c r="X335" s="6"/>
      <c r="Y335" s="6"/>
      <c r="Z335" s="6"/>
    </row>
    <row r="336" ht="15.75" customHeight="1">
      <c r="A336" s="2"/>
      <c r="B336" s="18"/>
      <c r="C336" s="23"/>
      <c r="D336" s="6"/>
      <c r="E336" s="6"/>
      <c r="F336" s="6"/>
      <c r="G336" s="6"/>
      <c r="H336" s="6"/>
      <c r="I336" s="6"/>
      <c r="J336" s="6"/>
      <c r="K336" s="6"/>
      <c r="L336" s="6"/>
      <c r="M336" s="6"/>
      <c r="N336" s="6"/>
      <c r="O336" s="6"/>
      <c r="P336" s="6"/>
      <c r="Q336" s="6"/>
      <c r="R336" s="6"/>
      <c r="U336" s="6"/>
      <c r="V336" s="6"/>
      <c r="W336" s="6"/>
      <c r="X336" s="6"/>
      <c r="Y336" s="6"/>
      <c r="Z336" s="6"/>
    </row>
    <row r="337" ht="15.75" customHeight="1">
      <c r="A337" s="2"/>
      <c r="B337" s="18"/>
      <c r="C337" s="23"/>
      <c r="D337" s="6"/>
      <c r="E337" s="6"/>
      <c r="F337" s="6"/>
      <c r="G337" s="6"/>
      <c r="H337" s="6"/>
      <c r="I337" s="6"/>
      <c r="J337" s="6"/>
      <c r="K337" s="6"/>
      <c r="L337" s="6"/>
      <c r="M337" s="6"/>
      <c r="N337" s="6"/>
      <c r="O337" s="6"/>
      <c r="P337" s="6"/>
      <c r="Q337" s="6"/>
      <c r="R337" s="6"/>
      <c r="U337" s="6"/>
      <c r="V337" s="6"/>
      <c r="W337" s="6"/>
      <c r="X337" s="6"/>
      <c r="Y337" s="6"/>
      <c r="Z337" s="6"/>
    </row>
    <row r="338" ht="15.75" customHeight="1">
      <c r="A338" s="2"/>
      <c r="B338" s="18"/>
      <c r="C338" s="23"/>
      <c r="D338" s="6"/>
      <c r="E338" s="6"/>
      <c r="F338" s="6"/>
      <c r="G338" s="6"/>
      <c r="H338" s="6"/>
      <c r="I338" s="6"/>
      <c r="J338" s="6"/>
      <c r="K338" s="6"/>
      <c r="L338" s="6"/>
      <c r="M338" s="6"/>
      <c r="N338" s="6"/>
      <c r="O338" s="6"/>
      <c r="P338" s="6"/>
      <c r="Q338" s="6"/>
      <c r="R338" s="6"/>
      <c r="U338" s="6"/>
      <c r="V338" s="6"/>
      <c r="W338" s="6"/>
      <c r="X338" s="6"/>
      <c r="Y338" s="6"/>
      <c r="Z338" s="6"/>
    </row>
    <row r="339" ht="15.75" customHeight="1">
      <c r="A339" s="2"/>
      <c r="B339" s="18"/>
      <c r="C339" s="23"/>
      <c r="D339" s="6"/>
      <c r="E339" s="6"/>
      <c r="F339" s="6"/>
      <c r="G339" s="6"/>
      <c r="H339" s="6"/>
      <c r="I339" s="6"/>
      <c r="J339" s="6"/>
      <c r="K339" s="6"/>
      <c r="L339" s="6"/>
      <c r="M339" s="6"/>
      <c r="N339" s="6"/>
      <c r="O339" s="6"/>
      <c r="P339" s="6"/>
      <c r="Q339" s="6"/>
      <c r="R339" s="6"/>
      <c r="U339" s="6"/>
      <c r="V339" s="6"/>
      <c r="W339" s="6"/>
      <c r="X339" s="6"/>
      <c r="Y339" s="6"/>
      <c r="Z339" s="6"/>
    </row>
    <row r="340" ht="15.75" customHeight="1">
      <c r="A340" s="2"/>
      <c r="B340" s="18"/>
      <c r="C340" s="23"/>
      <c r="D340" s="6"/>
      <c r="E340" s="6"/>
      <c r="F340" s="6"/>
      <c r="G340" s="6"/>
      <c r="H340" s="6"/>
      <c r="I340" s="6"/>
      <c r="J340" s="6"/>
      <c r="K340" s="6"/>
      <c r="L340" s="6"/>
      <c r="M340" s="6"/>
      <c r="N340" s="6"/>
      <c r="O340" s="6"/>
      <c r="P340" s="6"/>
      <c r="Q340" s="6"/>
      <c r="R340" s="6"/>
      <c r="U340" s="6"/>
      <c r="V340" s="6"/>
      <c r="W340" s="6"/>
      <c r="X340" s="6"/>
      <c r="Y340" s="6"/>
      <c r="Z340" s="6"/>
    </row>
    <row r="341" ht="15.75" customHeight="1">
      <c r="A341" s="2"/>
      <c r="B341" s="18"/>
      <c r="C341" s="23"/>
      <c r="D341" s="6"/>
      <c r="E341" s="6"/>
      <c r="F341" s="6"/>
      <c r="G341" s="6"/>
      <c r="H341" s="6"/>
      <c r="I341" s="6"/>
      <c r="J341" s="6"/>
      <c r="K341" s="6"/>
      <c r="L341" s="6"/>
      <c r="M341" s="6"/>
      <c r="N341" s="6"/>
      <c r="O341" s="6"/>
      <c r="P341" s="6"/>
      <c r="Q341" s="6"/>
      <c r="R341" s="6"/>
      <c r="U341" s="6"/>
      <c r="V341" s="6"/>
      <c r="W341" s="6"/>
      <c r="X341" s="6"/>
      <c r="Y341" s="6"/>
      <c r="Z341" s="6"/>
    </row>
    <row r="342" ht="15.75" customHeight="1">
      <c r="A342" s="2"/>
      <c r="B342" s="18"/>
      <c r="C342" s="23"/>
      <c r="D342" s="6"/>
      <c r="E342" s="6"/>
      <c r="F342" s="6"/>
      <c r="G342" s="6"/>
      <c r="H342" s="6"/>
      <c r="I342" s="6"/>
      <c r="J342" s="6"/>
      <c r="K342" s="6"/>
      <c r="L342" s="6"/>
      <c r="M342" s="6"/>
      <c r="N342" s="6"/>
      <c r="O342" s="6"/>
      <c r="P342" s="6"/>
      <c r="Q342" s="6"/>
      <c r="R342" s="6"/>
      <c r="U342" s="6"/>
      <c r="V342" s="6"/>
      <c r="W342" s="6"/>
      <c r="X342" s="6"/>
      <c r="Y342" s="6"/>
      <c r="Z342" s="6"/>
    </row>
    <row r="343" ht="15.75" customHeight="1">
      <c r="A343" s="2"/>
      <c r="B343" s="18"/>
      <c r="C343" s="23"/>
      <c r="D343" s="6"/>
      <c r="E343" s="6"/>
      <c r="F343" s="6"/>
      <c r="G343" s="6"/>
      <c r="H343" s="6"/>
      <c r="I343" s="6"/>
      <c r="J343" s="6"/>
      <c r="K343" s="6"/>
      <c r="L343" s="6"/>
      <c r="M343" s="6"/>
      <c r="N343" s="6"/>
      <c r="O343" s="6"/>
      <c r="P343" s="6"/>
      <c r="Q343" s="6"/>
      <c r="R343" s="6"/>
      <c r="U343" s="6"/>
      <c r="V343" s="6"/>
      <c r="W343" s="6"/>
      <c r="X343" s="6"/>
      <c r="Y343" s="6"/>
      <c r="Z343" s="6"/>
    </row>
    <row r="344" ht="15.75" customHeight="1">
      <c r="A344" s="2"/>
      <c r="B344" s="18"/>
      <c r="C344" s="23"/>
      <c r="D344" s="6"/>
      <c r="E344" s="6"/>
      <c r="F344" s="6"/>
      <c r="G344" s="6"/>
      <c r="H344" s="6"/>
      <c r="I344" s="6"/>
      <c r="J344" s="6"/>
      <c r="K344" s="6"/>
      <c r="L344" s="6"/>
      <c r="M344" s="6"/>
      <c r="N344" s="6"/>
      <c r="O344" s="6"/>
      <c r="P344" s="6"/>
      <c r="Q344" s="6"/>
      <c r="R344" s="6"/>
      <c r="U344" s="6"/>
      <c r="V344" s="6"/>
      <c r="W344" s="6"/>
      <c r="X344" s="6"/>
      <c r="Y344" s="6"/>
      <c r="Z344" s="6"/>
    </row>
    <row r="345" ht="15.75" customHeight="1">
      <c r="A345" s="2"/>
      <c r="B345" s="18"/>
      <c r="C345" s="23"/>
      <c r="D345" s="6"/>
      <c r="E345" s="6"/>
      <c r="F345" s="6"/>
      <c r="G345" s="6"/>
      <c r="H345" s="6"/>
      <c r="I345" s="6"/>
      <c r="J345" s="6"/>
      <c r="K345" s="6"/>
      <c r="L345" s="6"/>
      <c r="M345" s="6"/>
      <c r="N345" s="6"/>
      <c r="O345" s="6"/>
      <c r="P345" s="6"/>
      <c r="Q345" s="6"/>
      <c r="R345" s="6"/>
      <c r="U345" s="6"/>
      <c r="V345" s="6"/>
      <c r="W345" s="6"/>
      <c r="X345" s="6"/>
      <c r="Y345" s="6"/>
      <c r="Z345" s="6"/>
    </row>
    <row r="346" ht="15.75" customHeight="1">
      <c r="A346" s="2"/>
      <c r="B346" s="18"/>
      <c r="C346" s="23"/>
      <c r="D346" s="6"/>
      <c r="E346" s="6"/>
      <c r="F346" s="6"/>
      <c r="G346" s="6"/>
      <c r="H346" s="6"/>
      <c r="I346" s="6"/>
      <c r="J346" s="6"/>
      <c r="K346" s="6"/>
      <c r="L346" s="6"/>
      <c r="M346" s="6"/>
      <c r="N346" s="6"/>
      <c r="O346" s="6"/>
      <c r="P346" s="6"/>
      <c r="Q346" s="6"/>
      <c r="R346" s="6"/>
      <c r="U346" s="6"/>
      <c r="V346" s="6"/>
      <c r="W346" s="6"/>
      <c r="X346" s="6"/>
      <c r="Y346" s="6"/>
      <c r="Z346" s="6"/>
    </row>
    <row r="347" ht="15.75" customHeight="1">
      <c r="A347" s="2"/>
      <c r="B347" s="18"/>
      <c r="C347" s="23"/>
      <c r="D347" s="6"/>
      <c r="E347" s="6"/>
      <c r="F347" s="6"/>
      <c r="G347" s="6"/>
      <c r="H347" s="6"/>
      <c r="I347" s="6"/>
      <c r="J347" s="6"/>
      <c r="K347" s="6"/>
      <c r="L347" s="6"/>
      <c r="M347" s="6"/>
      <c r="N347" s="6"/>
      <c r="O347" s="6"/>
      <c r="P347" s="6"/>
      <c r="Q347" s="6"/>
      <c r="R347" s="6"/>
      <c r="U347" s="6"/>
      <c r="V347" s="6"/>
      <c r="W347" s="6"/>
      <c r="X347" s="6"/>
      <c r="Y347" s="6"/>
      <c r="Z347" s="6"/>
    </row>
    <row r="348" ht="15.75" customHeight="1">
      <c r="A348" s="2"/>
      <c r="B348" s="18"/>
      <c r="C348" s="23"/>
      <c r="D348" s="6"/>
      <c r="E348" s="6"/>
      <c r="F348" s="6"/>
      <c r="G348" s="6"/>
      <c r="H348" s="6"/>
      <c r="I348" s="6"/>
      <c r="J348" s="6"/>
      <c r="K348" s="6"/>
      <c r="L348" s="6"/>
      <c r="M348" s="6"/>
      <c r="N348" s="6"/>
      <c r="O348" s="6"/>
      <c r="P348" s="6"/>
      <c r="Q348" s="6"/>
      <c r="R348" s="6"/>
      <c r="U348" s="6"/>
      <c r="V348" s="6"/>
      <c r="W348" s="6"/>
      <c r="X348" s="6"/>
      <c r="Y348" s="6"/>
      <c r="Z348" s="6"/>
    </row>
    <row r="349" ht="15.75" customHeight="1">
      <c r="A349" s="2"/>
      <c r="B349" s="18"/>
      <c r="C349" s="23"/>
      <c r="D349" s="6"/>
      <c r="E349" s="6"/>
      <c r="F349" s="6"/>
      <c r="G349" s="6"/>
      <c r="H349" s="6"/>
      <c r="I349" s="6"/>
      <c r="J349" s="6"/>
      <c r="K349" s="6"/>
      <c r="L349" s="6"/>
      <c r="M349" s="6"/>
      <c r="N349" s="6"/>
      <c r="O349" s="6"/>
      <c r="P349" s="6"/>
      <c r="Q349" s="6"/>
      <c r="R349" s="6"/>
      <c r="U349" s="6"/>
      <c r="V349" s="6"/>
      <c r="W349" s="6"/>
      <c r="X349" s="6"/>
      <c r="Y349" s="6"/>
      <c r="Z349" s="6"/>
    </row>
    <row r="350" ht="15.75" customHeight="1">
      <c r="A350" s="2"/>
      <c r="B350" s="18"/>
      <c r="C350" s="23"/>
      <c r="D350" s="6"/>
      <c r="E350" s="6"/>
      <c r="F350" s="6"/>
      <c r="G350" s="6"/>
      <c r="H350" s="6"/>
      <c r="I350" s="6"/>
      <c r="J350" s="6"/>
      <c r="K350" s="6"/>
      <c r="L350" s="6"/>
      <c r="M350" s="6"/>
      <c r="N350" s="6"/>
      <c r="O350" s="6"/>
      <c r="P350" s="6"/>
      <c r="Q350" s="6"/>
      <c r="R350" s="6"/>
      <c r="U350" s="6"/>
      <c r="V350" s="6"/>
      <c r="W350" s="6"/>
      <c r="X350" s="6"/>
      <c r="Y350" s="6"/>
      <c r="Z350" s="6"/>
    </row>
    <row r="351" ht="15.75" customHeight="1">
      <c r="A351" s="2"/>
      <c r="B351" s="18"/>
      <c r="C351" s="23"/>
      <c r="D351" s="6"/>
      <c r="E351" s="6"/>
      <c r="F351" s="6"/>
      <c r="G351" s="6"/>
      <c r="H351" s="6"/>
      <c r="I351" s="6"/>
      <c r="J351" s="6"/>
      <c r="K351" s="6"/>
      <c r="L351" s="6"/>
      <c r="M351" s="6"/>
      <c r="N351" s="6"/>
      <c r="O351" s="6"/>
      <c r="P351" s="6"/>
      <c r="Q351" s="6"/>
      <c r="R351" s="6"/>
      <c r="U351" s="6"/>
      <c r="V351" s="6"/>
      <c r="W351" s="6"/>
      <c r="X351" s="6"/>
      <c r="Y351" s="6"/>
      <c r="Z351" s="6"/>
    </row>
    <row r="352" ht="15.75" customHeight="1">
      <c r="A352" s="2"/>
      <c r="B352" s="18"/>
      <c r="C352" s="23"/>
      <c r="D352" s="6"/>
      <c r="E352" s="6"/>
      <c r="F352" s="6"/>
      <c r="G352" s="6"/>
      <c r="H352" s="6"/>
      <c r="I352" s="6"/>
      <c r="J352" s="6"/>
      <c r="K352" s="6"/>
      <c r="L352" s="6"/>
      <c r="M352" s="6"/>
      <c r="N352" s="6"/>
      <c r="O352" s="6"/>
      <c r="P352" s="6"/>
      <c r="Q352" s="6"/>
      <c r="R352" s="6"/>
      <c r="U352" s="6"/>
      <c r="V352" s="6"/>
      <c r="W352" s="6"/>
      <c r="X352" s="6"/>
      <c r="Y352" s="6"/>
      <c r="Z352" s="6"/>
    </row>
    <row r="353" ht="15.75" customHeight="1">
      <c r="A353" s="2"/>
      <c r="B353" s="18"/>
      <c r="C353" s="23"/>
      <c r="D353" s="6"/>
      <c r="E353" s="6"/>
      <c r="F353" s="6"/>
      <c r="G353" s="6"/>
      <c r="H353" s="6"/>
      <c r="I353" s="6"/>
      <c r="J353" s="6"/>
      <c r="K353" s="6"/>
      <c r="L353" s="6"/>
      <c r="M353" s="6"/>
      <c r="N353" s="6"/>
      <c r="O353" s="6"/>
      <c r="P353" s="6"/>
      <c r="Q353" s="6"/>
      <c r="R353" s="6"/>
      <c r="U353" s="6"/>
      <c r="V353" s="6"/>
      <c r="W353" s="6"/>
      <c r="X353" s="6"/>
      <c r="Y353" s="6"/>
      <c r="Z353" s="6"/>
    </row>
    <row r="354" ht="15.75" customHeight="1">
      <c r="A354" s="2"/>
      <c r="B354" s="18"/>
      <c r="C354" s="23"/>
      <c r="D354" s="6"/>
      <c r="E354" s="6"/>
      <c r="F354" s="6"/>
      <c r="G354" s="6"/>
      <c r="H354" s="6"/>
      <c r="I354" s="6"/>
      <c r="J354" s="6"/>
      <c r="K354" s="6"/>
      <c r="L354" s="6"/>
      <c r="M354" s="6"/>
      <c r="N354" s="6"/>
      <c r="O354" s="6"/>
      <c r="P354" s="6"/>
      <c r="Q354" s="6"/>
      <c r="R354" s="6"/>
      <c r="U354" s="6"/>
      <c r="V354" s="6"/>
      <c r="W354" s="6"/>
      <c r="X354" s="6"/>
      <c r="Y354" s="6"/>
      <c r="Z354" s="6"/>
    </row>
    <row r="355" ht="15.75" customHeight="1">
      <c r="A355" s="2"/>
      <c r="B355" s="18"/>
      <c r="C355" s="23"/>
      <c r="D355" s="6"/>
      <c r="E355" s="6"/>
      <c r="F355" s="6"/>
      <c r="G355" s="6"/>
      <c r="H355" s="6"/>
      <c r="I355" s="6"/>
      <c r="J355" s="6"/>
      <c r="K355" s="6"/>
      <c r="L355" s="6"/>
      <c r="M355" s="6"/>
      <c r="N355" s="6"/>
      <c r="O355" s="6"/>
      <c r="P355" s="6"/>
      <c r="Q355" s="6"/>
      <c r="R355" s="6"/>
      <c r="U355" s="6"/>
      <c r="V355" s="6"/>
      <c r="W355" s="6"/>
      <c r="X355" s="6"/>
      <c r="Y355" s="6"/>
      <c r="Z355" s="6"/>
    </row>
    <row r="356" ht="15.75" customHeight="1">
      <c r="A356" s="2"/>
      <c r="B356" s="18"/>
      <c r="C356" s="23"/>
      <c r="D356" s="6"/>
      <c r="E356" s="6"/>
      <c r="F356" s="6"/>
      <c r="G356" s="6"/>
      <c r="H356" s="6"/>
      <c r="I356" s="6"/>
      <c r="J356" s="6"/>
      <c r="K356" s="6"/>
      <c r="L356" s="6"/>
      <c r="M356" s="6"/>
      <c r="N356" s="6"/>
      <c r="O356" s="6"/>
      <c r="P356" s="6"/>
      <c r="Q356" s="6"/>
      <c r="R356" s="6"/>
      <c r="U356" s="6"/>
      <c r="V356" s="6"/>
      <c r="W356" s="6"/>
      <c r="X356" s="6"/>
      <c r="Y356" s="6"/>
      <c r="Z356" s="6"/>
    </row>
    <row r="357" ht="15.75" customHeight="1">
      <c r="A357" s="2"/>
      <c r="B357" s="18"/>
      <c r="C357" s="23"/>
      <c r="D357" s="6"/>
      <c r="E357" s="6"/>
      <c r="F357" s="6"/>
      <c r="G357" s="6"/>
      <c r="H357" s="6"/>
      <c r="I357" s="6"/>
      <c r="J357" s="6"/>
      <c r="K357" s="6"/>
      <c r="L357" s="6"/>
      <c r="M357" s="6"/>
      <c r="N357" s="6"/>
      <c r="O357" s="6"/>
      <c r="P357" s="6"/>
      <c r="Q357" s="6"/>
      <c r="R357" s="6"/>
      <c r="U357" s="6"/>
      <c r="V357" s="6"/>
      <c r="W357" s="6"/>
      <c r="X357" s="6"/>
      <c r="Y357" s="6"/>
      <c r="Z357" s="6"/>
    </row>
    <row r="358" ht="15.75" customHeight="1">
      <c r="A358" s="2"/>
      <c r="B358" s="18"/>
      <c r="C358" s="23"/>
      <c r="D358" s="6"/>
      <c r="E358" s="6"/>
      <c r="F358" s="6"/>
      <c r="G358" s="6"/>
      <c r="H358" s="6"/>
      <c r="I358" s="6"/>
      <c r="J358" s="6"/>
      <c r="K358" s="6"/>
      <c r="L358" s="6"/>
      <c r="M358" s="6"/>
      <c r="N358" s="6"/>
      <c r="O358" s="6"/>
      <c r="P358" s="6"/>
      <c r="Q358" s="6"/>
      <c r="R358" s="6"/>
      <c r="U358" s="6"/>
      <c r="V358" s="6"/>
      <c r="W358" s="6"/>
      <c r="X358" s="6"/>
      <c r="Y358" s="6"/>
      <c r="Z358" s="6"/>
    </row>
    <row r="359" ht="15.75" customHeight="1">
      <c r="A359" s="2"/>
      <c r="B359" s="18"/>
      <c r="C359" s="23"/>
      <c r="D359" s="6"/>
      <c r="E359" s="6"/>
      <c r="F359" s="6"/>
      <c r="G359" s="6"/>
      <c r="H359" s="6"/>
      <c r="I359" s="6"/>
      <c r="J359" s="6"/>
      <c r="K359" s="6"/>
      <c r="L359" s="6"/>
      <c r="M359" s="6"/>
      <c r="N359" s="6"/>
      <c r="O359" s="6"/>
      <c r="P359" s="6"/>
      <c r="Q359" s="6"/>
      <c r="R359" s="6"/>
      <c r="U359" s="6"/>
      <c r="V359" s="6"/>
      <c r="W359" s="6"/>
      <c r="X359" s="6"/>
      <c r="Y359" s="6"/>
      <c r="Z359" s="6"/>
    </row>
    <row r="360" ht="15.75" customHeight="1">
      <c r="A360" s="2"/>
      <c r="B360" s="18"/>
      <c r="C360" s="23"/>
      <c r="D360" s="6"/>
      <c r="E360" s="6"/>
      <c r="F360" s="6"/>
      <c r="G360" s="6"/>
      <c r="H360" s="6"/>
      <c r="I360" s="6"/>
      <c r="J360" s="6"/>
      <c r="K360" s="6"/>
      <c r="L360" s="6"/>
      <c r="M360" s="6"/>
      <c r="N360" s="6"/>
      <c r="O360" s="6"/>
      <c r="P360" s="6"/>
      <c r="Q360" s="6"/>
      <c r="R360" s="6"/>
      <c r="U360" s="6"/>
      <c r="V360" s="6"/>
      <c r="W360" s="6"/>
      <c r="X360" s="6"/>
      <c r="Y360" s="6"/>
      <c r="Z360" s="6"/>
    </row>
    <row r="361" ht="15.75" customHeight="1">
      <c r="A361" s="2"/>
      <c r="B361" s="18"/>
      <c r="C361" s="23"/>
      <c r="D361" s="6"/>
      <c r="E361" s="6"/>
      <c r="F361" s="6"/>
      <c r="G361" s="6"/>
      <c r="H361" s="6"/>
      <c r="I361" s="6"/>
      <c r="J361" s="6"/>
      <c r="K361" s="6"/>
      <c r="L361" s="6"/>
      <c r="M361" s="6"/>
      <c r="N361" s="6"/>
      <c r="O361" s="6"/>
      <c r="P361" s="6"/>
      <c r="Q361" s="6"/>
      <c r="R361" s="6"/>
      <c r="U361" s="6"/>
      <c r="V361" s="6"/>
      <c r="W361" s="6"/>
      <c r="X361" s="6"/>
      <c r="Y361" s="6"/>
      <c r="Z361" s="6"/>
    </row>
    <row r="362" ht="15.75" customHeight="1">
      <c r="A362" s="2"/>
      <c r="B362" s="18"/>
      <c r="C362" s="23"/>
      <c r="D362" s="6"/>
      <c r="E362" s="6"/>
      <c r="F362" s="6"/>
      <c r="G362" s="6"/>
      <c r="H362" s="6"/>
      <c r="I362" s="6"/>
      <c r="J362" s="6"/>
      <c r="K362" s="6"/>
      <c r="L362" s="6"/>
      <c r="M362" s="6"/>
      <c r="N362" s="6"/>
      <c r="O362" s="6"/>
      <c r="P362" s="6"/>
      <c r="Q362" s="6"/>
      <c r="R362" s="6"/>
      <c r="U362" s="6"/>
      <c r="V362" s="6"/>
      <c r="W362" s="6"/>
      <c r="X362" s="6"/>
      <c r="Y362" s="6"/>
      <c r="Z362" s="6"/>
    </row>
    <row r="363" ht="15.75" customHeight="1">
      <c r="A363" s="2"/>
      <c r="B363" s="18"/>
      <c r="C363" s="23"/>
      <c r="D363" s="6"/>
      <c r="E363" s="6"/>
      <c r="F363" s="6"/>
      <c r="G363" s="6"/>
      <c r="H363" s="6"/>
      <c r="I363" s="6"/>
      <c r="J363" s="6"/>
      <c r="K363" s="6"/>
      <c r="L363" s="6"/>
      <c r="M363" s="6"/>
      <c r="N363" s="6"/>
      <c r="O363" s="6"/>
      <c r="P363" s="6"/>
      <c r="Q363" s="6"/>
      <c r="R363" s="6"/>
      <c r="U363" s="6"/>
      <c r="V363" s="6"/>
      <c r="W363" s="6"/>
      <c r="X363" s="6"/>
      <c r="Y363" s="6"/>
      <c r="Z363" s="6"/>
    </row>
    <row r="364" ht="15.75" customHeight="1">
      <c r="A364" s="2"/>
      <c r="B364" s="18"/>
      <c r="C364" s="23"/>
      <c r="D364" s="6"/>
      <c r="E364" s="6"/>
      <c r="F364" s="6"/>
      <c r="G364" s="6"/>
      <c r="H364" s="6"/>
      <c r="I364" s="6"/>
      <c r="J364" s="6"/>
      <c r="K364" s="6"/>
      <c r="L364" s="6"/>
      <c r="M364" s="6"/>
      <c r="N364" s="6"/>
      <c r="O364" s="6"/>
      <c r="P364" s="6"/>
      <c r="Q364" s="6"/>
      <c r="R364" s="6"/>
      <c r="U364" s="6"/>
      <c r="V364" s="6"/>
      <c r="W364" s="6"/>
      <c r="X364" s="6"/>
      <c r="Y364" s="6"/>
      <c r="Z364" s="6"/>
    </row>
    <row r="365" ht="15.75" customHeight="1">
      <c r="A365" s="2"/>
      <c r="B365" s="18"/>
      <c r="C365" s="23"/>
      <c r="D365" s="6"/>
      <c r="E365" s="6"/>
      <c r="F365" s="6"/>
      <c r="G365" s="6"/>
      <c r="H365" s="6"/>
      <c r="I365" s="6"/>
      <c r="J365" s="6"/>
      <c r="K365" s="6"/>
      <c r="L365" s="6"/>
      <c r="M365" s="6"/>
      <c r="N365" s="6"/>
      <c r="O365" s="6"/>
      <c r="P365" s="6"/>
      <c r="Q365" s="6"/>
      <c r="R365" s="6"/>
      <c r="U365" s="6"/>
      <c r="V365" s="6"/>
      <c r="W365" s="6"/>
      <c r="X365" s="6"/>
      <c r="Y365" s="6"/>
      <c r="Z365" s="6"/>
    </row>
    <row r="366" ht="15.75" customHeight="1">
      <c r="A366" s="2"/>
      <c r="B366" s="18"/>
      <c r="C366" s="23"/>
      <c r="D366" s="6"/>
      <c r="E366" s="6"/>
      <c r="F366" s="6"/>
      <c r="G366" s="6"/>
      <c r="H366" s="6"/>
      <c r="I366" s="6"/>
      <c r="J366" s="6"/>
      <c r="K366" s="6"/>
      <c r="L366" s="6"/>
      <c r="M366" s="6"/>
      <c r="N366" s="6"/>
      <c r="O366" s="6"/>
      <c r="P366" s="6"/>
      <c r="Q366" s="6"/>
      <c r="R366" s="6"/>
      <c r="U366" s="6"/>
      <c r="V366" s="6"/>
      <c r="W366" s="6"/>
      <c r="X366" s="6"/>
      <c r="Y366" s="6"/>
      <c r="Z366" s="6"/>
    </row>
    <row r="367" ht="15.75" customHeight="1">
      <c r="A367" s="2"/>
      <c r="B367" s="18"/>
      <c r="C367" s="23"/>
      <c r="D367" s="6"/>
      <c r="E367" s="6"/>
      <c r="F367" s="6"/>
      <c r="G367" s="6"/>
      <c r="H367" s="6"/>
      <c r="I367" s="6"/>
      <c r="J367" s="6"/>
      <c r="K367" s="6"/>
      <c r="L367" s="6"/>
      <c r="M367" s="6"/>
      <c r="N367" s="6"/>
      <c r="O367" s="6"/>
      <c r="P367" s="6"/>
      <c r="Q367" s="6"/>
      <c r="R367" s="6"/>
      <c r="U367" s="6"/>
      <c r="V367" s="6"/>
      <c r="W367" s="6"/>
      <c r="X367" s="6"/>
      <c r="Y367" s="6"/>
      <c r="Z367" s="6"/>
    </row>
    <row r="368" ht="15.75" customHeight="1">
      <c r="A368" s="2"/>
      <c r="B368" s="18"/>
      <c r="C368" s="23"/>
      <c r="D368" s="6"/>
      <c r="E368" s="6"/>
      <c r="F368" s="6"/>
      <c r="G368" s="6"/>
      <c r="H368" s="6"/>
      <c r="I368" s="6"/>
      <c r="J368" s="6"/>
      <c r="K368" s="6"/>
      <c r="L368" s="6"/>
      <c r="M368" s="6"/>
      <c r="N368" s="6"/>
      <c r="O368" s="6"/>
      <c r="P368" s="6"/>
      <c r="Q368" s="6"/>
      <c r="R368" s="6"/>
      <c r="U368" s="6"/>
      <c r="V368" s="6"/>
      <c r="W368" s="6"/>
      <c r="X368" s="6"/>
      <c r="Y368" s="6"/>
      <c r="Z368" s="6"/>
    </row>
    <row r="369" ht="15.75" customHeight="1">
      <c r="A369" s="2"/>
      <c r="B369" s="18"/>
      <c r="C369" s="23"/>
      <c r="D369" s="6"/>
      <c r="E369" s="6"/>
      <c r="F369" s="6"/>
      <c r="G369" s="6"/>
      <c r="H369" s="6"/>
      <c r="I369" s="6"/>
      <c r="J369" s="6"/>
      <c r="K369" s="6"/>
      <c r="L369" s="6"/>
      <c r="M369" s="6"/>
      <c r="N369" s="6"/>
      <c r="O369" s="6"/>
      <c r="P369" s="6"/>
      <c r="Q369" s="6"/>
      <c r="R369" s="6"/>
      <c r="U369" s="6"/>
      <c r="V369" s="6"/>
      <c r="W369" s="6"/>
      <c r="X369" s="6"/>
      <c r="Y369" s="6"/>
      <c r="Z369" s="6"/>
    </row>
    <row r="370" ht="15.75" customHeight="1">
      <c r="A370" s="2"/>
      <c r="B370" s="18"/>
      <c r="C370" s="23"/>
      <c r="D370" s="6"/>
      <c r="E370" s="6"/>
      <c r="F370" s="6"/>
      <c r="G370" s="6"/>
      <c r="H370" s="6"/>
      <c r="I370" s="6"/>
      <c r="J370" s="6"/>
      <c r="K370" s="6"/>
      <c r="L370" s="6"/>
      <c r="M370" s="6"/>
      <c r="N370" s="6"/>
      <c r="O370" s="6"/>
      <c r="P370" s="6"/>
      <c r="Q370" s="6"/>
      <c r="R370" s="6"/>
      <c r="U370" s="6"/>
      <c r="V370" s="6"/>
      <c r="W370" s="6"/>
      <c r="X370" s="6"/>
      <c r="Y370" s="6"/>
      <c r="Z370" s="6"/>
    </row>
    <row r="371" ht="15.75" customHeight="1">
      <c r="A371" s="2"/>
      <c r="B371" s="18"/>
      <c r="C371" s="23"/>
      <c r="D371" s="6"/>
      <c r="E371" s="6"/>
      <c r="F371" s="6"/>
      <c r="G371" s="6"/>
      <c r="H371" s="6"/>
      <c r="I371" s="6"/>
      <c r="J371" s="6"/>
      <c r="K371" s="6"/>
      <c r="L371" s="6"/>
      <c r="M371" s="6"/>
      <c r="N371" s="6"/>
      <c r="O371" s="6"/>
      <c r="P371" s="6"/>
      <c r="Q371" s="6"/>
      <c r="R371" s="6"/>
      <c r="U371" s="6"/>
      <c r="V371" s="6"/>
      <c r="W371" s="6"/>
      <c r="X371" s="6"/>
      <c r="Y371" s="6"/>
      <c r="Z371" s="6"/>
    </row>
    <row r="372" ht="15.75" customHeight="1">
      <c r="A372" s="2"/>
      <c r="B372" s="18"/>
      <c r="C372" s="23"/>
      <c r="D372" s="6"/>
      <c r="E372" s="6"/>
      <c r="F372" s="6"/>
      <c r="G372" s="6"/>
      <c r="H372" s="6"/>
      <c r="I372" s="6"/>
      <c r="J372" s="6"/>
      <c r="K372" s="6"/>
      <c r="L372" s="6"/>
      <c r="M372" s="6"/>
      <c r="N372" s="6"/>
      <c r="O372" s="6"/>
      <c r="P372" s="6"/>
      <c r="Q372" s="6"/>
      <c r="R372" s="6"/>
      <c r="U372" s="6"/>
      <c r="V372" s="6"/>
      <c r="W372" s="6"/>
      <c r="X372" s="6"/>
      <c r="Y372" s="6"/>
      <c r="Z372" s="6"/>
    </row>
    <row r="373" ht="15.75" customHeight="1">
      <c r="A373" s="2"/>
      <c r="B373" s="18"/>
      <c r="C373" s="23"/>
      <c r="D373" s="6"/>
      <c r="E373" s="6"/>
      <c r="F373" s="6"/>
      <c r="G373" s="6"/>
      <c r="H373" s="6"/>
      <c r="I373" s="6"/>
      <c r="J373" s="6"/>
      <c r="K373" s="6"/>
      <c r="L373" s="6"/>
      <c r="M373" s="6"/>
      <c r="N373" s="6"/>
      <c r="O373" s="6"/>
      <c r="P373" s="6"/>
      <c r="Q373" s="6"/>
      <c r="R373" s="6"/>
      <c r="U373" s="6"/>
      <c r="V373" s="6"/>
      <c r="W373" s="6"/>
      <c r="X373" s="6"/>
      <c r="Y373" s="6"/>
      <c r="Z373" s="6"/>
    </row>
    <row r="374" ht="15.75" customHeight="1">
      <c r="A374" s="2"/>
      <c r="B374" s="18"/>
      <c r="C374" s="23"/>
      <c r="D374" s="6"/>
      <c r="E374" s="6"/>
      <c r="F374" s="6"/>
      <c r="G374" s="6"/>
      <c r="H374" s="6"/>
      <c r="I374" s="6"/>
      <c r="J374" s="6"/>
      <c r="K374" s="6"/>
      <c r="L374" s="6"/>
      <c r="M374" s="6"/>
      <c r="N374" s="6"/>
      <c r="O374" s="6"/>
      <c r="P374" s="6"/>
      <c r="Q374" s="6"/>
      <c r="R374" s="6"/>
      <c r="U374" s="6"/>
      <c r="V374" s="6"/>
      <c r="W374" s="6"/>
      <c r="X374" s="6"/>
      <c r="Y374" s="6"/>
      <c r="Z374" s="6"/>
    </row>
    <row r="375" ht="15.75" customHeight="1">
      <c r="A375" s="2"/>
      <c r="B375" s="18"/>
      <c r="C375" s="23"/>
      <c r="D375" s="6"/>
      <c r="E375" s="6"/>
      <c r="F375" s="6"/>
      <c r="G375" s="6"/>
      <c r="H375" s="6"/>
      <c r="I375" s="6"/>
      <c r="J375" s="6"/>
      <c r="K375" s="6"/>
      <c r="L375" s="6"/>
      <c r="M375" s="6"/>
      <c r="N375" s="6"/>
      <c r="O375" s="6"/>
      <c r="P375" s="6"/>
      <c r="Q375" s="6"/>
      <c r="R375" s="6"/>
      <c r="U375" s="6"/>
      <c r="V375" s="6"/>
      <c r="W375" s="6"/>
      <c r="X375" s="6"/>
      <c r="Y375" s="6"/>
      <c r="Z375" s="6"/>
    </row>
    <row r="376" ht="15.75" customHeight="1">
      <c r="A376" s="2"/>
      <c r="B376" s="18"/>
      <c r="C376" s="23"/>
      <c r="D376" s="6"/>
      <c r="E376" s="6"/>
      <c r="F376" s="6"/>
      <c r="G376" s="6"/>
      <c r="H376" s="6"/>
      <c r="I376" s="6"/>
      <c r="J376" s="6"/>
      <c r="K376" s="6"/>
      <c r="L376" s="6"/>
      <c r="M376" s="6"/>
      <c r="N376" s="6"/>
      <c r="O376" s="6"/>
      <c r="P376" s="6"/>
      <c r="Q376" s="6"/>
      <c r="R376" s="6"/>
      <c r="U376" s="6"/>
      <c r="V376" s="6"/>
      <c r="W376" s="6"/>
      <c r="X376" s="6"/>
      <c r="Y376" s="6"/>
      <c r="Z376" s="6"/>
    </row>
    <row r="377" ht="15.75" customHeight="1">
      <c r="A377" s="2"/>
      <c r="B377" s="18"/>
      <c r="C377" s="23"/>
      <c r="D377" s="6"/>
      <c r="E377" s="6"/>
      <c r="F377" s="6"/>
      <c r="G377" s="6"/>
      <c r="H377" s="6"/>
      <c r="I377" s="6"/>
      <c r="J377" s="6"/>
      <c r="K377" s="6"/>
      <c r="L377" s="6"/>
      <c r="M377" s="6"/>
      <c r="N377" s="6"/>
      <c r="O377" s="6"/>
      <c r="P377" s="6"/>
      <c r="Q377" s="6"/>
      <c r="R377" s="6"/>
      <c r="U377" s="6"/>
      <c r="V377" s="6"/>
      <c r="W377" s="6"/>
      <c r="X377" s="6"/>
      <c r="Y377" s="6"/>
      <c r="Z377" s="6"/>
    </row>
    <row r="378" ht="15.75" customHeight="1">
      <c r="A378" s="2"/>
      <c r="B378" s="18"/>
      <c r="C378" s="23"/>
      <c r="D378" s="6"/>
      <c r="E378" s="6"/>
      <c r="F378" s="6"/>
      <c r="G378" s="6"/>
      <c r="H378" s="6"/>
      <c r="I378" s="6"/>
      <c r="J378" s="6"/>
      <c r="K378" s="6"/>
      <c r="L378" s="6"/>
      <c r="M378" s="6"/>
      <c r="N378" s="6"/>
      <c r="O378" s="6"/>
      <c r="P378" s="6"/>
      <c r="Q378" s="6"/>
      <c r="R378" s="6"/>
      <c r="U378" s="6"/>
      <c r="V378" s="6"/>
      <c r="W378" s="6"/>
      <c r="X378" s="6"/>
      <c r="Y378" s="6"/>
      <c r="Z378" s="6"/>
    </row>
    <row r="379" ht="15.75" customHeight="1">
      <c r="A379" s="2"/>
      <c r="B379" s="18"/>
      <c r="C379" s="23"/>
      <c r="D379" s="6"/>
      <c r="E379" s="6"/>
      <c r="F379" s="6"/>
      <c r="G379" s="6"/>
      <c r="H379" s="6"/>
      <c r="I379" s="6"/>
      <c r="J379" s="6"/>
      <c r="K379" s="6"/>
      <c r="L379" s="6"/>
      <c r="M379" s="6"/>
      <c r="N379" s="6"/>
      <c r="O379" s="6"/>
      <c r="P379" s="6"/>
      <c r="Q379" s="6"/>
      <c r="R379" s="6"/>
      <c r="U379" s="6"/>
      <c r="V379" s="6"/>
      <c r="W379" s="6"/>
      <c r="X379" s="6"/>
      <c r="Y379" s="6"/>
      <c r="Z379" s="6"/>
    </row>
    <row r="380" ht="15.75" customHeight="1">
      <c r="A380" s="2"/>
      <c r="B380" s="18"/>
      <c r="C380" s="23"/>
      <c r="D380" s="6"/>
      <c r="E380" s="6"/>
      <c r="F380" s="6"/>
      <c r="G380" s="6"/>
      <c r="H380" s="6"/>
      <c r="I380" s="6"/>
      <c r="J380" s="6"/>
      <c r="K380" s="6"/>
      <c r="L380" s="6"/>
      <c r="M380" s="6"/>
      <c r="N380" s="6"/>
      <c r="O380" s="6"/>
      <c r="P380" s="6"/>
      <c r="Q380" s="6"/>
      <c r="R380" s="6"/>
      <c r="U380" s="6"/>
      <c r="V380" s="6"/>
      <c r="W380" s="6"/>
      <c r="X380" s="6"/>
      <c r="Y380" s="6"/>
      <c r="Z380" s="6"/>
    </row>
    <row r="381" ht="15.75" customHeight="1">
      <c r="A381" s="2"/>
      <c r="B381" s="18"/>
      <c r="C381" s="23"/>
      <c r="D381" s="6"/>
      <c r="E381" s="6"/>
      <c r="F381" s="6"/>
      <c r="G381" s="6"/>
      <c r="H381" s="6"/>
      <c r="I381" s="6"/>
      <c r="J381" s="6"/>
      <c r="K381" s="6"/>
      <c r="L381" s="6"/>
      <c r="M381" s="6"/>
      <c r="N381" s="6"/>
      <c r="O381" s="6"/>
      <c r="P381" s="6"/>
      <c r="Q381" s="6"/>
      <c r="R381" s="6"/>
      <c r="U381" s="6"/>
      <c r="V381" s="6"/>
      <c r="W381" s="6"/>
      <c r="X381" s="6"/>
      <c r="Y381" s="6"/>
      <c r="Z381" s="6"/>
    </row>
    <row r="382" ht="15.75" customHeight="1">
      <c r="A382" s="2"/>
      <c r="B382" s="18"/>
      <c r="C382" s="23"/>
      <c r="D382" s="6"/>
      <c r="E382" s="6"/>
      <c r="F382" s="6"/>
      <c r="G382" s="6"/>
      <c r="H382" s="6"/>
      <c r="I382" s="6"/>
      <c r="J382" s="6"/>
      <c r="K382" s="6"/>
      <c r="L382" s="6"/>
      <c r="M382" s="6"/>
      <c r="N382" s="6"/>
      <c r="O382" s="6"/>
      <c r="P382" s="6"/>
      <c r="Q382" s="6"/>
      <c r="R382" s="6"/>
      <c r="U382" s="6"/>
      <c r="V382" s="6"/>
      <c r="W382" s="6"/>
      <c r="X382" s="6"/>
      <c r="Y382" s="6"/>
      <c r="Z382" s="6"/>
    </row>
    <row r="383" ht="15.75" customHeight="1">
      <c r="A383" s="2"/>
      <c r="B383" s="18"/>
      <c r="C383" s="23"/>
      <c r="D383" s="6"/>
      <c r="E383" s="6"/>
      <c r="F383" s="6"/>
      <c r="G383" s="6"/>
      <c r="H383" s="6"/>
      <c r="I383" s="6"/>
      <c r="J383" s="6"/>
      <c r="K383" s="6"/>
      <c r="L383" s="6"/>
      <c r="M383" s="6"/>
      <c r="N383" s="6"/>
      <c r="O383" s="6"/>
      <c r="P383" s="6"/>
      <c r="Q383" s="6"/>
      <c r="R383" s="6"/>
      <c r="U383" s="6"/>
      <c r="V383" s="6"/>
      <c r="W383" s="6"/>
      <c r="X383" s="6"/>
      <c r="Y383" s="6"/>
      <c r="Z383" s="6"/>
    </row>
    <row r="384" ht="15.75" customHeight="1">
      <c r="A384" s="2"/>
      <c r="B384" s="18"/>
      <c r="C384" s="23"/>
      <c r="D384" s="6"/>
      <c r="E384" s="6"/>
      <c r="F384" s="6"/>
      <c r="G384" s="6"/>
      <c r="H384" s="6"/>
      <c r="I384" s="6"/>
      <c r="J384" s="6"/>
      <c r="K384" s="6"/>
      <c r="L384" s="6"/>
      <c r="M384" s="6"/>
      <c r="N384" s="6"/>
      <c r="O384" s="6"/>
      <c r="P384" s="6"/>
      <c r="Q384" s="6"/>
      <c r="R384" s="6"/>
      <c r="U384" s="6"/>
      <c r="V384" s="6"/>
      <c r="W384" s="6"/>
      <c r="X384" s="6"/>
      <c r="Y384" s="6"/>
      <c r="Z384" s="6"/>
    </row>
    <row r="385" ht="15.75" customHeight="1">
      <c r="A385" s="2"/>
      <c r="B385" s="18"/>
      <c r="C385" s="23"/>
      <c r="D385" s="6"/>
      <c r="E385" s="6"/>
      <c r="F385" s="6"/>
      <c r="G385" s="6"/>
      <c r="H385" s="6"/>
      <c r="I385" s="6"/>
      <c r="J385" s="6"/>
      <c r="K385" s="6"/>
      <c r="L385" s="6"/>
      <c r="M385" s="6"/>
      <c r="N385" s="6"/>
      <c r="O385" s="6"/>
      <c r="P385" s="6"/>
      <c r="Q385" s="6"/>
      <c r="R385" s="6"/>
      <c r="U385" s="6"/>
      <c r="V385" s="6"/>
      <c r="W385" s="6"/>
      <c r="X385" s="6"/>
      <c r="Y385" s="6"/>
      <c r="Z385" s="6"/>
    </row>
    <row r="386" ht="15.75" customHeight="1">
      <c r="A386" s="2"/>
      <c r="B386" s="18"/>
      <c r="C386" s="23"/>
      <c r="D386" s="6"/>
      <c r="E386" s="6"/>
      <c r="F386" s="6"/>
      <c r="G386" s="6"/>
      <c r="H386" s="6"/>
      <c r="I386" s="6"/>
      <c r="J386" s="6"/>
      <c r="K386" s="6"/>
      <c r="L386" s="6"/>
      <c r="M386" s="6"/>
      <c r="N386" s="6"/>
      <c r="O386" s="6"/>
      <c r="P386" s="6"/>
      <c r="Q386" s="6"/>
      <c r="R386" s="6"/>
      <c r="U386" s="6"/>
      <c r="V386" s="6"/>
      <c r="W386" s="6"/>
      <c r="X386" s="6"/>
      <c r="Y386" s="6"/>
      <c r="Z386" s="6"/>
    </row>
    <row r="387" ht="15.75" customHeight="1">
      <c r="A387" s="2"/>
      <c r="B387" s="18"/>
      <c r="C387" s="23"/>
      <c r="D387" s="6"/>
      <c r="E387" s="6"/>
      <c r="F387" s="6"/>
      <c r="G387" s="6"/>
      <c r="H387" s="6"/>
      <c r="I387" s="6"/>
      <c r="J387" s="6"/>
      <c r="K387" s="6"/>
      <c r="L387" s="6"/>
      <c r="M387" s="6"/>
      <c r="N387" s="6"/>
      <c r="O387" s="6"/>
      <c r="P387" s="6"/>
      <c r="Q387" s="6"/>
      <c r="R387" s="6"/>
      <c r="U387" s="6"/>
      <c r="V387" s="6"/>
      <c r="W387" s="6"/>
      <c r="X387" s="6"/>
      <c r="Y387" s="6"/>
      <c r="Z387" s="6"/>
    </row>
    <row r="388" ht="15.75" customHeight="1">
      <c r="A388" s="2"/>
      <c r="B388" s="18"/>
      <c r="C388" s="23"/>
      <c r="D388" s="6"/>
      <c r="E388" s="6"/>
      <c r="F388" s="6"/>
      <c r="G388" s="6"/>
      <c r="H388" s="6"/>
      <c r="I388" s="6"/>
      <c r="J388" s="6"/>
      <c r="K388" s="6"/>
      <c r="L388" s="6"/>
      <c r="M388" s="6"/>
      <c r="N388" s="6"/>
      <c r="O388" s="6"/>
      <c r="P388" s="6"/>
      <c r="Q388" s="6"/>
      <c r="R388" s="6"/>
      <c r="U388" s="6"/>
      <c r="V388" s="6"/>
      <c r="W388" s="6"/>
      <c r="X388" s="6"/>
      <c r="Y388" s="6"/>
      <c r="Z388" s="6"/>
    </row>
    <row r="389" ht="15.75" customHeight="1">
      <c r="A389" s="2"/>
      <c r="B389" s="18"/>
      <c r="C389" s="23"/>
      <c r="D389" s="6"/>
      <c r="E389" s="6"/>
      <c r="F389" s="6"/>
      <c r="G389" s="6"/>
      <c r="H389" s="6"/>
      <c r="I389" s="6"/>
      <c r="J389" s="6"/>
      <c r="K389" s="6"/>
      <c r="L389" s="6"/>
      <c r="M389" s="6"/>
      <c r="N389" s="6"/>
      <c r="O389" s="6"/>
      <c r="P389" s="6"/>
      <c r="Q389" s="6"/>
      <c r="R389" s="6"/>
      <c r="U389" s="6"/>
      <c r="V389" s="6"/>
      <c r="W389" s="6"/>
      <c r="X389" s="6"/>
      <c r="Y389" s="6"/>
      <c r="Z389" s="6"/>
    </row>
    <row r="390" ht="15.75" customHeight="1">
      <c r="A390" s="2"/>
      <c r="B390" s="18"/>
      <c r="C390" s="23"/>
      <c r="D390" s="6"/>
      <c r="E390" s="6"/>
      <c r="F390" s="6"/>
      <c r="G390" s="6"/>
      <c r="H390" s="6"/>
      <c r="I390" s="6"/>
      <c r="J390" s="6"/>
      <c r="K390" s="6"/>
      <c r="L390" s="6"/>
      <c r="M390" s="6"/>
      <c r="N390" s="6"/>
      <c r="O390" s="6"/>
      <c r="P390" s="6"/>
      <c r="Q390" s="6"/>
      <c r="R390" s="6"/>
      <c r="U390" s="6"/>
      <c r="V390" s="6"/>
      <c r="W390" s="6"/>
      <c r="X390" s="6"/>
      <c r="Y390" s="6"/>
      <c r="Z390" s="6"/>
    </row>
    <row r="391" ht="15.75" customHeight="1">
      <c r="A391" s="2"/>
      <c r="B391" s="18"/>
      <c r="C391" s="23"/>
      <c r="D391" s="6"/>
      <c r="E391" s="6"/>
      <c r="F391" s="6"/>
      <c r="G391" s="6"/>
      <c r="H391" s="6"/>
      <c r="I391" s="6"/>
      <c r="J391" s="6"/>
      <c r="K391" s="6"/>
      <c r="L391" s="6"/>
      <c r="M391" s="6"/>
      <c r="N391" s="6"/>
      <c r="O391" s="6"/>
      <c r="P391" s="6"/>
      <c r="Q391" s="6"/>
      <c r="R391" s="6"/>
      <c r="U391" s="6"/>
      <c r="V391" s="6"/>
      <c r="W391" s="6"/>
      <c r="X391" s="6"/>
      <c r="Y391" s="6"/>
      <c r="Z391" s="6"/>
    </row>
    <row r="392" ht="15.75" customHeight="1">
      <c r="A392" s="2"/>
      <c r="B392" s="18"/>
      <c r="C392" s="23"/>
      <c r="D392" s="6"/>
      <c r="E392" s="6"/>
      <c r="F392" s="6"/>
      <c r="G392" s="6"/>
      <c r="H392" s="6"/>
      <c r="I392" s="6"/>
      <c r="J392" s="6"/>
      <c r="K392" s="6"/>
      <c r="L392" s="6"/>
      <c r="M392" s="6"/>
      <c r="N392" s="6"/>
      <c r="O392" s="6"/>
      <c r="P392" s="6"/>
      <c r="Q392" s="6"/>
      <c r="R392" s="6"/>
      <c r="U392" s="6"/>
      <c r="V392" s="6"/>
      <c r="W392" s="6"/>
      <c r="X392" s="6"/>
      <c r="Y392" s="6"/>
      <c r="Z392" s="6"/>
    </row>
    <row r="393" ht="15.75" customHeight="1">
      <c r="A393" s="2"/>
      <c r="B393" s="18"/>
      <c r="C393" s="23"/>
      <c r="D393" s="6"/>
      <c r="E393" s="6"/>
      <c r="F393" s="6"/>
      <c r="G393" s="6"/>
      <c r="H393" s="6"/>
      <c r="I393" s="6"/>
      <c r="J393" s="6"/>
      <c r="K393" s="6"/>
      <c r="L393" s="6"/>
      <c r="M393" s="6"/>
      <c r="N393" s="6"/>
      <c r="O393" s="6"/>
      <c r="P393" s="6"/>
      <c r="Q393" s="6"/>
      <c r="R393" s="6"/>
      <c r="U393" s="6"/>
      <c r="V393" s="6"/>
      <c r="W393" s="6"/>
      <c r="X393" s="6"/>
      <c r="Y393" s="6"/>
      <c r="Z393" s="6"/>
    </row>
    <row r="394" ht="15.75" customHeight="1">
      <c r="A394" s="2"/>
      <c r="B394" s="18"/>
      <c r="C394" s="23"/>
      <c r="D394" s="6"/>
      <c r="E394" s="6"/>
      <c r="F394" s="6"/>
      <c r="G394" s="6"/>
      <c r="H394" s="6"/>
      <c r="I394" s="6"/>
      <c r="J394" s="6"/>
      <c r="K394" s="6"/>
      <c r="L394" s="6"/>
      <c r="M394" s="6"/>
      <c r="N394" s="6"/>
      <c r="O394" s="6"/>
      <c r="P394" s="6"/>
      <c r="Q394" s="6"/>
      <c r="R394" s="6"/>
      <c r="U394" s="6"/>
      <c r="V394" s="6"/>
      <c r="W394" s="6"/>
      <c r="X394" s="6"/>
      <c r="Y394" s="6"/>
      <c r="Z394" s="6"/>
    </row>
    <row r="395" ht="15.75" customHeight="1">
      <c r="A395" s="2"/>
      <c r="B395" s="18"/>
      <c r="C395" s="23"/>
      <c r="D395" s="6"/>
      <c r="E395" s="6"/>
      <c r="F395" s="6"/>
      <c r="G395" s="6"/>
      <c r="H395" s="6"/>
      <c r="I395" s="6"/>
      <c r="J395" s="6"/>
      <c r="K395" s="6"/>
      <c r="L395" s="6"/>
      <c r="M395" s="6"/>
      <c r="N395" s="6"/>
      <c r="O395" s="6"/>
      <c r="P395" s="6"/>
      <c r="Q395" s="6"/>
      <c r="R395" s="6"/>
      <c r="U395" s="6"/>
      <c r="V395" s="6"/>
      <c r="W395" s="6"/>
      <c r="X395" s="6"/>
      <c r="Y395" s="6"/>
      <c r="Z395" s="6"/>
    </row>
    <row r="396" ht="15.75" customHeight="1">
      <c r="A396" s="2"/>
      <c r="B396" s="18"/>
      <c r="C396" s="23"/>
      <c r="D396" s="6"/>
      <c r="E396" s="6"/>
      <c r="F396" s="6"/>
      <c r="G396" s="6"/>
      <c r="H396" s="6"/>
      <c r="I396" s="6"/>
      <c r="J396" s="6"/>
      <c r="K396" s="6"/>
      <c r="L396" s="6"/>
      <c r="M396" s="6"/>
      <c r="N396" s="6"/>
      <c r="O396" s="6"/>
      <c r="P396" s="6"/>
      <c r="Q396" s="6"/>
      <c r="R396" s="6"/>
      <c r="U396" s="6"/>
      <c r="V396" s="6"/>
      <c r="W396" s="6"/>
      <c r="X396" s="6"/>
      <c r="Y396" s="6"/>
      <c r="Z396" s="6"/>
    </row>
    <row r="397" ht="15.75" customHeight="1">
      <c r="A397" s="2"/>
      <c r="B397" s="18"/>
      <c r="C397" s="23"/>
      <c r="D397" s="6"/>
      <c r="E397" s="6"/>
      <c r="F397" s="6"/>
      <c r="G397" s="6"/>
      <c r="H397" s="6"/>
      <c r="I397" s="6"/>
      <c r="J397" s="6"/>
      <c r="K397" s="6"/>
      <c r="L397" s="6"/>
      <c r="M397" s="6"/>
      <c r="N397" s="6"/>
      <c r="O397" s="6"/>
      <c r="P397" s="6"/>
      <c r="Q397" s="6"/>
      <c r="R397" s="6"/>
      <c r="U397" s="6"/>
      <c r="V397" s="6"/>
      <c r="W397" s="6"/>
      <c r="X397" s="6"/>
      <c r="Y397" s="6"/>
      <c r="Z397" s="6"/>
    </row>
    <row r="398" ht="15.75" customHeight="1">
      <c r="A398" s="2"/>
      <c r="B398" s="18"/>
      <c r="C398" s="23"/>
      <c r="D398" s="6"/>
      <c r="E398" s="6"/>
      <c r="F398" s="6"/>
      <c r="G398" s="6"/>
      <c r="H398" s="6"/>
      <c r="I398" s="6"/>
      <c r="J398" s="6"/>
      <c r="K398" s="6"/>
      <c r="L398" s="6"/>
      <c r="M398" s="6"/>
      <c r="N398" s="6"/>
      <c r="O398" s="6"/>
      <c r="P398" s="6"/>
      <c r="Q398" s="6"/>
      <c r="R398" s="6"/>
      <c r="U398" s="6"/>
      <c r="V398" s="6"/>
      <c r="W398" s="6"/>
      <c r="X398" s="6"/>
      <c r="Y398" s="6"/>
      <c r="Z398" s="6"/>
    </row>
    <row r="399" ht="15.75" customHeight="1">
      <c r="A399" s="2"/>
      <c r="B399" s="18"/>
      <c r="C399" s="23"/>
      <c r="D399" s="6"/>
      <c r="E399" s="6"/>
      <c r="F399" s="6"/>
      <c r="G399" s="6"/>
      <c r="H399" s="6"/>
      <c r="I399" s="6"/>
      <c r="J399" s="6"/>
      <c r="K399" s="6"/>
      <c r="L399" s="6"/>
      <c r="M399" s="6"/>
      <c r="N399" s="6"/>
      <c r="O399" s="6"/>
      <c r="P399" s="6"/>
      <c r="Q399" s="6"/>
      <c r="R399" s="6"/>
      <c r="U399" s="6"/>
      <c r="V399" s="6"/>
      <c r="W399" s="6"/>
      <c r="X399" s="6"/>
      <c r="Y399" s="6"/>
      <c r="Z399" s="6"/>
    </row>
    <row r="400" ht="15.75" customHeight="1">
      <c r="A400" s="2"/>
      <c r="B400" s="18"/>
      <c r="C400" s="23"/>
      <c r="D400" s="6"/>
      <c r="E400" s="6"/>
      <c r="F400" s="6"/>
      <c r="G400" s="6"/>
      <c r="H400" s="6"/>
      <c r="I400" s="6"/>
      <c r="J400" s="6"/>
      <c r="K400" s="6"/>
      <c r="L400" s="6"/>
      <c r="M400" s="6"/>
      <c r="N400" s="6"/>
      <c r="O400" s="6"/>
      <c r="P400" s="6"/>
      <c r="Q400" s="6"/>
      <c r="R400" s="6"/>
      <c r="U400" s="6"/>
      <c r="V400" s="6"/>
      <c r="W400" s="6"/>
      <c r="X400" s="6"/>
      <c r="Y400" s="6"/>
      <c r="Z400" s="6"/>
    </row>
    <row r="401" ht="15.75" customHeight="1">
      <c r="A401" s="2"/>
      <c r="B401" s="18"/>
      <c r="C401" s="23"/>
      <c r="D401" s="6"/>
      <c r="E401" s="6"/>
      <c r="F401" s="6"/>
      <c r="G401" s="6"/>
      <c r="H401" s="6"/>
      <c r="I401" s="6"/>
      <c r="J401" s="6"/>
      <c r="K401" s="6"/>
      <c r="L401" s="6"/>
      <c r="M401" s="6"/>
      <c r="N401" s="6"/>
      <c r="O401" s="6"/>
      <c r="P401" s="6"/>
      <c r="Q401" s="6"/>
      <c r="R401" s="6"/>
      <c r="U401" s="6"/>
      <c r="V401" s="6"/>
      <c r="W401" s="6"/>
      <c r="X401" s="6"/>
      <c r="Y401" s="6"/>
      <c r="Z401" s="6"/>
    </row>
    <row r="402" ht="15.75" customHeight="1">
      <c r="A402" s="2"/>
      <c r="B402" s="18"/>
      <c r="C402" s="23"/>
      <c r="D402" s="6"/>
      <c r="E402" s="6"/>
      <c r="F402" s="6"/>
      <c r="G402" s="6"/>
      <c r="H402" s="6"/>
      <c r="I402" s="6"/>
      <c r="J402" s="6"/>
      <c r="K402" s="6"/>
      <c r="L402" s="6"/>
      <c r="M402" s="6"/>
      <c r="N402" s="6"/>
      <c r="O402" s="6"/>
      <c r="P402" s="6"/>
      <c r="Q402" s="6"/>
      <c r="R402" s="6"/>
      <c r="U402" s="6"/>
      <c r="V402" s="6"/>
      <c r="W402" s="6"/>
      <c r="X402" s="6"/>
      <c r="Y402" s="6"/>
      <c r="Z402" s="6"/>
    </row>
    <row r="403" ht="15.75" customHeight="1">
      <c r="A403" s="2"/>
      <c r="B403" s="18"/>
      <c r="C403" s="23"/>
      <c r="D403" s="6"/>
      <c r="E403" s="6"/>
      <c r="F403" s="6"/>
      <c r="G403" s="6"/>
      <c r="H403" s="6"/>
      <c r="I403" s="6"/>
      <c r="J403" s="6"/>
      <c r="K403" s="6"/>
      <c r="L403" s="6"/>
      <c r="M403" s="6"/>
      <c r="N403" s="6"/>
      <c r="O403" s="6"/>
      <c r="P403" s="6"/>
      <c r="Q403" s="6"/>
      <c r="R403" s="6"/>
      <c r="U403" s="6"/>
      <c r="V403" s="6"/>
      <c r="W403" s="6"/>
      <c r="X403" s="6"/>
      <c r="Y403" s="6"/>
      <c r="Z403" s="6"/>
    </row>
    <row r="404" ht="15.75" customHeight="1">
      <c r="A404" s="2"/>
      <c r="B404" s="18"/>
      <c r="C404" s="23"/>
      <c r="D404" s="6"/>
      <c r="E404" s="6"/>
      <c r="F404" s="6"/>
      <c r="G404" s="6"/>
      <c r="H404" s="6"/>
      <c r="I404" s="6"/>
      <c r="J404" s="6"/>
      <c r="K404" s="6"/>
      <c r="L404" s="6"/>
      <c r="M404" s="6"/>
      <c r="N404" s="6"/>
      <c r="O404" s="6"/>
      <c r="P404" s="6"/>
      <c r="Q404" s="6"/>
      <c r="R404" s="6"/>
      <c r="U404" s="6"/>
      <c r="V404" s="6"/>
      <c r="W404" s="6"/>
      <c r="X404" s="6"/>
      <c r="Y404" s="6"/>
      <c r="Z404" s="6"/>
    </row>
    <row r="405" ht="15.75" customHeight="1">
      <c r="A405" s="2"/>
      <c r="B405" s="18"/>
      <c r="C405" s="23"/>
      <c r="D405" s="6"/>
      <c r="E405" s="6"/>
      <c r="F405" s="6"/>
      <c r="G405" s="6"/>
      <c r="H405" s="6"/>
      <c r="I405" s="6"/>
      <c r="J405" s="6"/>
      <c r="K405" s="6"/>
      <c r="L405" s="6"/>
      <c r="M405" s="6"/>
      <c r="N405" s="6"/>
      <c r="O405" s="6"/>
      <c r="P405" s="6"/>
      <c r="Q405" s="6"/>
      <c r="R405" s="6"/>
      <c r="U405" s="6"/>
      <c r="V405" s="6"/>
      <c r="W405" s="6"/>
      <c r="X405" s="6"/>
      <c r="Y405" s="6"/>
      <c r="Z405" s="6"/>
    </row>
    <row r="406" ht="15.75" customHeight="1">
      <c r="A406" s="2"/>
      <c r="B406" s="18"/>
      <c r="C406" s="23"/>
      <c r="D406" s="6"/>
      <c r="E406" s="6"/>
      <c r="F406" s="6"/>
      <c r="G406" s="6"/>
      <c r="H406" s="6"/>
      <c r="I406" s="6"/>
      <c r="J406" s="6"/>
      <c r="K406" s="6"/>
      <c r="L406" s="6"/>
      <c r="M406" s="6"/>
      <c r="N406" s="6"/>
      <c r="O406" s="6"/>
      <c r="P406" s="6"/>
      <c r="Q406" s="6"/>
      <c r="R406" s="6"/>
      <c r="U406" s="6"/>
      <c r="V406" s="6"/>
      <c r="W406" s="6"/>
      <c r="X406" s="6"/>
      <c r="Y406" s="6"/>
      <c r="Z406" s="6"/>
    </row>
    <row r="407" ht="15.75" customHeight="1">
      <c r="A407" s="2"/>
      <c r="B407" s="18"/>
      <c r="C407" s="23"/>
      <c r="D407" s="6"/>
      <c r="E407" s="6"/>
      <c r="F407" s="6"/>
      <c r="G407" s="6"/>
      <c r="H407" s="6"/>
      <c r="I407" s="6"/>
      <c r="J407" s="6"/>
      <c r="K407" s="6"/>
      <c r="L407" s="6"/>
      <c r="M407" s="6"/>
      <c r="N407" s="6"/>
      <c r="O407" s="6"/>
      <c r="P407" s="6"/>
      <c r="Q407" s="6"/>
      <c r="R407" s="6"/>
      <c r="U407" s="6"/>
      <c r="V407" s="6"/>
      <c r="W407" s="6"/>
      <c r="X407" s="6"/>
      <c r="Y407" s="6"/>
      <c r="Z407" s="6"/>
    </row>
    <row r="408" ht="15.75" customHeight="1">
      <c r="A408" s="2"/>
      <c r="B408" s="18"/>
      <c r="C408" s="23"/>
      <c r="D408" s="6"/>
      <c r="E408" s="6"/>
      <c r="F408" s="6"/>
      <c r="G408" s="6"/>
      <c r="H408" s="6"/>
      <c r="I408" s="6"/>
      <c r="J408" s="6"/>
      <c r="K408" s="6"/>
      <c r="L408" s="6"/>
      <c r="M408" s="6"/>
      <c r="N408" s="6"/>
      <c r="O408" s="6"/>
      <c r="P408" s="6"/>
      <c r="Q408" s="6"/>
      <c r="R408" s="6"/>
      <c r="U408" s="6"/>
      <c r="V408" s="6"/>
      <c r="W408" s="6"/>
      <c r="X408" s="6"/>
      <c r="Y408" s="6"/>
      <c r="Z408" s="6"/>
    </row>
    <row r="409" ht="15.75" customHeight="1">
      <c r="A409" s="2"/>
      <c r="B409" s="18"/>
      <c r="C409" s="23"/>
      <c r="D409" s="6"/>
      <c r="E409" s="6"/>
      <c r="F409" s="6"/>
      <c r="G409" s="6"/>
      <c r="H409" s="6"/>
      <c r="I409" s="6"/>
      <c r="J409" s="6"/>
      <c r="K409" s="6"/>
      <c r="L409" s="6"/>
      <c r="M409" s="6"/>
      <c r="N409" s="6"/>
      <c r="O409" s="6"/>
      <c r="P409" s="6"/>
      <c r="Q409" s="6"/>
      <c r="R409" s="6"/>
      <c r="U409" s="6"/>
      <c r="V409" s="6"/>
      <c r="W409" s="6"/>
      <c r="X409" s="6"/>
      <c r="Y409" s="6"/>
      <c r="Z409" s="6"/>
    </row>
    <row r="410" ht="15.75" customHeight="1">
      <c r="A410" s="2"/>
      <c r="B410" s="18"/>
      <c r="C410" s="23"/>
      <c r="D410" s="6"/>
      <c r="E410" s="6"/>
      <c r="F410" s="6"/>
      <c r="G410" s="6"/>
      <c r="H410" s="6"/>
      <c r="I410" s="6"/>
      <c r="J410" s="6"/>
      <c r="K410" s="6"/>
      <c r="L410" s="6"/>
      <c r="M410" s="6"/>
      <c r="N410" s="6"/>
      <c r="O410" s="6"/>
      <c r="P410" s="6"/>
      <c r="Q410" s="6"/>
      <c r="R410" s="6"/>
      <c r="U410" s="6"/>
      <c r="V410" s="6"/>
      <c r="W410" s="6"/>
      <c r="X410" s="6"/>
      <c r="Y410" s="6"/>
      <c r="Z410" s="6"/>
    </row>
    <row r="411" ht="15.75" customHeight="1">
      <c r="A411" s="2"/>
      <c r="B411" s="18"/>
      <c r="C411" s="23"/>
      <c r="D411" s="6"/>
      <c r="E411" s="6"/>
      <c r="F411" s="6"/>
      <c r="G411" s="6"/>
      <c r="H411" s="6"/>
      <c r="I411" s="6"/>
      <c r="J411" s="6"/>
      <c r="K411" s="6"/>
      <c r="L411" s="6"/>
      <c r="M411" s="6"/>
      <c r="N411" s="6"/>
      <c r="O411" s="6"/>
      <c r="P411" s="6"/>
      <c r="Q411" s="6"/>
      <c r="R411" s="6"/>
      <c r="U411" s="6"/>
      <c r="V411" s="6"/>
      <c r="W411" s="6"/>
      <c r="X411" s="6"/>
      <c r="Y411" s="6"/>
      <c r="Z411" s="6"/>
    </row>
    <row r="412" ht="15.75" customHeight="1">
      <c r="A412" s="2"/>
      <c r="B412" s="18"/>
      <c r="C412" s="23"/>
      <c r="D412" s="6"/>
      <c r="E412" s="6"/>
      <c r="F412" s="6"/>
      <c r="G412" s="6"/>
      <c r="H412" s="6"/>
      <c r="I412" s="6"/>
      <c r="J412" s="6"/>
      <c r="K412" s="6"/>
      <c r="L412" s="6"/>
      <c r="M412" s="6"/>
      <c r="N412" s="6"/>
      <c r="O412" s="6"/>
      <c r="P412" s="6"/>
      <c r="Q412" s="6"/>
      <c r="R412" s="6"/>
      <c r="U412" s="6"/>
      <c r="V412" s="6"/>
      <c r="W412" s="6"/>
      <c r="X412" s="6"/>
      <c r="Y412" s="6"/>
      <c r="Z412" s="6"/>
    </row>
    <row r="413" ht="15.75" customHeight="1">
      <c r="A413" s="2"/>
      <c r="B413" s="18"/>
      <c r="C413" s="23"/>
      <c r="D413" s="6"/>
      <c r="E413" s="6"/>
      <c r="F413" s="6"/>
      <c r="G413" s="6"/>
      <c r="H413" s="6"/>
      <c r="I413" s="6"/>
      <c r="J413" s="6"/>
      <c r="K413" s="6"/>
      <c r="L413" s="6"/>
      <c r="M413" s="6"/>
      <c r="N413" s="6"/>
      <c r="O413" s="6"/>
      <c r="P413" s="6"/>
      <c r="Q413" s="6"/>
      <c r="R413" s="6"/>
      <c r="U413" s="6"/>
      <c r="V413" s="6"/>
      <c r="W413" s="6"/>
      <c r="X413" s="6"/>
      <c r="Y413" s="6"/>
      <c r="Z413" s="6"/>
    </row>
    <row r="414" ht="15.75" customHeight="1">
      <c r="A414" s="2"/>
      <c r="B414" s="18"/>
      <c r="C414" s="23"/>
      <c r="D414" s="6"/>
      <c r="E414" s="6"/>
      <c r="F414" s="6"/>
      <c r="G414" s="6"/>
      <c r="H414" s="6"/>
      <c r="I414" s="6"/>
      <c r="J414" s="6"/>
      <c r="K414" s="6"/>
      <c r="L414" s="6"/>
      <c r="M414" s="6"/>
      <c r="N414" s="6"/>
      <c r="O414" s="6"/>
      <c r="P414" s="6"/>
      <c r="Q414" s="6"/>
      <c r="R414" s="6"/>
      <c r="U414" s="6"/>
      <c r="V414" s="6"/>
      <c r="W414" s="6"/>
      <c r="X414" s="6"/>
      <c r="Y414" s="6"/>
      <c r="Z414" s="6"/>
    </row>
    <row r="415" ht="15.75" customHeight="1">
      <c r="A415" s="2"/>
      <c r="B415" s="18"/>
      <c r="C415" s="23"/>
      <c r="D415" s="6"/>
      <c r="E415" s="6"/>
      <c r="F415" s="6"/>
      <c r="G415" s="6"/>
      <c r="H415" s="6"/>
      <c r="I415" s="6"/>
      <c r="J415" s="6"/>
      <c r="K415" s="6"/>
      <c r="L415" s="6"/>
      <c r="M415" s="6"/>
      <c r="N415" s="6"/>
      <c r="O415" s="6"/>
      <c r="P415" s="6"/>
      <c r="Q415" s="6"/>
      <c r="R415" s="6"/>
      <c r="U415" s="6"/>
      <c r="V415" s="6"/>
      <c r="W415" s="6"/>
      <c r="X415" s="6"/>
      <c r="Y415" s="6"/>
      <c r="Z415" s="6"/>
    </row>
    <row r="416" ht="15.75" customHeight="1">
      <c r="A416" s="2"/>
      <c r="B416" s="18"/>
      <c r="C416" s="23"/>
      <c r="D416" s="6"/>
      <c r="E416" s="6"/>
      <c r="F416" s="6"/>
      <c r="G416" s="6"/>
      <c r="H416" s="6"/>
      <c r="I416" s="6"/>
      <c r="J416" s="6"/>
      <c r="K416" s="6"/>
      <c r="L416" s="6"/>
      <c r="M416" s="6"/>
      <c r="N416" s="6"/>
      <c r="O416" s="6"/>
      <c r="P416" s="6"/>
      <c r="Q416" s="6"/>
      <c r="R416" s="6"/>
      <c r="U416" s="6"/>
      <c r="V416" s="6"/>
      <c r="W416" s="6"/>
      <c r="X416" s="6"/>
      <c r="Y416" s="6"/>
      <c r="Z416" s="6"/>
    </row>
    <row r="417" ht="15.75" customHeight="1">
      <c r="A417" s="2"/>
      <c r="B417" s="18"/>
      <c r="C417" s="23"/>
      <c r="D417" s="6"/>
      <c r="E417" s="6"/>
      <c r="F417" s="6"/>
      <c r="G417" s="6"/>
      <c r="H417" s="6"/>
      <c r="I417" s="6"/>
      <c r="J417" s="6"/>
      <c r="K417" s="6"/>
      <c r="L417" s="6"/>
      <c r="M417" s="6"/>
      <c r="N417" s="6"/>
      <c r="O417" s="6"/>
      <c r="P417" s="6"/>
      <c r="Q417" s="6"/>
      <c r="R417" s="6"/>
      <c r="U417" s="6"/>
      <c r="V417" s="6"/>
      <c r="W417" s="6"/>
      <c r="X417" s="6"/>
      <c r="Y417" s="6"/>
      <c r="Z417" s="6"/>
    </row>
    <row r="418" ht="15.75" customHeight="1">
      <c r="A418" s="2"/>
      <c r="B418" s="18"/>
      <c r="C418" s="23"/>
      <c r="D418" s="6"/>
      <c r="E418" s="6"/>
      <c r="F418" s="6"/>
      <c r="G418" s="6"/>
      <c r="H418" s="6"/>
      <c r="I418" s="6"/>
      <c r="J418" s="6"/>
      <c r="K418" s="6"/>
      <c r="L418" s="6"/>
      <c r="M418" s="6"/>
      <c r="N418" s="6"/>
      <c r="O418" s="6"/>
      <c r="P418" s="6"/>
      <c r="Q418" s="6"/>
      <c r="R418" s="6"/>
      <c r="U418" s="6"/>
      <c r="V418" s="6"/>
      <c r="W418" s="6"/>
      <c r="X418" s="6"/>
      <c r="Y418" s="6"/>
      <c r="Z418" s="6"/>
    </row>
    <row r="419" ht="15.75" customHeight="1">
      <c r="A419" s="2"/>
      <c r="B419" s="18"/>
      <c r="C419" s="23"/>
      <c r="D419" s="6"/>
      <c r="E419" s="6"/>
      <c r="F419" s="6"/>
      <c r="G419" s="6"/>
      <c r="H419" s="6"/>
      <c r="I419" s="6"/>
      <c r="J419" s="6"/>
      <c r="K419" s="6"/>
      <c r="L419" s="6"/>
      <c r="M419" s="6"/>
      <c r="N419" s="6"/>
      <c r="O419" s="6"/>
      <c r="P419" s="6"/>
      <c r="Q419" s="6"/>
      <c r="R419" s="6"/>
      <c r="U419" s="6"/>
      <c r="V419" s="6"/>
      <c r="W419" s="6"/>
      <c r="X419" s="6"/>
      <c r="Y419" s="6"/>
      <c r="Z419" s="6"/>
    </row>
    <row r="420" ht="15.75" customHeight="1">
      <c r="A420" s="2"/>
      <c r="B420" s="18"/>
      <c r="C420" s="23"/>
      <c r="D420" s="6"/>
      <c r="E420" s="6"/>
      <c r="F420" s="6"/>
      <c r="G420" s="6"/>
      <c r="H420" s="6"/>
      <c r="I420" s="6"/>
      <c r="J420" s="6"/>
      <c r="K420" s="6"/>
      <c r="L420" s="6"/>
      <c r="M420" s="6"/>
      <c r="N420" s="6"/>
      <c r="O420" s="6"/>
      <c r="P420" s="6"/>
      <c r="Q420" s="6"/>
      <c r="R420" s="6"/>
      <c r="U420" s="6"/>
      <c r="V420" s="6"/>
      <c r="W420" s="6"/>
      <c r="X420" s="6"/>
      <c r="Y420" s="6"/>
      <c r="Z420" s="6"/>
    </row>
    <row r="421" ht="15.75" customHeight="1">
      <c r="A421" s="2"/>
      <c r="B421" s="18"/>
      <c r="C421" s="23"/>
      <c r="D421" s="6"/>
      <c r="E421" s="6"/>
      <c r="F421" s="6"/>
      <c r="G421" s="6"/>
      <c r="H421" s="6"/>
      <c r="I421" s="6"/>
      <c r="J421" s="6"/>
      <c r="K421" s="6"/>
      <c r="L421" s="6"/>
      <c r="M421" s="6"/>
      <c r="N421" s="6"/>
      <c r="O421" s="6"/>
      <c r="P421" s="6"/>
      <c r="Q421" s="6"/>
      <c r="R421" s="6"/>
      <c r="U421" s="6"/>
      <c r="V421" s="6"/>
      <c r="W421" s="6"/>
      <c r="X421" s="6"/>
      <c r="Y421" s="6"/>
      <c r="Z421" s="6"/>
    </row>
    <row r="422" ht="15.75" customHeight="1">
      <c r="A422" s="2"/>
      <c r="B422" s="18"/>
      <c r="C422" s="23"/>
      <c r="D422" s="6"/>
      <c r="E422" s="6"/>
      <c r="F422" s="6"/>
      <c r="G422" s="6"/>
      <c r="H422" s="6"/>
      <c r="I422" s="6"/>
      <c r="J422" s="6"/>
      <c r="K422" s="6"/>
      <c r="L422" s="6"/>
      <c r="M422" s="6"/>
      <c r="N422" s="6"/>
      <c r="O422" s="6"/>
      <c r="P422" s="6"/>
      <c r="Q422" s="6"/>
      <c r="R422" s="6"/>
      <c r="U422" s="6"/>
      <c r="V422" s="6"/>
      <c r="W422" s="6"/>
      <c r="X422" s="6"/>
      <c r="Y422" s="6"/>
      <c r="Z422" s="6"/>
    </row>
    <row r="423" ht="15.75" customHeight="1">
      <c r="A423" s="2"/>
      <c r="B423" s="18"/>
      <c r="C423" s="23"/>
      <c r="D423" s="6"/>
      <c r="E423" s="6"/>
      <c r="F423" s="6"/>
      <c r="G423" s="6"/>
      <c r="H423" s="6"/>
      <c r="I423" s="6"/>
      <c r="J423" s="6"/>
      <c r="K423" s="6"/>
      <c r="L423" s="6"/>
      <c r="M423" s="6"/>
      <c r="N423" s="6"/>
      <c r="O423" s="6"/>
      <c r="P423" s="6"/>
      <c r="Q423" s="6"/>
      <c r="R423" s="6"/>
      <c r="U423" s="6"/>
      <c r="V423" s="6"/>
      <c r="W423" s="6"/>
      <c r="X423" s="6"/>
      <c r="Y423" s="6"/>
      <c r="Z423" s="6"/>
    </row>
    <row r="424" ht="15.75" customHeight="1">
      <c r="A424" s="2"/>
      <c r="B424" s="18"/>
      <c r="C424" s="23"/>
      <c r="D424" s="6"/>
      <c r="E424" s="6"/>
      <c r="F424" s="6"/>
      <c r="G424" s="6"/>
      <c r="H424" s="6"/>
      <c r="I424" s="6"/>
      <c r="J424" s="6"/>
      <c r="K424" s="6"/>
      <c r="L424" s="6"/>
      <c r="M424" s="6"/>
      <c r="N424" s="6"/>
      <c r="O424" s="6"/>
      <c r="P424" s="6"/>
      <c r="Q424" s="6"/>
      <c r="R424" s="6"/>
      <c r="U424" s="6"/>
      <c r="V424" s="6"/>
      <c r="W424" s="6"/>
      <c r="X424" s="6"/>
      <c r="Y424" s="6"/>
      <c r="Z424" s="6"/>
    </row>
    <row r="425" ht="15.75" customHeight="1">
      <c r="A425" s="2"/>
      <c r="B425" s="18"/>
      <c r="C425" s="23"/>
      <c r="D425" s="6"/>
      <c r="E425" s="6"/>
      <c r="F425" s="6"/>
      <c r="G425" s="6"/>
      <c r="H425" s="6"/>
      <c r="I425" s="6"/>
      <c r="J425" s="6"/>
      <c r="K425" s="6"/>
      <c r="L425" s="6"/>
      <c r="M425" s="6"/>
      <c r="N425" s="6"/>
      <c r="O425" s="6"/>
      <c r="P425" s="6"/>
      <c r="Q425" s="6"/>
      <c r="R425" s="6"/>
      <c r="U425" s="6"/>
      <c r="V425" s="6"/>
      <c r="W425" s="6"/>
      <c r="X425" s="6"/>
      <c r="Y425" s="6"/>
      <c r="Z425" s="6"/>
    </row>
    <row r="426" ht="15.75" customHeight="1">
      <c r="A426" s="2"/>
      <c r="B426" s="18"/>
      <c r="C426" s="23"/>
      <c r="D426" s="6"/>
      <c r="E426" s="6"/>
      <c r="F426" s="6"/>
      <c r="G426" s="6"/>
      <c r="H426" s="6"/>
      <c r="I426" s="6"/>
      <c r="J426" s="6"/>
      <c r="K426" s="6"/>
      <c r="L426" s="6"/>
      <c r="M426" s="6"/>
      <c r="N426" s="6"/>
      <c r="O426" s="6"/>
      <c r="P426" s="6"/>
      <c r="Q426" s="6"/>
      <c r="R426" s="6"/>
      <c r="U426" s="6"/>
      <c r="V426" s="6"/>
      <c r="W426" s="6"/>
      <c r="X426" s="6"/>
      <c r="Y426" s="6"/>
      <c r="Z426" s="6"/>
    </row>
    <row r="427" ht="15.75" customHeight="1">
      <c r="A427" s="2"/>
      <c r="B427" s="18"/>
      <c r="C427" s="23"/>
      <c r="D427" s="6"/>
      <c r="E427" s="6"/>
      <c r="F427" s="6"/>
      <c r="G427" s="6"/>
      <c r="H427" s="6"/>
      <c r="I427" s="6"/>
      <c r="J427" s="6"/>
      <c r="K427" s="6"/>
      <c r="L427" s="6"/>
      <c r="M427" s="6"/>
      <c r="N427" s="6"/>
      <c r="O427" s="6"/>
      <c r="P427" s="6"/>
      <c r="Q427" s="6"/>
      <c r="R427" s="6"/>
      <c r="U427" s="6"/>
      <c r="V427" s="6"/>
      <c r="W427" s="6"/>
      <c r="X427" s="6"/>
      <c r="Y427" s="6"/>
      <c r="Z427" s="6"/>
    </row>
    <row r="428" ht="15.75" customHeight="1">
      <c r="A428" s="2"/>
      <c r="B428" s="18"/>
      <c r="C428" s="23"/>
      <c r="D428" s="6"/>
      <c r="E428" s="6"/>
      <c r="F428" s="6"/>
      <c r="G428" s="6"/>
      <c r="H428" s="6"/>
      <c r="I428" s="6"/>
      <c r="J428" s="6"/>
      <c r="K428" s="6"/>
      <c r="L428" s="6"/>
      <c r="M428" s="6"/>
      <c r="N428" s="6"/>
      <c r="O428" s="6"/>
      <c r="P428" s="6"/>
      <c r="Q428" s="6"/>
      <c r="R428" s="6"/>
      <c r="U428" s="6"/>
      <c r="V428" s="6"/>
      <c r="W428" s="6"/>
      <c r="X428" s="6"/>
      <c r="Y428" s="6"/>
      <c r="Z428" s="6"/>
    </row>
    <row r="429" ht="15.75" customHeight="1">
      <c r="A429" s="2"/>
      <c r="B429" s="18"/>
      <c r="C429" s="23"/>
      <c r="D429" s="6"/>
      <c r="E429" s="6"/>
      <c r="F429" s="6"/>
      <c r="G429" s="6"/>
      <c r="H429" s="6"/>
      <c r="I429" s="6"/>
      <c r="J429" s="6"/>
      <c r="K429" s="6"/>
      <c r="L429" s="6"/>
      <c r="M429" s="6"/>
      <c r="N429" s="6"/>
      <c r="O429" s="6"/>
      <c r="P429" s="6"/>
      <c r="Q429" s="6"/>
      <c r="R429" s="6"/>
      <c r="U429" s="6"/>
      <c r="V429" s="6"/>
      <c r="W429" s="6"/>
      <c r="X429" s="6"/>
      <c r="Y429" s="6"/>
      <c r="Z429" s="6"/>
    </row>
    <row r="430" ht="15.75" customHeight="1">
      <c r="A430" s="2"/>
      <c r="B430" s="18"/>
      <c r="C430" s="23"/>
      <c r="D430" s="6"/>
      <c r="E430" s="6"/>
      <c r="F430" s="6"/>
      <c r="G430" s="6"/>
      <c r="H430" s="6"/>
      <c r="I430" s="6"/>
      <c r="J430" s="6"/>
      <c r="K430" s="6"/>
      <c r="L430" s="6"/>
      <c r="M430" s="6"/>
      <c r="N430" s="6"/>
      <c r="O430" s="6"/>
      <c r="P430" s="6"/>
      <c r="Q430" s="6"/>
      <c r="R430" s="6"/>
      <c r="U430" s="6"/>
      <c r="V430" s="6"/>
      <c r="W430" s="6"/>
      <c r="X430" s="6"/>
      <c r="Y430" s="6"/>
      <c r="Z430" s="6"/>
    </row>
    <row r="431" ht="15.75" customHeight="1">
      <c r="A431" s="2"/>
      <c r="B431" s="18"/>
      <c r="C431" s="23"/>
      <c r="D431" s="6"/>
      <c r="E431" s="6"/>
      <c r="F431" s="6"/>
      <c r="G431" s="6"/>
      <c r="H431" s="6"/>
      <c r="I431" s="6"/>
      <c r="J431" s="6"/>
      <c r="K431" s="6"/>
      <c r="L431" s="6"/>
      <c r="M431" s="6"/>
      <c r="N431" s="6"/>
      <c r="O431" s="6"/>
      <c r="P431" s="6"/>
      <c r="Q431" s="6"/>
      <c r="R431" s="6"/>
      <c r="U431" s="6"/>
      <c r="V431" s="6"/>
      <c r="W431" s="6"/>
      <c r="X431" s="6"/>
      <c r="Y431" s="6"/>
      <c r="Z431" s="6"/>
    </row>
    <row r="432" ht="15.75" customHeight="1">
      <c r="A432" s="2"/>
      <c r="B432" s="18"/>
      <c r="C432" s="23"/>
      <c r="D432" s="6"/>
      <c r="E432" s="6"/>
      <c r="F432" s="6"/>
      <c r="G432" s="6"/>
      <c r="H432" s="6"/>
      <c r="I432" s="6"/>
      <c r="J432" s="6"/>
      <c r="K432" s="6"/>
      <c r="L432" s="6"/>
      <c r="M432" s="6"/>
      <c r="N432" s="6"/>
      <c r="O432" s="6"/>
      <c r="P432" s="6"/>
      <c r="Q432" s="6"/>
      <c r="R432" s="6"/>
      <c r="U432" s="6"/>
      <c r="V432" s="6"/>
      <c r="W432" s="6"/>
      <c r="X432" s="6"/>
      <c r="Y432" s="6"/>
      <c r="Z432" s="6"/>
    </row>
    <row r="433" ht="15.75" customHeight="1">
      <c r="A433" s="2"/>
      <c r="B433" s="18"/>
      <c r="C433" s="23"/>
      <c r="D433" s="6"/>
      <c r="E433" s="6"/>
      <c r="F433" s="6"/>
      <c r="G433" s="6"/>
      <c r="H433" s="6"/>
      <c r="I433" s="6"/>
      <c r="J433" s="6"/>
      <c r="K433" s="6"/>
      <c r="L433" s="6"/>
      <c r="M433" s="6"/>
      <c r="N433" s="6"/>
      <c r="O433" s="6"/>
      <c r="P433" s="6"/>
      <c r="Q433" s="6"/>
      <c r="R433" s="6"/>
      <c r="U433" s="6"/>
      <c r="V433" s="6"/>
      <c r="W433" s="6"/>
      <c r="X433" s="6"/>
      <c r="Y433" s="6"/>
      <c r="Z433" s="6"/>
    </row>
    <row r="434" ht="15.75" customHeight="1">
      <c r="A434" s="2"/>
      <c r="B434" s="18"/>
      <c r="C434" s="23"/>
      <c r="D434" s="6"/>
      <c r="E434" s="6"/>
      <c r="F434" s="6"/>
      <c r="G434" s="6"/>
      <c r="H434" s="6"/>
      <c r="I434" s="6"/>
      <c r="J434" s="6"/>
      <c r="K434" s="6"/>
      <c r="L434" s="6"/>
      <c r="M434" s="6"/>
      <c r="N434" s="6"/>
      <c r="O434" s="6"/>
      <c r="P434" s="6"/>
      <c r="Q434" s="6"/>
      <c r="R434" s="6"/>
      <c r="U434" s="6"/>
      <c r="V434" s="6"/>
      <c r="W434" s="6"/>
      <c r="X434" s="6"/>
      <c r="Y434" s="6"/>
      <c r="Z434" s="6"/>
    </row>
    <row r="435" ht="15.75" customHeight="1">
      <c r="A435" s="2"/>
      <c r="B435" s="18"/>
      <c r="C435" s="23"/>
      <c r="D435" s="6"/>
      <c r="E435" s="6"/>
      <c r="F435" s="6"/>
      <c r="G435" s="6"/>
      <c r="H435" s="6"/>
      <c r="I435" s="6"/>
      <c r="J435" s="6"/>
      <c r="K435" s="6"/>
      <c r="L435" s="6"/>
      <c r="M435" s="6"/>
      <c r="N435" s="6"/>
      <c r="O435" s="6"/>
      <c r="P435" s="6"/>
      <c r="Q435" s="6"/>
      <c r="R435" s="6"/>
      <c r="U435" s="6"/>
      <c r="V435" s="6"/>
      <c r="W435" s="6"/>
      <c r="X435" s="6"/>
      <c r="Y435" s="6"/>
      <c r="Z435" s="6"/>
    </row>
    <row r="436" ht="15.75" customHeight="1">
      <c r="A436" s="2"/>
      <c r="B436" s="18"/>
      <c r="C436" s="23"/>
      <c r="D436" s="6"/>
      <c r="E436" s="6"/>
      <c r="F436" s="6"/>
      <c r="G436" s="6"/>
      <c r="H436" s="6"/>
      <c r="I436" s="6"/>
      <c r="J436" s="6"/>
      <c r="K436" s="6"/>
      <c r="L436" s="6"/>
      <c r="M436" s="6"/>
      <c r="N436" s="6"/>
      <c r="O436" s="6"/>
      <c r="P436" s="6"/>
      <c r="Q436" s="6"/>
      <c r="R436" s="6"/>
      <c r="U436" s="6"/>
      <c r="V436" s="6"/>
      <c r="W436" s="6"/>
      <c r="X436" s="6"/>
      <c r="Y436" s="6"/>
      <c r="Z436" s="6"/>
    </row>
    <row r="437" ht="15.75" customHeight="1">
      <c r="A437" s="2"/>
      <c r="B437" s="18"/>
      <c r="C437" s="23"/>
      <c r="D437" s="6"/>
      <c r="E437" s="6"/>
      <c r="F437" s="6"/>
      <c r="G437" s="6"/>
      <c r="H437" s="6"/>
      <c r="I437" s="6"/>
      <c r="J437" s="6"/>
      <c r="K437" s="6"/>
      <c r="L437" s="6"/>
      <c r="M437" s="6"/>
      <c r="N437" s="6"/>
      <c r="O437" s="6"/>
      <c r="P437" s="6"/>
      <c r="Q437" s="6"/>
      <c r="R437" s="6"/>
      <c r="U437" s="6"/>
      <c r="V437" s="6"/>
      <c r="W437" s="6"/>
      <c r="X437" s="6"/>
      <c r="Y437" s="6"/>
      <c r="Z437" s="6"/>
    </row>
    <row r="438" ht="15.75" customHeight="1">
      <c r="A438" s="2"/>
      <c r="B438" s="18"/>
      <c r="C438" s="23"/>
      <c r="D438" s="6"/>
      <c r="E438" s="6"/>
      <c r="F438" s="6"/>
      <c r="G438" s="6"/>
      <c r="H438" s="6"/>
      <c r="I438" s="6"/>
      <c r="J438" s="6"/>
      <c r="K438" s="6"/>
      <c r="L438" s="6"/>
      <c r="M438" s="6"/>
      <c r="N438" s="6"/>
      <c r="O438" s="6"/>
      <c r="P438" s="6"/>
      <c r="Q438" s="6"/>
      <c r="R438" s="6"/>
      <c r="U438" s="6"/>
      <c r="V438" s="6"/>
      <c r="W438" s="6"/>
      <c r="X438" s="6"/>
      <c r="Y438" s="6"/>
      <c r="Z438" s="6"/>
    </row>
    <row r="439" ht="15.75" customHeight="1">
      <c r="A439" s="2"/>
      <c r="B439" s="18"/>
      <c r="C439" s="23"/>
      <c r="D439" s="6"/>
      <c r="E439" s="6"/>
      <c r="F439" s="6"/>
      <c r="G439" s="6"/>
      <c r="H439" s="6"/>
      <c r="I439" s="6"/>
      <c r="J439" s="6"/>
      <c r="K439" s="6"/>
      <c r="L439" s="6"/>
      <c r="M439" s="6"/>
      <c r="N439" s="6"/>
      <c r="O439" s="6"/>
      <c r="P439" s="6"/>
      <c r="Q439" s="6"/>
      <c r="R439" s="6"/>
      <c r="U439" s="6"/>
      <c r="V439" s="6"/>
      <c r="W439" s="6"/>
      <c r="X439" s="6"/>
      <c r="Y439" s="6"/>
      <c r="Z439" s="6"/>
    </row>
    <row r="440" ht="15.75" customHeight="1">
      <c r="A440" s="2"/>
      <c r="B440" s="18"/>
      <c r="C440" s="23"/>
      <c r="D440" s="6"/>
      <c r="E440" s="6"/>
      <c r="F440" s="6"/>
      <c r="G440" s="6"/>
      <c r="H440" s="6"/>
      <c r="I440" s="6"/>
      <c r="J440" s="6"/>
      <c r="K440" s="6"/>
      <c r="L440" s="6"/>
      <c r="M440" s="6"/>
      <c r="N440" s="6"/>
      <c r="O440" s="6"/>
      <c r="P440" s="6"/>
      <c r="Q440" s="6"/>
      <c r="R440" s="6"/>
      <c r="U440" s="6"/>
      <c r="V440" s="6"/>
      <c r="W440" s="6"/>
      <c r="X440" s="6"/>
      <c r="Y440" s="6"/>
      <c r="Z440" s="6"/>
    </row>
    <row r="441" ht="15.75" customHeight="1">
      <c r="A441" s="2"/>
      <c r="B441" s="18"/>
      <c r="C441" s="23"/>
      <c r="D441" s="6"/>
      <c r="E441" s="6"/>
      <c r="F441" s="6"/>
      <c r="G441" s="6"/>
      <c r="H441" s="6"/>
      <c r="I441" s="6"/>
      <c r="J441" s="6"/>
      <c r="K441" s="6"/>
      <c r="L441" s="6"/>
      <c r="M441" s="6"/>
      <c r="N441" s="6"/>
      <c r="O441" s="6"/>
      <c r="P441" s="6"/>
      <c r="Q441" s="6"/>
      <c r="R441" s="6"/>
      <c r="U441" s="6"/>
      <c r="V441" s="6"/>
      <c r="W441" s="6"/>
      <c r="X441" s="6"/>
      <c r="Y441" s="6"/>
      <c r="Z441" s="6"/>
    </row>
    <row r="442" ht="15.75" customHeight="1">
      <c r="A442" s="2"/>
      <c r="B442" s="18"/>
      <c r="C442" s="23"/>
      <c r="D442" s="6"/>
      <c r="E442" s="6"/>
      <c r="F442" s="6"/>
      <c r="G442" s="6"/>
      <c r="H442" s="6"/>
      <c r="I442" s="6"/>
      <c r="J442" s="6"/>
      <c r="K442" s="6"/>
      <c r="L442" s="6"/>
      <c r="M442" s="6"/>
      <c r="N442" s="6"/>
      <c r="O442" s="6"/>
      <c r="P442" s="6"/>
      <c r="Q442" s="6"/>
      <c r="R442" s="6"/>
      <c r="U442" s="6"/>
      <c r="V442" s="6"/>
      <c r="W442" s="6"/>
      <c r="X442" s="6"/>
      <c r="Y442" s="6"/>
      <c r="Z442" s="6"/>
    </row>
    <row r="443" ht="15.75" customHeight="1">
      <c r="A443" s="2"/>
      <c r="B443" s="18"/>
      <c r="C443" s="23"/>
      <c r="D443" s="6"/>
      <c r="E443" s="6"/>
      <c r="F443" s="6"/>
      <c r="G443" s="6"/>
      <c r="H443" s="6"/>
      <c r="I443" s="6"/>
      <c r="J443" s="6"/>
      <c r="K443" s="6"/>
      <c r="L443" s="6"/>
      <c r="M443" s="6"/>
      <c r="N443" s="6"/>
      <c r="O443" s="6"/>
      <c r="P443" s="6"/>
      <c r="Q443" s="6"/>
      <c r="R443" s="6"/>
      <c r="U443" s="6"/>
      <c r="V443" s="6"/>
      <c r="W443" s="6"/>
      <c r="X443" s="6"/>
      <c r="Y443" s="6"/>
      <c r="Z443" s="6"/>
    </row>
    <row r="444" ht="15.75" customHeight="1">
      <c r="A444" s="2"/>
      <c r="B444" s="18"/>
      <c r="C444" s="23"/>
      <c r="D444" s="6"/>
      <c r="E444" s="6"/>
      <c r="F444" s="6"/>
      <c r="G444" s="6"/>
      <c r="H444" s="6"/>
      <c r="I444" s="6"/>
      <c r="J444" s="6"/>
      <c r="K444" s="6"/>
      <c r="L444" s="6"/>
      <c r="M444" s="6"/>
      <c r="N444" s="6"/>
      <c r="O444" s="6"/>
      <c r="P444" s="6"/>
      <c r="Q444" s="6"/>
      <c r="R444" s="6"/>
      <c r="U444" s="6"/>
      <c r="V444" s="6"/>
      <c r="W444" s="6"/>
      <c r="X444" s="6"/>
      <c r="Y444" s="6"/>
      <c r="Z444" s="6"/>
    </row>
    <row r="445" ht="15.75" customHeight="1">
      <c r="A445" s="2"/>
      <c r="B445" s="18"/>
      <c r="C445" s="23"/>
      <c r="D445" s="6"/>
      <c r="E445" s="6"/>
      <c r="F445" s="6"/>
      <c r="G445" s="6"/>
      <c r="H445" s="6"/>
      <c r="I445" s="6"/>
      <c r="J445" s="6"/>
      <c r="K445" s="6"/>
      <c r="L445" s="6"/>
      <c r="M445" s="6"/>
      <c r="N445" s="6"/>
      <c r="O445" s="6"/>
      <c r="P445" s="6"/>
      <c r="Q445" s="6"/>
      <c r="R445" s="6"/>
      <c r="U445" s="6"/>
      <c r="V445" s="6"/>
      <c r="W445" s="6"/>
      <c r="X445" s="6"/>
      <c r="Y445" s="6"/>
      <c r="Z445" s="6"/>
    </row>
    <row r="446" ht="15.75" customHeight="1">
      <c r="A446" s="2"/>
      <c r="B446" s="18"/>
      <c r="C446" s="23"/>
      <c r="D446" s="6"/>
      <c r="E446" s="6"/>
      <c r="F446" s="6"/>
      <c r="G446" s="6"/>
      <c r="H446" s="6"/>
      <c r="I446" s="6"/>
      <c r="J446" s="6"/>
      <c r="K446" s="6"/>
      <c r="L446" s="6"/>
      <c r="M446" s="6"/>
      <c r="N446" s="6"/>
      <c r="O446" s="6"/>
      <c r="P446" s="6"/>
      <c r="Q446" s="6"/>
      <c r="R446" s="6"/>
      <c r="U446" s="6"/>
      <c r="V446" s="6"/>
      <c r="W446" s="6"/>
      <c r="X446" s="6"/>
      <c r="Y446" s="6"/>
      <c r="Z446" s="6"/>
    </row>
    <row r="447" ht="15.75" customHeight="1">
      <c r="A447" s="2"/>
      <c r="B447" s="18"/>
      <c r="C447" s="23"/>
      <c r="D447" s="6"/>
      <c r="E447" s="6"/>
      <c r="F447" s="6"/>
      <c r="G447" s="6"/>
      <c r="H447" s="6"/>
      <c r="I447" s="6"/>
      <c r="J447" s="6"/>
      <c r="K447" s="6"/>
      <c r="L447" s="6"/>
      <c r="M447" s="6"/>
      <c r="N447" s="6"/>
      <c r="O447" s="6"/>
      <c r="P447" s="6"/>
      <c r="Q447" s="6"/>
      <c r="R447" s="6"/>
      <c r="U447" s="6"/>
      <c r="V447" s="6"/>
      <c r="W447" s="6"/>
      <c r="X447" s="6"/>
      <c r="Y447" s="6"/>
      <c r="Z447" s="6"/>
    </row>
    <row r="448" ht="15.75" customHeight="1">
      <c r="A448" s="2"/>
      <c r="B448" s="18"/>
      <c r="C448" s="23"/>
      <c r="D448" s="6"/>
      <c r="E448" s="6"/>
      <c r="F448" s="6"/>
      <c r="G448" s="6"/>
      <c r="H448" s="6"/>
      <c r="I448" s="6"/>
      <c r="J448" s="6"/>
      <c r="K448" s="6"/>
      <c r="L448" s="6"/>
      <c r="M448" s="6"/>
      <c r="N448" s="6"/>
      <c r="O448" s="6"/>
      <c r="P448" s="6"/>
      <c r="Q448" s="6"/>
      <c r="R448" s="6"/>
      <c r="U448" s="6"/>
      <c r="V448" s="6"/>
      <c r="W448" s="6"/>
      <c r="X448" s="6"/>
      <c r="Y448" s="6"/>
      <c r="Z448" s="6"/>
    </row>
    <row r="449" ht="15.75" customHeight="1">
      <c r="A449" s="2"/>
      <c r="B449" s="18"/>
      <c r="C449" s="23"/>
      <c r="D449" s="6"/>
      <c r="E449" s="6"/>
      <c r="F449" s="6"/>
      <c r="G449" s="6"/>
      <c r="H449" s="6"/>
      <c r="I449" s="6"/>
      <c r="J449" s="6"/>
      <c r="K449" s="6"/>
      <c r="L449" s="6"/>
      <c r="M449" s="6"/>
      <c r="N449" s="6"/>
      <c r="O449" s="6"/>
      <c r="P449" s="6"/>
      <c r="Q449" s="6"/>
      <c r="R449" s="6"/>
      <c r="U449" s="6"/>
      <c r="V449" s="6"/>
      <c r="W449" s="6"/>
      <c r="X449" s="6"/>
      <c r="Y449" s="6"/>
      <c r="Z449" s="6"/>
    </row>
    <row r="450" ht="15.75" customHeight="1">
      <c r="A450" s="2"/>
      <c r="B450" s="18"/>
      <c r="C450" s="23"/>
      <c r="D450" s="6"/>
      <c r="E450" s="6"/>
      <c r="F450" s="6"/>
      <c r="G450" s="6"/>
      <c r="H450" s="6"/>
      <c r="I450" s="6"/>
      <c r="J450" s="6"/>
      <c r="K450" s="6"/>
      <c r="L450" s="6"/>
      <c r="M450" s="6"/>
      <c r="N450" s="6"/>
      <c r="O450" s="6"/>
      <c r="P450" s="6"/>
      <c r="Q450" s="6"/>
      <c r="R450" s="6"/>
      <c r="U450" s="6"/>
      <c r="V450" s="6"/>
      <c r="W450" s="6"/>
      <c r="X450" s="6"/>
      <c r="Y450" s="6"/>
      <c r="Z450" s="6"/>
    </row>
    <row r="451" ht="15.75" customHeight="1">
      <c r="A451" s="2"/>
      <c r="B451" s="18"/>
      <c r="C451" s="23"/>
      <c r="D451" s="6"/>
      <c r="E451" s="6"/>
      <c r="F451" s="6"/>
      <c r="G451" s="6"/>
      <c r="H451" s="6"/>
      <c r="I451" s="6"/>
      <c r="J451" s="6"/>
      <c r="K451" s="6"/>
      <c r="L451" s="6"/>
      <c r="M451" s="6"/>
      <c r="N451" s="6"/>
      <c r="O451" s="6"/>
      <c r="P451" s="6"/>
      <c r="Q451" s="6"/>
      <c r="R451" s="6"/>
      <c r="U451" s="6"/>
      <c r="V451" s="6"/>
      <c r="W451" s="6"/>
      <c r="X451" s="6"/>
      <c r="Y451" s="6"/>
      <c r="Z451" s="6"/>
    </row>
    <row r="452" ht="15.75" customHeight="1">
      <c r="A452" s="2"/>
      <c r="B452" s="18"/>
      <c r="C452" s="23"/>
      <c r="D452" s="6"/>
      <c r="E452" s="6"/>
      <c r="F452" s="6"/>
      <c r="G452" s="6"/>
      <c r="H452" s="6"/>
      <c r="I452" s="6"/>
      <c r="J452" s="6"/>
      <c r="K452" s="6"/>
      <c r="L452" s="6"/>
      <c r="M452" s="6"/>
      <c r="N452" s="6"/>
      <c r="O452" s="6"/>
      <c r="P452" s="6"/>
      <c r="Q452" s="6"/>
      <c r="R452" s="6"/>
      <c r="U452" s="6"/>
      <c r="V452" s="6"/>
      <c r="W452" s="6"/>
      <c r="X452" s="6"/>
      <c r="Y452" s="6"/>
      <c r="Z452" s="6"/>
    </row>
    <row r="453" ht="15.75" customHeight="1">
      <c r="A453" s="2"/>
      <c r="B453" s="18"/>
      <c r="C453" s="23"/>
      <c r="D453" s="6"/>
      <c r="E453" s="6"/>
      <c r="F453" s="6"/>
      <c r="G453" s="6"/>
      <c r="H453" s="6"/>
      <c r="I453" s="6"/>
      <c r="J453" s="6"/>
      <c r="K453" s="6"/>
      <c r="L453" s="6"/>
      <c r="M453" s="6"/>
      <c r="N453" s="6"/>
      <c r="O453" s="6"/>
      <c r="P453" s="6"/>
      <c r="Q453" s="6"/>
      <c r="R453" s="6"/>
      <c r="U453" s="6"/>
      <c r="V453" s="6"/>
      <c r="W453" s="6"/>
      <c r="X453" s="6"/>
      <c r="Y453" s="6"/>
      <c r="Z453" s="6"/>
    </row>
    <row r="454" ht="15.75" customHeight="1">
      <c r="A454" s="2"/>
      <c r="B454" s="18"/>
      <c r="C454" s="23"/>
      <c r="D454" s="6"/>
      <c r="E454" s="6"/>
      <c r="F454" s="6"/>
      <c r="G454" s="6"/>
      <c r="H454" s="6"/>
      <c r="I454" s="6"/>
      <c r="J454" s="6"/>
      <c r="K454" s="6"/>
      <c r="L454" s="6"/>
      <c r="M454" s="6"/>
      <c r="N454" s="6"/>
      <c r="O454" s="6"/>
      <c r="P454" s="6"/>
      <c r="Q454" s="6"/>
      <c r="R454" s="6"/>
      <c r="U454" s="6"/>
      <c r="V454" s="6"/>
      <c r="W454" s="6"/>
      <c r="X454" s="6"/>
      <c r="Y454" s="6"/>
      <c r="Z454" s="6"/>
    </row>
    <row r="455" ht="15.75" customHeight="1">
      <c r="A455" s="2"/>
      <c r="B455" s="18"/>
      <c r="C455" s="23"/>
      <c r="D455" s="6"/>
      <c r="E455" s="6"/>
      <c r="F455" s="6"/>
      <c r="G455" s="6"/>
      <c r="H455" s="6"/>
      <c r="I455" s="6"/>
      <c r="J455" s="6"/>
      <c r="K455" s="6"/>
      <c r="L455" s="6"/>
      <c r="M455" s="6"/>
      <c r="N455" s="6"/>
      <c r="O455" s="6"/>
      <c r="P455" s="6"/>
      <c r="Q455" s="6"/>
      <c r="R455" s="6"/>
      <c r="U455" s="6"/>
      <c r="V455" s="6"/>
      <c r="W455" s="6"/>
      <c r="X455" s="6"/>
      <c r="Y455" s="6"/>
      <c r="Z455" s="6"/>
    </row>
    <row r="456" ht="15.75" customHeight="1">
      <c r="A456" s="2"/>
      <c r="B456" s="18"/>
      <c r="C456" s="23"/>
      <c r="D456" s="6"/>
      <c r="E456" s="6"/>
      <c r="F456" s="6"/>
      <c r="G456" s="6"/>
      <c r="H456" s="6"/>
      <c r="I456" s="6"/>
      <c r="J456" s="6"/>
      <c r="K456" s="6"/>
      <c r="L456" s="6"/>
      <c r="M456" s="6"/>
      <c r="N456" s="6"/>
      <c r="O456" s="6"/>
      <c r="P456" s="6"/>
      <c r="Q456" s="6"/>
      <c r="R456" s="6"/>
      <c r="U456" s="6"/>
      <c r="V456" s="6"/>
      <c r="W456" s="6"/>
      <c r="X456" s="6"/>
      <c r="Y456" s="6"/>
      <c r="Z456" s="6"/>
    </row>
    <row r="457" ht="15.75" customHeight="1">
      <c r="A457" s="2"/>
      <c r="B457" s="18"/>
      <c r="C457" s="23"/>
      <c r="D457" s="6"/>
      <c r="E457" s="6"/>
      <c r="F457" s="6"/>
      <c r="G457" s="6"/>
      <c r="H457" s="6"/>
      <c r="I457" s="6"/>
      <c r="J457" s="6"/>
      <c r="K457" s="6"/>
      <c r="L457" s="6"/>
      <c r="M457" s="6"/>
      <c r="N457" s="6"/>
      <c r="O457" s="6"/>
      <c r="P457" s="6"/>
      <c r="Q457" s="6"/>
      <c r="R457" s="6"/>
      <c r="U457" s="6"/>
      <c r="V457" s="6"/>
      <c r="W457" s="6"/>
      <c r="X457" s="6"/>
      <c r="Y457" s="6"/>
      <c r="Z457" s="6"/>
    </row>
    <row r="458" ht="15.75" customHeight="1">
      <c r="A458" s="2"/>
      <c r="B458" s="18"/>
      <c r="C458" s="23"/>
      <c r="D458" s="6"/>
      <c r="E458" s="6"/>
      <c r="F458" s="6"/>
      <c r="G458" s="6"/>
      <c r="H458" s="6"/>
      <c r="I458" s="6"/>
      <c r="J458" s="6"/>
      <c r="K458" s="6"/>
      <c r="L458" s="6"/>
      <c r="M458" s="6"/>
      <c r="N458" s="6"/>
      <c r="O458" s="6"/>
      <c r="P458" s="6"/>
      <c r="Q458" s="6"/>
      <c r="R458" s="6"/>
      <c r="U458" s="6"/>
      <c r="V458" s="6"/>
      <c r="W458" s="6"/>
      <c r="X458" s="6"/>
      <c r="Y458" s="6"/>
      <c r="Z458" s="6"/>
    </row>
    <row r="459" ht="15.75" customHeight="1">
      <c r="A459" s="2"/>
      <c r="B459" s="18"/>
      <c r="C459" s="23"/>
      <c r="D459" s="6"/>
      <c r="E459" s="6"/>
      <c r="F459" s="6"/>
      <c r="G459" s="6"/>
      <c r="H459" s="6"/>
      <c r="I459" s="6"/>
      <c r="J459" s="6"/>
      <c r="K459" s="6"/>
      <c r="L459" s="6"/>
      <c r="M459" s="6"/>
      <c r="N459" s="6"/>
      <c r="O459" s="6"/>
      <c r="P459" s="6"/>
      <c r="Q459" s="6"/>
      <c r="R459" s="6"/>
      <c r="U459" s="6"/>
      <c r="V459" s="6"/>
      <c r="W459" s="6"/>
      <c r="X459" s="6"/>
      <c r="Y459" s="6"/>
      <c r="Z459" s="6"/>
    </row>
    <row r="460" ht="15.75" customHeight="1">
      <c r="A460" s="2"/>
      <c r="B460" s="18"/>
      <c r="C460" s="23"/>
      <c r="D460" s="6"/>
      <c r="E460" s="6"/>
      <c r="F460" s="6"/>
      <c r="G460" s="6"/>
      <c r="H460" s="6"/>
      <c r="I460" s="6"/>
      <c r="J460" s="6"/>
      <c r="K460" s="6"/>
      <c r="L460" s="6"/>
      <c r="M460" s="6"/>
      <c r="N460" s="6"/>
      <c r="O460" s="6"/>
      <c r="P460" s="6"/>
      <c r="Q460" s="6"/>
      <c r="R460" s="6"/>
      <c r="U460" s="6"/>
      <c r="V460" s="6"/>
      <c r="W460" s="6"/>
      <c r="X460" s="6"/>
      <c r="Y460" s="6"/>
      <c r="Z460" s="6"/>
    </row>
    <row r="461" ht="15.75" customHeight="1">
      <c r="A461" s="2"/>
      <c r="B461" s="18"/>
      <c r="C461" s="23"/>
      <c r="D461" s="6"/>
      <c r="E461" s="6"/>
      <c r="F461" s="6"/>
      <c r="G461" s="6"/>
      <c r="H461" s="6"/>
      <c r="I461" s="6"/>
      <c r="J461" s="6"/>
      <c r="K461" s="6"/>
      <c r="L461" s="6"/>
      <c r="M461" s="6"/>
      <c r="N461" s="6"/>
      <c r="O461" s="6"/>
      <c r="P461" s="6"/>
      <c r="Q461" s="6"/>
      <c r="R461" s="6"/>
      <c r="U461" s="6"/>
      <c r="V461" s="6"/>
      <c r="W461" s="6"/>
      <c r="X461" s="6"/>
      <c r="Y461" s="6"/>
      <c r="Z461" s="6"/>
    </row>
    <row r="462" ht="15.75" customHeight="1">
      <c r="A462" s="2"/>
      <c r="B462" s="18"/>
      <c r="C462" s="23"/>
      <c r="D462" s="6"/>
      <c r="E462" s="6"/>
      <c r="F462" s="6"/>
      <c r="G462" s="6"/>
      <c r="H462" s="6"/>
      <c r="I462" s="6"/>
      <c r="J462" s="6"/>
      <c r="K462" s="6"/>
      <c r="L462" s="6"/>
      <c r="M462" s="6"/>
      <c r="N462" s="6"/>
      <c r="O462" s="6"/>
      <c r="P462" s="6"/>
      <c r="Q462" s="6"/>
      <c r="R462" s="6"/>
      <c r="U462" s="6"/>
      <c r="V462" s="6"/>
      <c r="W462" s="6"/>
      <c r="X462" s="6"/>
      <c r="Y462" s="6"/>
      <c r="Z462" s="6"/>
    </row>
    <row r="463" ht="15.75" customHeight="1">
      <c r="A463" s="2"/>
      <c r="B463" s="18"/>
      <c r="C463" s="23"/>
      <c r="D463" s="6"/>
      <c r="E463" s="6"/>
      <c r="F463" s="6"/>
      <c r="G463" s="6"/>
      <c r="H463" s="6"/>
      <c r="I463" s="6"/>
      <c r="J463" s="6"/>
      <c r="K463" s="6"/>
      <c r="L463" s="6"/>
      <c r="M463" s="6"/>
      <c r="N463" s="6"/>
      <c r="O463" s="6"/>
      <c r="P463" s="6"/>
      <c r="Q463" s="6"/>
      <c r="R463" s="6"/>
      <c r="U463" s="6"/>
      <c r="V463" s="6"/>
      <c r="W463" s="6"/>
      <c r="X463" s="6"/>
      <c r="Y463" s="6"/>
      <c r="Z463" s="6"/>
    </row>
    <row r="464" ht="15.75" customHeight="1">
      <c r="A464" s="2"/>
      <c r="B464" s="18"/>
      <c r="C464" s="23"/>
      <c r="D464" s="6"/>
      <c r="E464" s="6"/>
      <c r="F464" s="6"/>
      <c r="G464" s="6"/>
      <c r="H464" s="6"/>
      <c r="I464" s="6"/>
      <c r="J464" s="6"/>
      <c r="K464" s="6"/>
      <c r="L464" s="6"/>
      <c r="M464" s="6"/>
      <c r="N464" s="6"/>
      <c r="O464" s="6"/>
      <c r="P464" s="6"/>
      <c r="Q464" s="6"/>
      <c r="R464" s="6"/>
      <c r="U464" s="6"/>
      <c r="V464" s="6"/>
      <c r="W464" s="6"/>
      <c r="X464" s="6"/>
      <c r="Y464" s="6"/>
      <c r="Z464" s="6"/>
    </row>
    <row r="465" ht="15.75" customHeight="1">
      <c r="A465" s="2"/>
      <c r="B465" s="18"/>
      <c r="C465" s="23"/>
      <c r="D465" s="6"/>
      <c r="E465" s="6"/>
      <c r="F465" s="6"/>
      <c r="G465" s="6"/>
      <c r="H465" s="6"/>
      <c r="I465" s="6"/>
      <c r="J465" s="6"/>
      <c r="K465" s="6"/>
      <c r="L465" s="6"/>
      <c r="M465" s="6"/>
      <c r="N465" s="6"/>
      <c r="O465" s="6"/>
      <c r="P465" s="6"/>
      <c r="Q465" s="6"/>
      <c r="R465" s="6"/>
      <c r="U465" s="6"/>
      <c r="V465" s="6"/>
      <c r="W465" s="6"/>
      <c r="X465" s="6"/>
      <c r="Y465" s="6"/>
      <c r="Z465" s="6"/>
    </row>
    <row r="466" ht="15.75" customHeight="1">
      <c r="A466" s="2"/>
      <c r="B466" s="18"/>
      <c r="C466" s="23"/>
      <c r="D466" s="6"/>
      <c r="E466" s="6"/>
      <c r="F466" s="6"/>
      <c r="G466" s="6"/>
      <c r="H466" s="6"/>
      <c r="I466" s="6"/>
      <c r="J466" s="6"/>
      <c r="K466" s="6"/>
      <c r="L466" s="6"/>
      <c r="M466" s="6"/>
      <c r="N466" s="6"/>
      <c r="O466" s="6"/>
      <c r="P466" s="6"/>
      <c r="Q466" s="6"/>
      <c r="R466" s="6"/>
      <c r="U466" s="6"/>
      <c r="V466" s="6"/>
      <c r="W466" s="6"/>
      <c r="X466" s="6"/>
      <c r="Y466" s="6"/>
      <c r="Z466" s="6"/>
    </row>
    <row r="467" ht="15.75" customHeight="1">
      <c r="A467" s="2"/>
      <c r="B467" s="18"/>
      <c r="C467" s="23"/>
      <c r="D467" s="6"/>
      <c r="E467" s="6"/>
      <c r="F467" s="6"/>
      <c r="G467" s="6"/>
      <c r="H467" s="6"/>
      <c r="I467" s="6"/>
      <c r="J467" s="6"/>
      <c r="K467" s="6"/>
      <c r="L467" s="6"/>
      <c r="M467" s="6"/>
      <c r="N467" s="6"/>
      <c r="O467" s="6"/>
      <c r="P467" s="6"/>
      <c r="Q467" s="6"/>
      <c r="R467" s="6"/>
      <c r="U467" s="6"/>
      <c r="V467" s="6"/>
      <c r="W467" s="6"/>
      <c r="X467" s="6"/>
      <c r="Y467" s="6"/>
      <c r="Z467" s="6"/>
    </row>
    <row r="468" ht="15.75" customHeight="1">
      <c r="A468" s="2"/>
      <c r="B468" s="18"/>
      <c r="C468" s="23"/>
      <c r="D468" s="6"/>
      <c r="E468" s="6"/>
      <c r="F468" s="6"/>
      <c r="G468" s="6"/>
      <c r="H468" s="6"/>
      <c r="I468" s="6"/>
      <c r="J468" s="6"/>
      <c r="K468" s="6"/>
      <c r="L468" s="6"/>
      <c r="M468" s="6"/>
      <c r="N468" s="6"/>
      <c r="O468" s="6"/>
      <c r="P468" s="6"/>
      <c r="Q468" s="6"/>
      <c r="R468" s="6"/>
      <c r="U468" s="6"/>
      <c r="V468" s="6"/>
      <c r="W468" s="6"/>
      <c r="X468" s="6"/>
      <c r="Y468" s="6"/>
      <c r="Z468" s="6"/>
    </row>
    <row r="469" ht="15.75" customHeight="1">
      <c r="A469" s="2"/>
      <c r="B469" s="18"/>
      <c r="C469" s="23"/>
      <c r="D469" s="6"/>
      <c r="E469" s="6"/>
      <c r="F469" s="6"/>
      <c r="G469" s="6"/>
      <c r="H469" s="6"/>
      <c r="I469" s="6"/>
      <c r="J469" s="6"/>
      <c r="K469" s="6"/>
      <c r="L469" s="6"/>
      <c r="M469" s="6"/>
      <c r="N469" s="6"/>
      <c r="O469" s="6"/>
      <c r="P469" s="6"/>
      <c r="Q469" s="6"/>
      <c r="R469" s="6"/>
      <c r="U469" s="6"/>
      <c r="V469" s="6"/>
      <c r="W469" s="6"/>
      <c r="X469" s="6"/>
      <c r="Y469" s="6"/>
      <c r="Z469" s="6"/>
    </row>
    <row r="470" ht="15.75" customHeight="1">
      <c r="A470" s="2"/>
      <c r="B470" s="18"/>
      <c r="C470" s="23"/>
      <c r="D470" s="6"/>
      <c r="E470" s="6"/>
      <c r="F470" s="6"/>
      <c r="G470" s="6"/>
      <c r="H470" s="6"/>
      <c r="I470" s="6"/>
      <c r="J470" s="6"/>
      <c r="K470" s="6"/>
      <c r="L470" s="6"/>
      <c r="M470" s="6"/>
      <c r="N470" s="6"/>
      <c r="O470" s="6"/>
      <c r="P470" s="6"/>
      <c r="Q470" s="6"/>
      <c r="R470" s="6"/>
      <c r="U470" s="6"/>
      <c r="V470" s="6"/>
      <c r="W470" s="6"/>
      <c r="X470" s="6"/>
      <c r="Y470" s="6"/>
      <c r="Z470" s="6"/>
    </row>
    <row r="471" ht="15.75" customHeight="1">
      <c r="A471" s="2"/>
      <c r="B471" s="18"/>
      <c r="C471" s="23"/>
      <c r="D471" s="6"/>
      <c r="E471" s="6"/>
      <c r="F471" s="6"/>
      <c r="G471" s="6"/>
      <c r="H471" s="6"/>
      <c r="I471" s="6"/>
      <c r="J471" s="6"/>
      <c r="K471" s="6"/>
      <c r="L471" s="6"/>
      <c r="M471" s="6"/>
      <c r="N471" s="6"/>
      <c r="O471" s="6"/>
      <c r="P471" s="6"/>
      <c r="Q471" s="6"/>
      <c r="R471" s="6"/>
      <c r="U471" s="6"/>
      <c r="V471" s="6"/>
      <c r="W471" s="6"/>
      <c r="X471" s="6"/>
      <c r="Y471" s="6"/>
      <c r="Z471" s="6"/>
    </row>
    <row r="472" ht="15.75" customHeight="1">
      <c r="A472" s="2"/>
      <c r="B472" s="18"/>
      <c r="C472" s="23"/>
      <c r="D472" s="6"/>
      <c r="E472" s="6"/>
      <c r="F472" s="6"/>
      <c r="G472" s="6"/>
      <c r="H472" s="6"/>
      <c r="I472" s="6"/>
      <c r="J472" s="6"/>
      <c r="K472" s="6"/>
      <c r="L472" s="6"/>
      <c r="M472" s="6"/>
      <c r="N472" s="6"/>
      <c r="O472" s="6"/>
      <c r="P472" s="6"/>
      <c r="Q472" s="6"/>
      <c r="R472" s="6"/>
      <c r="U472" s="6"/>
      <c r="V472" s="6"/>
      <c r="W472" s="6"/>
      <c r="X472" s="6"/>
      <c r="Y472" s="6"/>
      <c r="Z472" s="6"/>
    </row>
    <row r="473" ht="15.75" customHeight="1">
      <c r="A473" s="2"/>
      <c r="B473" s="18"/>
      <c r="C473" s="23"/>
      <c r="D473" s="6"/>
      <c r="E473" s="6"/>
      <c r="F473" s="6"/>
      <c r="G473" s="6"/>
      <c r="H473" s="6"/>
      <c r="I473" s="6"/>
      <c r="J473" s="6"/>
      <c r="K473" s="6"/>
      <c r="L473" s="6"/>
      <c r="M473" s="6"/>
      <c r="N473" s="6"/>
      <c r="O473" s="6"/>
      <c r="P473" s="6"/>
      <c r="Q473" s="6"/>
      <c r="R473" s="6"/>
      <c r="U473" s="6"/>
      <c r="V473" s="6"/>
      <c r="W473" s="6"/>
      <c r="X473" s="6"/>
      <c r="Y473" s="6"/>
      <c r="Z473" s="6"/>
    </row>
    <row r="474" ht="15.75" customHeight="1">
      <c r="A474" s="2"/>
      <c r="B474" s="18"/>
      <c r="C474" s="23"/>
      <c r="D474" s="6"/>
      <c r="E474" s="6"/>
      <c r="F474" s="6"/>
      <c r="G474" s="6"/>
      <c r="H474" s="6"/>
      <c r="I474" s="6"/>
      <c r="J474" s="6"/>
      <c r="K474" s="6"/>
      <c r="L474" s="6"/>
      <c r="M474" s="6"/>
      <c r="N474" s="6"/>
      <c r="O474" s="6"/>
      <c r="P474" s="6"/>
      <c r="Q474" s="6"/>
      <c r="R474" s="6"/>
      <c r="U474" s="6"/>
      <c r="V474" s="6"/>
      <c r="W474" s="6"/>
      <c r="X474" s="6"/>
      <c r="Y474" s="6"/>
      <c r="Z474" s="6"/>
    </row>
    <row r="475" ht="15.75" customHeight="1">
      <c r="A475" s="2"/>
      <c r="B475" s="18"/>
      <c r="C475" s="23"/>
      <c r="D475" s="6"/>
      <c r="E475" s="6"/>
      <c r="F475" s="6"/>
      <c r="G475" s="6"/>
      <c r="H475" s="6"/>
      <c r="I475" s="6"/>
      <c r="J475" s="6"/>
      <c r="K475" s="6"/>
      <c r="L475" s="6"/>
      <c r="M475" s="6"/>
      <c r="N475" s="6"/>
      <c r="O475" s="6"/>
      <c r="P475" s="6"/>
      <c r="Q475" s="6"/>
      <c r="R475" s="6"/>
      <c r="U475" s="6"/>
      <c r="V475" s="6"/>
      <c r="W475" s="6"/>
      <c r="X475" s="6"/>
      <c r="Y475" s="6"/>
      <c r="Z475" s="6"/>
    </row>
    <row r="476" ht="15.75" customHeight="1">
      <c r="A476" s="2"/>
      <c r="B476" s="18"/>
      <c r="C476" s="23"/>
      <c r="D476" s="6"/>
      <c r="E476" s="6"/>
      <c r="F476" s="6"/>
      <c r="G476" s="6"/>
      <c r="H476" s="6"/>
      <c r="I476" s="6"/>
      <c r="J476" s="6"/>
      <c r="K476" s="6"/>
      <c r="L476" s="6"/>
      <c r="M476" s="6"/>
      <c r="N476" s="6"/>
      <c r="O476" s="6"/>
      <c r="P476" s="6"/>
      <c r="Q476" s="6"/>
      <c r="R476" s="6"/>
      <c r="U476" s="6"/>
      <c r="V476" s="6"/>
      <c r="W476" s="6"/>
      <c r="X476" s="6"/>
      <c r="Y476" s="6"/>
      <c r="Z476" s="6"/>
    </row>
    <row r="477" ht="15.75" customHeight="1">
      <c r="A477" s="2"/>
      <c r="B477" s="18"/>
      <c r="C477" s="23"/>
      <c r="D477" s="6"/>
      <c r="E477" s="6"/>
      <c r="F477" s="6"/>
      <c r="G477" s="6"/>
      <c r="H477" s="6"/>
      <c r="I477" s="6"/>
      <c r="J477" s="6"/>
      <c r="K477" s="6"/>
      <c r="L477" s="6"/>
      <c r="M477" s="6"/>
      <c r="N477" s="6"/>
      <c r="O477" s="6"/>
      <c r="P477" s="6"/>
      <c r="Q477" s="6"/>
      <c r="R477" s="6"/>
      <c r="U477" s="6"/>
      <c r="V477" s="6"/>
      <c r="W477" s="6"/>
      <c r="X477" s="6"/>
      <c r="Y477" s="6"/>
      <c r="Z477" s="6"/>
    </row>
    <row r="478" ht="15.75" customHeight="1">
      <c r="A478" s="2"/>
      <c r="B478" s="18"/>
      <c r="C478" s="23"/>
      <c r="D478" s="6"/>
      <c r="E478" s="6"/>
      <c r="F478" s="6"/>
      <c r="G478" s="6"/>
      <c r="H478" s="6"/>
      <c r="I478" s="6"/>
      <c r="J478" s="6"/>
      <c r="K478" s="6"/>
      <c r="L478" s="6"/>
      <c r="M478" s="6"/>
      <c r="N478" s="6"/>
      <c r="O478" s="6"/>
      <c r="P478" s="6"/>
      <c r="Q478" s="6"/>
      <c r="R478" s="6"/>
      <c r="U478" s="6"/>
      <c r="V478" s="6"/>
      <c r="W478" s="6"/>
      <c r="X478" s="6"/>
      <c r="Y478" s="6"/>
      <c r="Z478" s="6"/>
    </row>
    <row r="479" ht="15.75" customHeight="1">
      <c r="A479" s="2"/>
      <c r="B479" s="18"/>
      <c r="C479" s="23"/>
      <c r="D479" s="6"/>
      <c r="E479" s="6"/>
      <c r="F479" s="6"/>
      <c r="G479" s="6"/>
      <c r="H479" s="6"/>
      <c r="I479" s="6"/>
      <c r="J479" s="6"/>
      <c r="K479" s="6"/>
      <c r="L479" s="6"/>
      <c r="M479" s="6"/>
      <c r="N479" s="6"/>
      <c r="O479" s="6"/>
      <c r="P479" s="6"/>
      <c r="Q479" s="6"/>
      <c r="R479" s="6"/>
      <c r="U479" s="6"/>
      <c r="V479" s="6"/>
      <c r="W479" s="6"/>
      <c r="X479" s="6"/>
      <c r="Y479" s="6"/>
      <c r="Z479" s="6"/>
    </row>
    <row r="480" ht="15.75" customHeight="1">
      <c r="A480" s="2"/>
      <c r="B480" s="18"/>
      <c r="C480" s="23"/>
      <c r="D480" s="6"/>
      <c r="E480" s="6"/>
      <c r="F480" s="6"/>
      <c r="G480" s="6"/>
      <c r="H480" s="6"/>
      <c r="I480" s="6"/>
      <c r="J480" s="6"/>
      <c r="K480" s="6"/>
      <c r="L480" s="6"/>
      <c r="M480" s="6"/>
      <c r="N480" s="6"/>
      <c r="O480" s="6"/>
      <c r="P480" s="6"/>
      <c r="Q480" s="6"/>
      <c r="R480" s="6"/>
      <c r="U480" s="6"/>
      <c r="V480" s="6"/>
      <c r="W480" s="6"/>
      <c r="X480" s="6"/>
      <c r="Y480" s="6"/>
      <c r="Z480" s="6"/>
    </row>
    <row r="481" ht="15.75" customHeight="1">
      <c r="A481" s="2"/>
      <c r="B481" s="18"/>
      <c r="C481" s="23"/>
      <c r="D481" s="6"/>
      <c r="E481" s="6"/>
      <c r="F481" s="6"/>
      <c r="G481" s="6"/>
      <c r="H481" s="6"/>
      <c r="I481" s="6"/>
      <c r="J481" s="6"/>
      <c r="K481" s="6"/>
      <c r="L481" s="6"/>
      <c r="M481" s="6"/>
      <c r="N481" s="6"/>
      <c r="O481" s="6"/>
      <c r="P481" s="6"/>
      <c r="Q481" s="6"/>
      <c r="R481" s="6"/>
      <c r="U481" s="6"/>
      <c r="V481" s="6"/>
      <c r="W481" s="6"/>
      <c r="X481" s="6"/>
      <c r="Y481" s="6"/>
      <c r="Z481" s="6"/>
    </row>
    <row r="482" ht="15.75" customHeight="1">
      <c r="A482" s="2"/>
      <c r="B482" s="18"/>
      <c r="C482" s="23"/>
      <c r="D482" s="6"/>
      <c r="E482" s="6"/>
      <c r="F482" s="6"/>
      <c r="G482" s="6"/>
      <c r="H482" s="6"/>
      <c r="I482" s="6"/>
      <c r="J482" s="6"/>
      <c r="K482" s="6"/>
      <c r="L482" s="6"/>
      <c r="M482" s="6"/>
      <c r="N482" s="6"/>
      <c r="O482" s="6"/>
      <c r="P482" s="6"/>
      <c r="Q482" s="6"/>
      <c r="R482" s="6"/>
      <c r="U482" s="6"/>
      <c r="V482" s="6"/>
      <c r="W482" s="6"/>
      <c r="X482" s="6"/>
      <c r="Y482" s="6"/>
      <c r="Z482" s="6"/>
    </row>
    <row r="483" ht="15.75" customHeight="1">
      <c r="A483" s="2"/>
      <c r="B483" s="18"/>
      <c r="C483" s="23"/>
      <c r="D483" s="6"/>
      <c r="E483" s="6"/>
      <c r="F483" s="6"/>
      <c r="G483" s="6"/>
      <c r="H483" s="6"/>
      <c r="I483" s="6"/>
      <c r="J483" s="6"/>
      <c r="K483" s="6"/>
      <c r="L483" s="6"/>
      <c r="M483" s="6"/>
      <c r="N483" s="6"/>
      <c r="O483" s="6"/>
      <c r="P483" s="6"/>
      <c r="Q483" s="6"/>
      <c r="R483" s="6"/>
      <c r="U483" s="6"/>
      <c r="V483" s="6"/>
      <c r="W483" s="6"/>
      <c r="X483" s="6"/>
      <c r="Y483" s="6"/>
      <c r="Z483" s="6"/>
    </row>
    <row r="484" ht="15.75" customHeight="1">
      <c r="A484" s="2"/>
      <c r="B484" s="18"/>
      <c r="C484" s="23"/>
      <c r="D484" s="6"/>
      <c r="E484" s="6"/>
      <c r="F484" s="6"/>
      <c r="G484" s="6"/>
      <c r="H484" s="6"/>
      <c r="I484" s="6"/>
      <c r="J484" s="6"/>
      <c r="K484" s="6"/>
      <c r="L484" s="6"/>
      <c r="M484" s="6"/>
      <c r="N484" s="6"/>
      <c r="O484" s="6"/>
      <c r="P484" s="6"/>
      <c r="Q484" s="6"/>
      <c r="R484" s="6"/>
      <c r="U484" s="6"/>
      <c r="V484" s="6"/>
      <c r="W484" s="6"/>
      <c r="X484" s="6"/>
      <c r="Y484" s="6"/>
      <c r="Z484" s="6"/>
    </row>
    <row r="485" ht="15.75" customHeight="1">
      <c r="A485" s="2"/>
      <c r="B485" s="18"/>
      <c r="C485" s="23"/>
      <c r="D485" s="6"/>
      <c r="E485" s="6"/>
      <c r="F485" s="6"/>
      <c r="G485" s="6"/>
      <c r="H485" s="6"/>
      <c r="I485" s="6"/>
      <c r="J485" s="6"/>
      <c r="K485" s="6"/>
      <c r="L485" s="6"/>
      <c r="M485" s="6"/>
      <c r="N485" s="6"/>
      <c r="O485" s="6"/>
      <c r="P485" s="6"/>
      <c r="Q485" s="6"/>
      <c r="R485" s="6"/>
      <c r="U485" s="6"/>
      <c r="V485" s="6"/>
      <c r="W485" s="6"/>
      <c r="X485" s="6"/>
      <c r="Y485" s="6"/>
      <c r="Z485" s="6"/>
    </row>
    <row r="486" ht="15.75" customHeight="1">
      <c r="A486" s="2"/>
      <c r="B486" s="18"/>
      <c r="C486" s="23"/>
      <c r="D486" s="6"/>
      <c r="E486" s="6"/>
      <c r="F486" s="6"/>
      <c r="G486" s="6"/>
      <c r="H486" s="6"/>
      <c r="I486" s="6"/>
      <c r="J486" s="6"/>
      <c r="K486" s="6"/>
      <c r="L486" s="6"/>
      <c r="M486" s="6"/>
      <c r="N486" s="6"/>
      <c r="O486" s="6"/>
      <c r="P486" s="6"/>
      <c r="Q486" s="6"/>
      <c r="R486" s="6"/>
      <c r="U486" s="6"/>
      <c r="V486" s="6"/>
      <c r="W486" s="6"/>
      <c r="X486" s="6"/>
      <c r="Y486" s="6"/>
      <c r="Z486" s="6"/>
    </row>
    <row r="487" ht="15.75" customHeight="1">
      <c r="A487" s="2"/>
      <c r="B487" s="18"/>
      <c r="C487" s="23"/>
      <c r="D487" s="6"/>
      <c r="E487" s="6"/>
      <c r="F487" s="6"/>
      <c r="G487" s="6"/>
      <c r="H487" s="6"/>
      <c r="I487" s="6"/>
      <c r="J487" s="6"/>
      <c r="K487" s="6"/>
      <c r="L487" s="6"/>
      <c r="M487" s="6"/>
      <c r="N487" s="6"/>
      <c r="O487" s="6"/>
      <c r="P487" s="6"/>
      <c r="Q487" s="6"/>
      <c r="R487" s="6"/>
      <c r="U487" s="6"/>
      <c r="V487" s="6"/>
      <c r="W487" s="6"/>
      <c r="X487" s="6"/>
      <c r="Y487" s="6"/>
      <c r="Z487" s="6"/>
    </row>
    <row r="488" ht="15.75" customHeight="1">
      <c r="A488" s="2"/>
      <c r="B488" s="18"/>
      <c r="C488" s="23"/>
      <c r="D488" s="6"/>
      <c r="E488" s="6"/>
      <c r="F488" s="6"/>
      <c r="G488" s="6"/>
      <c r="H488" s="6"/>
      <c r="I488" s="6"/>
      <c r="J488" s="6"/>
      <c r="K488" s="6"/>
      <c r="L488" s="6"/>
      <c r="M488" s="6"/>
      <c r="N488" s="6"/>
      <c r="O488" s="6"/>
      <c r="P488" s="6"/>
      <c r="Q488" s="6"/>
      <c r="R488" s="6"/>
      <c r="U488" s="6"/>
      <c r="V488" s="6"/>
      <c r="W488" s="6"/>
      <c r="X488" s="6"/>
      <c r="Y488" s="6"/>
      <c r="Z488" s="6"/>
    </row>
    <row r="489" ht="15.75" customHeight="1">
      <c r="A489" s="2"/>
      <c r="B489" s="18"/>
      <c r="C489" s="23"/>
      <c r="D489" s="6"/>
      <c r="E489" s="6"/>
      <c r="F489" s="6"/>
      <c r="G489" s="6"/>
      <c r="H489" s="6"/>
      <c r="I489" s="6"/>
      <c r="J489" s="6"/>
      <c r="K489" s="6"/>
      <c r="L489" s="6"/>
      <c r="M489" s="6"/>
      <c r="N489" s="6"/>
      <c r="O489" s="6"/>
      <c r="P489" s="6"/>
      <c r="Q489" s="6"/>
      <c r="R489" s="6"/>
      <c r="U489" s="6"/>
      <c r="V489" s="6"/>
      <c r="W489" s="6"/>
      <c r="X489" s="6"/>
      <c r="Y489" s="6"/>
      <c r="Z489" s="6"/>
    </row>
    <row r="490" ht="15.75" customHeight="1">
      <c r="A490" s="2"/>
      <c r="B490" s="18"/>
      <c r="C490" s="23"/>
      <c r="D490" s="6"/>
      <c r="E490" s="6"/>
      <c r="F490" s="6"/>
      <c r="G490" s="6"/>
      <c r="H490" s="6"/>
      <c r="I490" s="6"/>
      <c r="J490" s="6"/>
      <c r="K490" s="6"/>
      <c r="L490" s="6"/>
      <c r="M490" s="6"/>
      <c r="N490" s="6"/>
      <c r="O490" s="6"/>
      <c r="P490" s="6"/>
      <c r="Q490" s="6"/>
      <c r="R490" s="6"/>
      <c r="U490" s="6"/>
      <c r="V490" s="6"/>
      <c r="W490" s="6"/>
      <c r="X490" s="6"/>
      <c r="Y490" s="6"/>
      <c r="Z490" s="6"/>
    </row>
    <row r="491" ht="15.75" customHeight="1">
      <c r="A491" s="2"/>
      <c r="B491" s="18"/>
      <c r="C491" s="23"/>
      <c r="D491" s="6"/>
      <c r="E491" s="6"/>
      <c r="F491" s="6"/>
      <c r="G491" s="6"/>
      <c r="H491" s="6"/>
      <c r="I491" s="6"/>
      <c r="J491" s="6"/>
      <c r="K491" s="6"/>
      <c r="L491" s="6"/>
      <c r="M491" s="6"/>
      <c r="N491" s="6"/>
      <c r="O491" s="6"/>
      <c r="P491" s="6"/>
      <c r="Q491" s="6"/>
      <c r="R491" s="6"/>
      <c r="U491" s="6"/>
      <c r="V491" s="6"/>
      <c r="W491" s="6"/>
      <c r="X491" s="6"/>
      <c r="Y491" s="6"/>
      <c r="Z491" s="6"/>
    </row>
    <row r="492" ht="15.75" customHeight="1">
      <c r="A492" s="2"/>
      <c r="B492" s="18"/>
      <c r="C492" s="23"/>
      <c r="D492" s="6"/>
      <c r="E492" s="6"/>
      <c r="F492" s="6"/>
      <c r="G492" s="6"/>
      <c r="H492" s="6"/>
      <c r="I492" s="6"/>
      <c r="J492" s="6"/>
      <c r="K492" s="6"/>
      <c r="L492" s="6"/>
      <c r="M492" s="6"/>
      <c r="N492" s="6"/>
      <c r="O492" s="6"/>
      <c r="P492" s="6"/>
      <c r="Q492" s="6"/>
      <c r="R492" s="6"/>
      <c r="U492" s="6"/>
      <c r="V492" s="6"/>
      <c r="W492" s="6"/>
      <c r="X492" s="6"/>
      <c r="Y492" s="6"/>
      <c r="Z492" s="6"/>
    </row>
    <row r="493" ht="15.75" customHeight="1">
      <c r="A493" s="2"/>
      <c r="B493" s="18"/>
      <c r="C493" s="23"/>
      <c r="D493" s="6"/>
      <c r="E493" s="6"/>
      <c r="F493" s="6"/>
      <c r="G493" s="6"/>
      <c r="H493" s="6"/>
      <c r="I493" s="6"/>
      <c r="J493" s="6"/>
      <c r="K493" s="6"/>
      <c r="L493" s="6"/>
      <c r="M493" s="6"/>
      <c r="N493" s="6"/>
      <c r="O493" s="6"/>
      <c r="P493" s="6"/>
      <c r="Q493" s="6"/>
      <c r="R493" s="6"/>
      <c r="U493" s="6"/>
      <c r="V493" s="6"/>
      <c r="W493" s="6"/>
      <c r="X493" s="6"/>
      <c r="Y493" s="6"/>
      <c r="Z493" s="6"/>
    </row>
    <row r="494" ht="15.75" customHeight="1">
      <c r="A494" s="2"/>
      <c r="B494" s="18"/>
      <c r="C494" s="23"/>
      <c r="D494" s="6"/>
      <c r="E494" s="6"/>
      <c r="F494" s="6"/>
      <c r="G494" s="6"/>
      <c r="H494" s="6"/>
      <c r="I494" s="6"/>
      <c r="J494" s="6"/>
      <c r="K494" s="6"/>
      <c r="L494" s="6"/>
      <c r="M494" s="6"/>
      <c r="N494" s="6"/>
      <c r="O494" s="6"/>
      <c r="P494" s="6"/>
      <c r="Q494" s="6"/>
      <c r="R494" s="6"/>
      <c r="U494" s="6"/>
      <c r="V494" s="6"/>
      <c r="W494" s="6"/>
      <c r="X494" s="6"/>
      <c r="Y494" s="6"/>
      <c r="Z494" s="6"/>
    </row>
    <row r="495" ht="15.75" customHeight="1">
      <c r="A495" s="2"/>
      <c r="B495" s="18"/>
      <c r="C495" s="23"/>
      <c r="D495" s="6"/>
      <c r="E495" s="6"/>
      <c r="F495" s="6"/>
      <c r="G495" s="6"/>
      <c r="H495" s="6"/>
      <c r="I495" s="6"/>
      <c r="J495" s="6"/>
      <c r="K495" s="6"/>
      <c r="L495" s="6"/>
      <c r="M495" s="6"/>
      <c r="N495" s="6"/>
      <c r="O495" s="6"/>
      <c r="P495" s="6"/>
      <c r="Q495" s="6"/>
      <c r="R495" s="6"/>
      <c r="U495" s="6"/>
      <c r="V495" s="6"/>
      <c r="W495" s="6"/>
      <c r="X495" s="6"/>
      <c r="Y495" s="6"/>
      <c r="Z495" s="6"/>
    </row>
    <row r="496" ht="15.75" customHeight="1">
      <c r="A496" s="2"/>
      <c r="B496" s="18"/>
      <c r="C496" s="23"/>
      <c r="D496" s="6"/>
      <c r="E496" s="6"/>
      <c r="F496" s="6"/>
      <c r="G496" s="6"/>
      <c r="H496" s="6"/>
      <c r="I496" s="6"/>
      <c r="J496" s="6"/>
      <c r="K496" s="6"/>
      <c r="L496" s="6"/>
      <c r="M496" s="6"/>
      <c r="N496" s="6"/>
      <c r="O496" s="6"/>
      <c r="P496" s="6"/>
      <c r="Q496" s="6"/>
      <c r="R496" s="6"/>
      <c r="U496" s="6"/>
      <c r="V496" s="6"/>
      <c r="W496" s="6"/>
      <c r="X496" s="6"/>
      <c r="Y496" s="6"/>
      <c r="Z496" s="6"/>
    </row>
    <row r="497" ht="15.75" customHeight="1">
      <c r="A497" s="2"/>
      <c r="B497" s="18"/>
      <c r="C497" s="23"/>
      <c r="D497" s="6"/>
      <c r="E497" s="6"/>
      <c r="F497" s="6"/>
      <c r="G497" s="6"/>
      <c r="H497" s="6"/>
      <c r="I497" s="6"/>
      <c r="J497" s="6"/>
      <c r="K497" s="6"/>
      <c r="L497" s="6"/>
      <c r="M497" s="6"/>
      <c r="N497" s="6"/>
      <c r="O497" s="6"/>
      <c r="P497" s="6"/>
      <c r="Q497" s="6"/>
      <c r="R497" s="6"/>
      <c r="U497" s="6"/>
      <c r="V497" s="6"/>
      <c r="W497" s="6"/>
      <c r="X497" s="6"/>
      <c r="Y497" s="6"/>
      <c r="Z497" s="6"/>
    </row>
    <row r="498" ht="15.75" customHeight="1">
      <c r="A498" s="2"/>
      <c r="B498" s="18"/>
      <c r="C498" s="23"/>
      <c r="D498" s="6"/>
      <c r="E498" s="6"/>
      <c r="F498" s="6"/>
      <c r="G498" s="6"/>
      <c r="H498" s="6"/>
      <c r="I498" s="6"/>
      <c r="J498" s="6"/>
      <c r="K498" s="6"/>
      <c r="L498" s="6"/>
      <c r="M498" s="6"/>
      <c r="N498" s="6"/>
      <c r="O498" s="6"/>
      <c r="P498" s="6"/>
      <c r="Q498" s="6"/>
      <c r="R498" s="6"/>
      <c r="U498" s="6"/>
      <c r="V498" s="6"/>
      <c r="W498" s="6"/>
      <c r="X498" s="6"/>
      <c r="Y498" s="6"/>
      <c r="Z498" s="6"/>
    </row>
    <row r="499" ht="15.75" customHeight="1">
      <c r="A499" s="2"/>
      <c r="B499" s="18"/>
      <c r="C499" s="23"/>
      <c r="D499" s="6"/>
      <c r="E499" s="6"/>
      <c r="F499" s="6"/>
      <c r="G499" s="6"/>
      <c r="H499" s="6"/>
      <c r="I499" s="6"/>
      <c r="J499" s="6"/>
      <c r="K499" s="6"/>
      <c r="L499" s="6"/>
      <c r="M499" s="6"/>
      <c r="N499" s="6"/>
      <c r="O499" s="6"/>
      <c r="P499" s="6"/>
      <c r="Q499" s="6"/>
      <c r="R499" s="6"/>
      <c r="U499" s="6"/>
      <c r="V499" s="6"/>
      <c r="W499" s="6"/>
      <c r="X499" s="6"/>
      <c r="Y499" s="6"/>
      <c r="Z499" s="6"/>
    </row>
    <row r="500" ht="15.75" customHeight="1">
      <c r="A500" s="2"/>
      <c r="B500" s="18"/>
      <c r="C500" s="23"/>
      <c r="D500" s="6"/>
      <c r="E500" s="6"/>
      <c r="F500" s="6"/>
      <c r="G500" s="6"/>
      <c r="H500" s="6"/>
      <c r="I500" s="6"/>
      <c r="J500" s="6"/>
      <c r="K500" s="6"/>
      <c r="L500" s="6"/>
      <c r="M500" s="6"/>
      <c r="N500" s="6"/>
      <c r="O500" s="6"/>
      <c r="P500" s="6"/>
      <c r="Q500" s="6"/>
      <c r="R500" s="6"/>
      <c r="U500" s="6"/>
      <c r="V500" s="6"/>
      <c r="W500" s="6"/>
      <c r="X500" s="6"/>
      <c r="Y500" s="6"/>
      <c r="Z500" s="6"/>
    </row>
    <row r="501" ht="15.75" customHeight="1">
      <c r="A501" s="2"/>
      <c r="B501" s="18"/>
      <c r="C501" s="23"/>
      <c r="D501" s="6"/>
      <c r="E501" s="6"/>
      <c r="F501" s="6"/>
      <c r="G501" s="6"/>
      <c r="H501" s="6"/>
      <c r="I501" s="6"/>
      <c r="J501" s="6"/>
      <c r="K501" s="6"/>
      <c r="L501" s="6"/>
      <c r="M501" s="6"/>
      <c r="N501" s="6"/>
      <c r="O501" s="6"/>
      <c r="P501" s="6"/>
      <c r="Q501" s="6"/>
      <c r="R501" s="6"/>
      <c r="U501" s="6"/>
      <c r="V501" s="6"/>
      <c r="W501" s="6"/>
      <c r="X501" s="6"/>
      <c r="Y501" s="6"/>
      <c r="Z501" s="6"/>
    </row>
    <row r="502" ht="15.75" customHeight="1">
      <c r="A502" s="2"/>
      <c r="B502" s="18"/>
      <c r="C502" s="23"/>
      <c r="D502" s="6"/>
      <c r="E502" s="6"/>
      <c r="F502" s="6"/>
      <c r="G502" s="6"/>
      <c r="H502" s="6"/>
      <c r="I502" s="6"/>
      <c r="J502" s="6"/>
      <c r="K502" s="6"/>
      <c r="L502" s="6"/>
      <c r="M502" s="6"/>
      <c r="N502" s="6"/>
      <c r="O502" s="6"/>
      <c r="P502" s="6"/>
      <c r="Q502" s="6"/>
      <c r="R502" s="6"/>
      <c r="U502" s="6"/>
      <c r="V502" s="6"/>
      <c r="W502" s="6"/>
      <c r="X502" s="6"/>
      <c r="Y502" s="6"/>
      <c r="Z502" s="6"/>
    </row>
    <row r="503" ht="15.75" customHeight="1">
      <c r="A503" s="2"/>
      <c r="B503" s="18"/>
      <c r="C503" s="23"/>
      <c r="D503" s="6"/>
      <c r="E503" s="6"/>
      <c r="F503" s="6"/>
      <c r="G503" s="6"/>
      <c r="H503" s="6"/>
      <c r="I503" s="6"/>
      <c r="J503" s="6"/>
      <c r="K503" s="6"/>
      <c r="L503" s="6"/>
      <c r="M503" s="6"/>
      <c r="N503" s="6"/>
      <c r="O503" s="6"/>
      <c r="P503" s="6"/>
      <c r="Q503" s="6"/>
      <c r="R503" s="6"/>
      <c r="U503" s="6"/>
      <c r="V503" s="6"/>
      <c r="W503" s="6"/>
      <c r="X503" s="6"/>
      <c r="Y503" s="6"/>
      <c r="Z503" s="6"/>
    </row>
    <row r="504" ht="15.75" customHeight="1">
      <c r="A504" s="2"/>
      <c r="B504" s="18"/>
      <c r="C504" s="23"/>
      <c r="D504" s="6"/>
      <c r="E504" s="6"/>
      <c r="F504" s="6"/>
      <c r="G504" s="6"/>
      <c r="H504" s="6"/>
      <c r="I504" s="6"/>
      <c r="J504" s="6"/>
      <c r="K504" s="6"/>
      <c r="L504" s="6"/>
      <c r="M504" s="6"/>
      <c r="N504" s="6"/>
      <c r="O504" s="6"/>
      <c r="P504" s="6"/>
      <c r="Q504" s="6"/>
      <c r="R504" s="6"/>
      <c r="U504" s="6"/>
      <c r="V504" s="6"/>
      <c r="W504" s="6"/>
      <c r="X504" s="6"/>
      <c r="Y504" s="6"/>
      <c r="Z504" s="6"/>
    </row>
    <row r="505" ht="15.75" customHeight="1">
      <c r="A505" s="2"/>
      <c r="B505" s="18"/>
      <c r="C505" s="23"/>
      <c r="D505" s="6"/>
      <c r="E505" s="6"/>
      <c r="F505" s="6"/>
      <c r="G505" s="6"/>
      <c r="H505" s="6"/>
      <c r="I505" s="6"/>
      <c r="J505" s="6"/>
      <c r="K505" s="6"/>
      <c r="L505" s="6"/>
      <c r="M505" s="6"/>
      <c r="N505" s="6"/>
      <c r="O505" s="6"/>
      <c r="P505" s="6"/>
      <c r="Q505" s="6"/>
      <c r="R505" s="6"/>
      <c r="U505" s="6"/>
      <c r="V505" s="6"/>
      <c r="W505" s="6"/>
      <c r="X505" s="6"/>
      <c r="Y505" s="6"/>
      <c r="Z505" s="6"/>
    </row>
    <row r="506" ht="15.75" customHeight="1">
      <c r="A506" s="2"/>
      <c r="B506" s="18"/>
      <c r="C506" s="23"/>
      <c r="D506" s="6"/>
      <c r="E506" s="6"/>
      <c r="F506" s="6"/>
      <c r="G506" s="6"/>
      <c r="H506" s="6"/>
      <c r="I506" s="6"/>
      <c r="J506" s="6"/>
      <c r="K506" s="6"/>
      <c r="L506" s="6"/>
      <c r="M506" s="6"/>
      <c r="N506" s="6"/>
      <c r="O506" s="6"/>
      <c r="P506" s="6"/>
      <c r="Q506" s="6"/>
      <c r="R506" s="6"/>
      <c r="U506" s="6"/>
      <c r="V506" s="6"/>
      <c r="W506" s="6"/>
      <c r="X506" s="6"/>
      <c r="Y506" s="6"/>
      <c r="Z506" s="6"/>
    </row>
    <row r="507" ht="15.75" customHeight="1">
      <c r="A507" s="2"/>
      <c r="B507" s="18"/>
      <c r="C507" s="23"/>
      <c r="D507" s="6"/>
      <c r="E507" s="6"/>
      <c r="F507" s="6"/>
      <c r="G507" s="6"/>
      <c r="H507" s="6"/>
      <c r="I507" s="6"/>
      <c r="J507" s="6"/>
      <c r="K507" s="6"/>
      <c r="L507" s="6"/>
      <c r="M507" s="6"/>
      <c r="N507" s="6"/>
      <c r="O507" s="6"/>
      <c r="P507" s="6"/>
      <c r="Q507" s="6"/>
      <c r="R507" s="6"/>
      <c r="U507" s="6"/>
      <c r="V507" s="6"/>
      <c r="W507" s="6"/>
      <c r="X507" s="6"/>
      <c r="Y507" s="6"/>
      <c r="Z507" s="6"/>
    </row>
    <row r="508" ht="15.75" customHeight="1">
      <c r="A508" s="2"/>
      <c r="B508" s="18"/>
      <c r="C508" s="23"/>
      <c r="D508" s="6"/>
      <c r="E508" s="6"/>
      <c r="F508" s="6"/>
      <c r="G508" s="6"/>
      <c r="H508" s="6"/>
      <c r="I508" s="6"/>
      <c r="J508" s="6"/>
      <c r="K508" s="6"/>
      <c r="L508" s="6"/>
      <c r="M508" s="6"/>
      <c r="N508" s="6"/>
      <c r="O508" s="6"/>
      <c r="P508" s="6"/>
      <c r="Q508" s="6"/>
      <c r="R508" s="6"/>
      <c r="U508" s="6"/>
      <c r="V508" s="6"/>
      <c r="W508" s="6"/>
      <c r="X508" s="6"/>
      <c r="Y508" s="6"/>
      <c r="Z508" s="6"/>
    </row>
    <row r="509" ht="15.75" customHeight="1">
      <c r="A509" s="2"/>
      <c r="B509" s="18"/>
      <c r="C509" s="23"/>
      <c r="D509" s="6"/>
      <c r="E509" s="6"/>
      <c r="F509" s="6"/>
      <c r="G509" s="6"/>
      <c r="H509" s="6"/>
      <c r="I509" s="6"/>
      <c r="J509" s="6"/>
      <c r="K509" s="6"/>
      <c r="L509" s="6"/>
      <c r="M509" s="6"/>
      <c r="N509" s="6"/>
      <c r="O509" s="6"/>
      <c r="P509" s="6"/>
      <c r="Q509" s="6"/>
      <c r="R509" s="6"/>
      <c r="U509" s="6"/>
      <c r="V509" s="6"/>
      <c r="W509" s="6"/>
      <c r="X509" s="6"/>
      <c r="Y509" s="6"/>
      <c r="Z509" s="6"/>
    </row>
    <row r="510" ht="15.75" customHeight="1">
      <c r="A510" s="2"/>
      <c r="B510" s="18"/>
      <c r="C510" s="23"/>
      <c r="D510" s="6"/>
      <c r="E510" s="6"/>
      <c r="F510" s="6"/>
      <c r="G510" s="6"/>
      <c r="H510" s="6"/>
      <c r="I510" s="6"/>
      <c r="J510" s="6"/>
      <c r="K510" s="6"/>
      <c r="L510" s="6"/>
      <c r="M510" s="6"/>
      <c r="N510" s="6"/>
      <c r="O510" s="6"/>
      <c r="P510" s="6"/>
      <c r="Q510" s="6"/>
      <c r="R510" s="6"/>
      <c r="U510" s="6"/>
      <c r="V510" s="6"/>
      <c r="W510" s="6"/>
      <c r="X510" s="6"/>
      <c r="Y510" s="6"/>
      <c r="Z510" s="6"/>
    </row>
    <row r="511" ht="15.75" customHeight="1">
      <c r="A511" s="2"/>
      <c r="B511" s="18"/>
      <c r="C511" s="23"/>
      <c r="D511" s="6"/>
      <c r="E511" s="6"/>
      <c r="F511" s="6"/>
      <c r="G511" s="6"/>
      <c r="H511" s="6"/>
      <c r="I511" s="6"/>
      <c r="J511" s="6"/>
      <c r="K511" s="6"/>
      <c r="L511" s="6"/>
      <c r="M511" s="6"/>
      <c r="N511" s="6"/>
      <c r="O511" s="6"/>
      <c r="P511" s="6"/>
      <c r="Q511" s="6"/>
      <c r="R511" s="6"/>
      <c r="U511" s="6"/>
      <c r="V511" s="6"/>
      <c r="W511" s="6"/>
      <c r="X511" s="6"/>
      <c r="Y511" s="6"/>
      <c r="Z511" s="6"/>
    </row>
    <row r="512" ht="15.75" customHeight="1">
      <c r="A512" s="2"/>
      <c r="B512" s="18"/>
      <c r="C512" s="23"/>
      <c r="D512" s="6"/>
      <c r="E512" s="6"/>
      <c r="F512" s="6"/>
      <c r="G512" s="6"/>
      <c r="H512" s="6"/>
      <c r="I512" s="6"/>
      <c r="J512" s="6"/>
      <c r="K512" s="6"/>
      <c r="L512" s="6"/>
      <c r="M512" s="6"/>
      <c r="N512" s="6"/>
      <c r="O512" s="6"/>
      <c r="P512" s="6"/>
      <c r="Q512" s="6"/>
      <c r="R512" s="6"/>
      <c r="U512" s="6"/>
      <c r="V512" s="6"/>
      <c r="W512" s="6"/>
      <c r="X512" s="6"/>
      <c r="Y512" s="6"/>
      <c r="Z512" s="6"/>
    </row>
    <row r="513" ht="15.75" customHeight="1">
      <c r="A513" s="2"/>
      <c r="B513" s="18"/>
      <c r="C513" s="23"/>
      <c r="D513" s="6"/>
      <c r="E513" s="6"/>
      <c r="F513" s="6"/>
      <c r="G513" s="6"/>
      <c r="H513" s="6"/>
      <c r="I513" s="6"/>
      <c r="J513" s="6"/>
      <c r="K513" s="6"/>
      <c r="L513" s="6"/>
      <c r="M513" s="6"/>
      <c r="N513" s="6"/>
      <c r="O513" s="6"/>
      <c r="P513" s="6"/>
      <c r="Q513" s="6"/>
      <c r="R513" s="6"/>
      <c r="U513" s="6"/>
      <c r="V513" s="6"/>
      <c r="W513" s="6"/>
      <c r="X513" s="6"/>
      <c r="Y513" s="6"/>
      <c r="Z513" s="6"/>
    </row>
    <row r="514" ht="15.75" customHeight="1">
      <c r="A514" s="2"/>
      <c r="B514" s="18"/>
      <c r="C514" s="23"/>
      <c r="D514" s="6"/>
      <c r="E514" s="6"/>
      <c r="F514" s="6"/>
      <c r="G514" s="6"/>
      <c r="H514" s="6"/>
      <c r="I514" s="6"/>
      <c r="J514" s="6"/>
      <c r="K514" s="6"/>
      <c r="L514" s="6"/>
      <c r="M514" s="6"/>
      <c r="N514" s="6"/>
      <c r="O514" s="6"/>
      <c r="P514" s="6"/>
      <c r="Q514" s="6"/>
      <c r="R514" s="6"/>
      <c r="U514" s="6"/>
      <c r="V514" s="6"/>
      <c r="W514" s="6"/>
      <c r="X514" s="6"/>
      <c r="Y514" s="6"/>
      <c r="Z514" s="6"/>
    </row>
    <row r="515" ht="15.75" customHeight="1">
      <c r="A515" s="2"/>
      <c r="B515" s="18"/>
      <c r="C515" s="23"/>
      <c r="D515" s="6"/>
      <c r="E515" s="6"/>
      <c r="F515" s="6"/>
      <c r="G515" s="6"/>
      <c r="H515" s="6"/>
      <c r="I515" s="6"/>
      <c r="J515" s="6"/>
      <c r="K515" s="6"/>
      <c r="L515" s="6"/>
      <c r="M515" s="6"/>
      <c r="N515" s="6"/>
      <c r="O515" s="6"/>
      <c r="P515" s="6"/>
      <c r="Q515" s="6"/>
      <c r="R515" s="6"/>
      <c r="U515" s="6"/>
      <c r="V515" s="6"/>
      <c r="W515" s="6"/>
      <c r="X515" s="6"/>
      <c r="Y515" s="6"/>
      <c r="Z515" s="6"/>
    </row>
    <row r="516" ht="15.75" customHeight="1">
      <c r="A516" s="2"/>
      <c r="B516" s="18"/>
      <c r="C516" s="23"/>
      <c r="D516" s="6"/>
      <c r="E516" s="6"/>
      <c r="F516" s="6"/>
      <c r="G516" s="6"/>
      <c r="H516" s="6"/>
      <c r="I516" s="6"/>
      <c r="J516" s="6"/>
      <c r="K516" s="6"/>
      <c r="L516" s="6"/>
      <c r="M516" s="6"/>
      <c r="N516" s="6"/>
      <c r="O516" s="6"/>
      <c r="P516" s="6"/>
      <c r="Q516" s="6"/>
      <c r="R516" s="6"/>
      <c r="U516" s="6"/>
      <c r="V516" s="6"/>
      <c r="W516" s="6"/>
      <c r="X516" s="6"/>
      <c r="Y516" s="6"/>
      <c r="Z516" s="6"/>
    </row>
    <row r="517" ht="15.75" customHeight="1">
      <c r="A517" s="2"/>
      <c r="B517" s="18"/>
      <c r="C517" s="23"/>
      <c r="D517" s="6"/>
      <c r="E517" s="6"/>
      <c r="F517" s="6"/>
      <c r="G517" s="6"/>
      <c r="H517" s="6"/>
      <c r="I517" s="6"/>
      <c r="J517" s="6"/>
      <c r="K517" s="6"/>
      <c r="L517" s="6"/>
      <c r="M517" s="6"/>
      <c r="N517" s="6"/>
      <c r="O517" s="6"/>
      <c r="P517" s="6"/>
      <c r="Q517" s="6"/>
      <c r="R517" s="6"/>
      <c r="U517" s="6"/>
      <c r="V517" s="6"/>
      <c r="W517" s="6"/>
      <c r="X517" s="6"/>
      <c r="Y517" s="6"/>
      <c r="Z517" s="6"/>
    </row>
    <row r="518" ht="15.75" customHeight="1">
      <c r="A518" s="2"/>
      <c r="B518" s="18"/>
      <c r="C518" s="23"/>
      <c r="D518" s="6"/>
      <c r="E518" s="6"/>
      <c r="F518" s="6"/>
      <c r="G518" s="6"/>
      <c r="H518" s="6"/>
      <c r="I518" s="6"/>
      <c r="J518" s="6"/>
      <c r="K518" s="6"/>
      <c r="L518" s="6"/>
      <c r="M518" s="6"/>
      <c r="N518" s="6"/>
      <c r="O518" s="6"/>
      <c r="P518" s="6"/>
      <c r="Q518" s="6"/>
      <c r="R518" s="6"/>
      <c r="U518" s="6"/>
      <c r="V518" s="6"/>
      <c r="W518" s="6"/>
      <c r="X518" s="6"/>
      <c r="Y518" s="6"/>
      <c r="Z518" s="6"/>
    </row>
    <row r="519" ht="15.75" customHeight="1">
      <c r="A519" s="2"/>
      <c r="B519" s="18"/>
      <c r="C519" s="23"/>
      <c r="D519" s="6"/>
      <c r="E519" s="6"/>
      <c r="F519" s="6"/>
      <c r="G519" s="6"/>
      <c r="H519" s="6"/>
      <c r="I519" s="6"/>
      <c r="J519" s="6"/>
      <c r="K519" s="6"/>
      <c r="L519" s="6"/>
      <c r="M519" s="6"/>
      <c r="N519" s="6"/>
      <c r="O519" s="6"/>
      <c r="P519" s="6"/>
      <c r="Q519" s="6"/>
      <c r="R519" s="6"/>
      <c r="U519" s="6"/>
      <c r="V519" s="6"/>
      <c r="W519" s="6"/>
      <c r="X519" s="6"/>
      <c r="Y519" s="6"/>
      <c r="Z519" s="6"/>
    </row>
    <row r="520" ht="15.75" customHeight="1">
      <c r="A520" s="2"/>
      <c r="B520" s="18"/>
      <c r="C520" s="23"/>
      <c r="D520" s="6"/>
      <c r="E520" s="6"/>
      <c r="F520" s="6"/>
      <c r="G520" s="6"/>
      <c r="H520" s="6"/>
      <c r="I520" s="6"/>
      <c r="J520" s="6"/>
      <c r="K520" s="6"/>
      <c r="L520" s="6"/>
      <c r="M520" s="6"/>
      <c r="N520" s="6"/>
      <c r="O520" s="6"/>
      <c r="P520" s="6"/>
      <c r="Q520" s="6"/>
      <c r="R520" s="6"/>
      <c r="U520" s="6"/>
      <c r="V520" s="6"/>
      <c r="W520" s="6"/>
      <c r="X520" s="6"/>
      <c r="Y520" s="6"/>
      <c r="Z520" s="6"/>
    </row>
    <row r="521" ht="15.75" customHeight="1">
      <c r="A521" s="2"/>
      <c r="B521" s="18"/>
      <c r="C521" s="23"/>
      <c r="D521" s="6"/>
      <c r="E521" s="6"/>
      <c r="F521" s="6"/>
      <c r="G521" s="6"/>
      <c r="H521" s="6"/>
      <c r="I521" s="6"/>
      <c r="J521" s="6"/>
      <c r="K521" s="6"/>
      <c r="L521" s="6"/>
      <c r="M521" s="6"/>
      <c r="N521" s="6"/>
      <c r="O521" s="6"/>
      <c r="P521" s="6"/>
      <c r="Q521" s="6"/>
      <c r="R521" s="6"/>
      <c r="U521" s="6"/>
      <c r="V521" s="6"/>
      <c r="W521" s="6"/>
      <c r="X521" s="6"/>
      <c r="Y521" s="6"/>
      <c r="Z521" s="6"/>
    </row>
    <row r="522" ht="15.75" customHeight="1">
      <c r="A522" s="2"/>
      <c r="B522" s="18"/>
      <c r="C522" s="23"/>
      <c r="D522" s="6"/>
      <c r="E522" s="6"/>
      <c r="F522" s="6"/>
      <c r="G522" s="6"/>
      <c r="H522" s="6"/>
      <c r="I522" s="6"/>
      <c r="J522" s="6"/>
      <c r="K522" s="6"/>
      <c r="L522" s="6"/>
      <c r="M522" s="6"/>
      <c r="N522" s="6"/>
      <c r="O522" s="6"/>
      <c r="P522" s="6"/>
      <c r="Q522" s="6"/>
      <c r="R522" s="6"/>
      <c r="U522" s="6"/>
      <c r="V522" s="6"/>
      <c r="W522" s="6"/>
      <c r="X522" s="6"/>
      <c r="Y522" s="6"/>
      <c r="Z522" s="6"/>
    </row>
    <row r="523" ht="15.75" customHeight="1">
      <c r="A523" s="2"/>
      <c r="B523" s="18"/>
      <c r="C523" s="23"/>
      <c r="D523" s="6"/>
      <c r="E523" s="6"/>
      <c r="F523" s="6"/>
      <c r="G523" s="6"/>
      <c r="H523" s="6"/>
      <c r="I523" s="6"/>
      <c r="J523" s="6"/>
      <c r="K523" s="6"/>
      <c r="L523" s="6"/>
      <c r="M523" s="6"/>
      <c r="N523" s="6"/>
      <c r="O523" s="6"/>
      <c r="P523" s="6"/>
      <c r="Q523" s="6"/>
      <c r="R523" s="6"/>
      <c r="U523" s="6"/>
      <c r="V523" s="6"/>
      <c r="W523" s="6"/>
      <c r="X523" s="6"/>
      <c r="Y523" s="6"/>
      <c r="Z523" s="6"/>
    </row>
    <row r="524" ht="15.75" customHeight="1">
      <c r="A524" s="2"/>
      <c r="B524" s="18"/>
      <c r="C524" s="23"/>
      <c r="D524" s="6"/>
      <c r="E524" s="6"/>
      <c r="F524" s="6"/>
      <c r="G524" s="6"/>
      <c r="H524" s="6"/>
      <c r="I524" s="6"/>
      <c r="J524" s="6"/>
      <c r="K524" s="6"/>
      <c r="L524" s="6"/>
      <c r="M524" s="6"/>
      <c r="N524" s="6"/>
      <c r="O524" s="6"/>
      <c r="P524" s="6"/>
      <c r="Q524" s="6"/>
      <c r="R524" s="6"/>
      <c r="U524" s="6"/>
      <c r="V524" s="6"/>
      <c r="W524" s="6"/>
      <c r="X524" s="6"/>
      <c r="Y524" s="6"/>
      <c r="Z524" s="6"/>
    </row>
    <row r="525" ht="15.75" customHeight="1">
      <c r="A525" s="2"/>
      <c r="B525" s="18"/>
      <c r="C525" s="23"/>
      <c r="D525" s="6"/>
      <c r="E525" s="6"/>
      <c r="F525" s="6"/>
      <c r="G525" s="6"/>
      <c r="H525" s="6"/>
      <c r="I525" s="6"/>
      <c r="J525" s="6"/>
      <c r="K525" s="6"/>
      <c r="L525" s="6"/>
      <c r="M525" s="6"/>
      <c r="N525" s="6"/>
      <c r="O525" s="6"/>
      <c r="P525" s="6"/>
      <c r="Q525" s="6"/>
      <c r="R525" s="6"/>
      <c r="U525" s="6"/>
      <c r="V525" s="6"/>
      <c r="W525" s="6"/>
      <c r="X525" s="6"/>
      <c r="Y525" s="6"/>
      <c r="Z525" s="6"/>
    </row>
    <row r="526" ht="15.75" customHeight="1">
      <c r="A526" s="2"/>
      <c r="B526" s="18"/>
      <c r="C526" s="23"/>
      <c r="D526" s="6"/>
      <c r="E526" s="6"/>
      <c r="F526" s="6"/>
      <c r="G526" s="6"/>
      <c r="H526" s="6"/>
      <c r="I526" s="6"/>
      <c r="J526" s="6"/>
      <c r="K526" s="6"/>
      <c r="L526" s="6"/>
      <c r="M526" s="6"/>
      <c r="N526" s="6"/>
      <c r="O526" s="6"/>
      <c r="P526" s="6"/>
      <c r="Q526" s="6"/>
      <c r="R526" s="6"/>
      <c r="U526" s="6"/>
      <c r="V526" s="6"/>
      <c r="W526" s="6"/>
      <c r="X526" s="6"/>
      <c r="Y526" s="6"/>
      <c r="Z526" s="6"/>
    </row>
    <row r="527" ht="15.75" customHeight="1">
      <c r="A527" s="2"/>
      <c r="B527" s="18"/>
      <c r="C527" s="23"/>
      <c r="D527" s="6"/>
      <c r="E527" s="6"/>
      <c r="F527" s="6"/>
      <c r="G527" s="6"/>
      <c r="H527" s="6"/>
      <c r="I527" s="6"/>
      <c r="J527" s="6"/>
      <c r="K527" s="6"/>
      <c r="L527" s="6"/>
      <c r="M527" s="6"/>
      <c r="N527" s="6"/>
      <c r="O527" s="6"/>
      <c r="P527" s="6"/>
      <c r="Q527" s="6"/>
      <c r="R527" s="6"/>
      <c r="U527" s="6"/>
      <c r="V527" s="6"/>
      <c r="W527" s="6"/>
      <c r="X527" s="6"/>
      <c r="Y527" s="6"/>
      <c r="Z527" s="6"/>
    </row>
    <row r="528" ht="15.75" customHeight="1">
      <c r="A528" s="2"/>
      <c r="B528" s="18"/>
      <c r="C528" s="23"/>
      <c r="D528" s="6"/>
      <c r="E528" s="6"/>
      <c r="F528" s="6"/>
      <c r="G528" s="6"/>
      <c r="H528" s="6"/>
      <c r="I528" s="6"/>
      <c r="J528" s="6"/>
      <c r="K528" s="6"/>
      <c r="L528" s="6"/>
      <c r="M528" s="6"/>
      <c r="N528" s="6"/>
      <c r="O528" s="6"/>
      <c r="P528" s="6"/>
      <c r="Q528" s="6"/>
      <c r="R528" s="6"/>
      <c r="U528" s="6"/>
      <c r="V528" s="6"/>
      <c r="W528" s="6"/>
      <c r="X528" s="6"/>
      <c r="Y528" s="6"/>
      <c r="Z528" s="6"/>
    </row>
    <row r="529" ht="15.75" customHeight="1">
      <c r="A529" s="2"/>
      <c r="B529" s="18"/>
      <c r="C529" s="23"/>
      <c r="D529" s="6"/>
      <c r="E529" s="6"/>
      <c r="F529" s="6"/>
      <c r="G529" s="6"/>
      <c r="H529" s="6"/>
      <c r="I529" s="6"/>
      <c r="J529" s="6"/>
      <c r="K529" s="6"/>
      <c r="L529" s="6"/>
      <c r="M529" s="6"/>
      <c r="N529" s="6"/>
      <c r="O529" s="6"/>
      <c r="P529" s="6"/>
      <c r="Q529" s="6"/>
      <c r="R529" s="6"/>
      <c r="U529" s="6"/>
      <c r="V529" s="6"/>
      <c r="W529" s="6"/>
      <c r="X529" s="6"/>
      <c r="Y529" s="6"/>
      <c r="Z529" s="6"/>
    </row>
    <row r="530" ht="15.75" customHeight="1">
      <c r="A530" s="2"/>
      <c r="B530" s="18"/>
      <c r="C530" s="23"/>
      <c r="D530" s="6"/>
      <c r="E530" s="6"/>
      <c r="F530" s="6"/>
      <c r="G530" s="6"/>
      <c r="H530" s="6"/>
      <c r="I530" s="6"/>
      <c r="J530" s="6"/>
      <c r="K530" s="6"/>
      <c r="L530" s="6"/>
      <c r="M530" s="6"/>
      <c r="N530" s="6"/>
      <c r="O530" s="6"/>
      <c r="P530" s="6"/>
      <c r="Q530" s="6"/>
      <c r="R530" s="6"/>
      <c r="U530" s="6"/>
      <c r="V530" s="6"/>
      <c r="W530" s="6"/>
      <c r="X530" s="6"/>
      <c r="Y530" s="6"/>
      <c r="Z530" s="6"/>
    </row>
    <row r="531" ht="15.75" customHeight="1">
      <c r="A531" s="2"/>
      <c r="B531" s="18"/>
      <c r="C531" s="23"/>
      <c r="D531" s="6"/>
      <c r="E531" s="6"/>
      <c r="F531" s="6"/>
      <c r="G531" s="6"/>
      <c r="H531" s="6"/>
      <c r="I531" s="6"/>
      <c r="J531" s="6"/>
      <c r="K531" s="6"/>
      <c r="L531" s="6"/>
      <c r="M531" s="6"/>
      <c r="N531" s="6"/>
      <c r="O531" s="6"/>
      <c r="P531" s="6"/>
      <c r="Q531" s="6"/>
      <c r="R531" s="6"/>
      <c r="U531" s="6"/>
      <c r="V531" s="6"/>
      <c r="W531" s="6"/>
      <c r="X531" s="6"/>
      <c r="Y531" s="6"/>
      <c r="Z531" s="6"/>
    </row>
    <row r="532" ht="15.75" customHeight="1">
      <c r="A532" s="2"/>
      <c r="B532" s="18"/>
      <c r="C532" s="23"/>
      <c r="D532" s="6"/>
      <c r="E532" s="6"/>
      <c r="F532" s="6"/>
      <c r="G532" s="6"/>
      <c r="H532" s="6"/>
      <c r="I532" s="6"/>
      <c r="J532" s="6"/>
      <c r="K532" s="6"/>
      <c r="L532" s="6"/>
      <c r="M532" s="6"/>
      <c r="N532" s="6"/>
      <c r="O532" s="6"/>
      <c r="P532" s="6"/>
      <c r="Q532" s="6"/>
      <c r="R532" s="6"/>
      <c r="U532" s="6"/>
      <c r="V532" s="6"/>
      <c r="W532" s="6"/>
      <c r="X532" s="6"/>
      <c r="Y532" s="6"/>
      <c r="Z532" s="6"/>
    </row>
    <row r="533" ht="15.75" customHeight="1">
      <c r="A533" s="2"/>
      <c r="B533" s="18"/>
      <c r="C533" s="23"/>
      <c r="D533" s="6"/>
      <c r="E533" s="6"/>
      <c r="F533" s="6"/>
      <c r="G533" s="6"/>
      <c r="H533" s="6"/>
      <c r="I533" s="6"/>
      <c r="J533" s="6"/>
      <c r="K533" s="6"/>
      <c r="L533" s="6"/>
      <c r="M533" s="6"/>
      <c r="N533" s="6"/>
      <c r="O533" s="6"/>
      <c r="P533" s="6"/>
      <c r="Q533" s="6"/>
      <c r="R533" s="6"/>
      <c r="U533" s="6"/>
      <c r="V533" s="6"/>
      <c r="W533" s="6"/>
      <c r="X533" s="6"/>
      <c r="Y533" s="6"/>
      <c r="Z533" s="6"/>
    </row>
    <row r="534" ht="15.75" customHeight="1">
      <c r="A534" s="2"/>
      <c r="B534" s="18"/>
      <c r="C534" s="23"/>
      <c r="D534" s="6"/>
      <c r="E534" s="6"/>
      <c r="F534" s="6"/>
      <c r="G534" s="6"/>
      <c r="H534" s="6"/>
      <c r="I534" s="6"/>
      <c r="J534" s="6"/>
      <c r="K534" s="6"/>
      <c r="L534" s="6"/>
      <c r="M534" s="6"/>
      <c r="N534" s="6"/>
      <c r="O534" s="6"/>
      <c r="P534" s="6"/>
      <c r="Q534" s="6"/>
      <c r="R534" s="6"/>
      <c r="U534" s="6"/>
      <c r="V534" s="6"/>
      <c r="W534" s="6"/>
      <c r="X534" s="6"/>
      <c r="Y534" s="6"/>
      <c r="Z534" s="6"/>
    </row>
    <row r="535" ht="15.75" customHeight="1">
      <c r="A535" s="2"/>
      <c r="B535" s="18"/>
      <c r="C535" s="23"/>
      <c r="D535" s="6"/>
      <c r="E535" s="6"/>
      <c r="F535" s="6"/>
      <c r="G535" s="6"/>
      <c r="H535" s="6"/>
      <c r="I535" s="6"/>
      <c r="J535" s="6"/>
      <c r="K535" s="6"/>
      <c r="L535" s="6"/>
      <c r="M535" s="6"/>
      <c r="N535" s="6"/>
      <c r="O535" s="6"/>
      <c r="P535" s="6"/>
      <c r="Q535" s="6"/>
      <c r="R535" s="6"/>
      <c r="U535" s="6"/>
      <c r="V535" s="6"/>
      <c r="W535" s="6"/>
      <c r="X535" s="6"/>
      <c r="Y535" s="6"/>
      <c r="Z535" s="6"/>
    </row>
    <row r="536" ht="15.75" customHeight="1">
      <c r="A536" s="2"/>
      <c r="B536" s="18"/>
      <c r="C536" s="23"/>
      <c r="D536" s="6"/>
      <c r="E536" s="6"/>
      <c r="F536" s="6"/>
      <c r="G536" s="6"/>
      <c r="H536" s="6"/>
      <c r="I536" s="6"/>
      <c r="J536" s="6"/>
      <c r="K536" s="6"/>
      <c r="L536" s="6"/>
      <c r="M536" s="6"/>
      <c r="N536" s="6"/>
      <c r="O536" s="6"/>
      <c r="P536" s="6"/>
      <c r="Q536" s="6"/>
      <c r="R536" s="6"/>
      <c r="U536" s="6"/>
      <c r="V536" s="6"/>
      <c r="W536" s="6"/>
      <c r="X536" s="6"/>
      <c r="Y536" s="6"/>
      <c r="Z536" s="6"/>
    </row>
    <row r="537" ht="15.75" customHeight="1">
      <c r="A537" s="2"/>
      <c r="B537" s="18"/>
      <c r="C537" s="23"/>
      <c r="D537" s="6"/>
      <c r="E537" s="6"/>
      <c r="F537" s="6"/>
      <c r="G537" s="6"/>
      <c r="H537" s="6"/>
      <c r="I537" s="6"/>
      <c r="J537" s="6"/>
      <c r="K537" s="6"/>
      <c r="L537" s="6"/>
      <c r="M537" s="6"/>
      <c r="N537" s="6"/>
      <c r="O537" s="6"/>
      <c r="P537" s="6"/>
      <c r="Q537" s="6"/>
      <c r="R537" s="6"/>
      <c r="U537" s="6"/>
      <c r="V537" s="6"/>
      <c r="W537" s="6"/>
      <c r="X537" s="6"/>
      <c r="Y537" s="6"/>
      <c r="Z537" s="6"/>
    </row>
    <row r="538" ht="15.75" customHeight="1">
      <c r="A538" s="2"/>
      <c r="B538" s="18"/>
      <c r="C538" s="23"/>
      <c r="D538" s="6"/>
      <c r="E538" s="6"/>
      <c r="F538" s="6"/>
      <c r="G538" s="6"/>
      <c r="H538" s="6"/>
      <c r="I538" s="6"/>
      <c r="J538" s="6"/>
      <c r="K538" s="6"/>
      <c r="L538" s="6"/>
      <c r="M538" s="6"/>
      <c r="N538" s="6"/>
      <c r="O538" s="6"/>
      <c r="P538" s="6"/>
      <c r="Q538" s="6"/>
      <c r="R538" s="6"/>
      <c r="U538" s="6"/>
      <c r="V538" s="6"/>
      <c r="W538" s="6"/>
      <c r="X538" s="6"/>
      <c r="Y538" s="6"/>
      <c r="Z538" s="6"/>
    </row>
    <row r="539" ht="15.75" customHeight="1">
      <c r="A539" s="2"/>
      <c r="B539" s="18"/>
      <c r="C539" s="23"/>
      <c r="D539" s="6"/>
      <c r="E539" s="6"/>
      <c r="F539" s="6"/>
      <c r="G539" s="6"/>
      <c r="H539" s="6"/>
      <c r="I539" s="6"/>
      <c r="J539" s="6"/>
      <c r="K539" s="6"/>
      <c r="L539" s="6"/>
      <c r="M539" s="6"/>
      <c r="N539" s="6"/>
      <c r="O539" s="6"/>
      <c r="P539" s="6"/>
      <c r="Q539" s="6"/>
      <c r="R539" s="6"/>
      <c r="U539" s="6"/>
      <c r="V539" s="6"/>
      <c r="W539" s="6"/>
      <c r="X539" s="6"/>
      <c r="Y539" s="6"/>
      <c r="Z539" s="6"/>
    </row>
    <row r="540" ht="15.75" customHeight="1">
      <c r="A540" s="2"/>
      <c r="B540" s="18"/>
      <c r="C540" s="23"/>
      <c r="D540" s="6"/>
      <c r="E540" s="6"/>
      <c r="F540" s="6"/>
      <c r="G540" s="6"/>
      <c r="H540" s="6"/>
      <c r="I540" s="6"/>
      <c r="J540" s="6"/>
      <c r="K540" s="6"/>
      <c r="L540" s="6"/>
      <c r="M540" s="6"/>
      <c r="N540" s="6"/>
      <c r="O540" s="6"/>
      <c r="P540" s="6"/>
      <c r="Q540" s="6"/>
      <c r="R540" s="6"/>
      <c r="U540" s="6"/>
      <c r="V540" s="6"/>
      <c r="W540" s="6"/>
      <c r="X540" s="6"/>
      <c r="Y540" s="6"/>
      <c r="Z540" s="6"/>
    </row>
    <row r="541" ht="15.75" customHeight="1">
      <c r="A541" s="2"/>
      <c r="B541" s="18"/>
      <c r="C541" s="23"/>
      <c r="D541" s="6"/>
      <c r="E541" s="6"/>
      <c r="F541" s="6"/>
      <c r="G541" s="6"/>
      <c r="H541" s="6"/>
      <c r="I541" s="6"/>
      <c r="J541" s="6"/>
      <c r="K541" s="6"/>
      <c r="L541" s="6"/>
      <c r="M541" s="6"/>
      <c r="N541" s="6"/>
      <c r="O541" s="6"/>
      <c r="P541" s="6"/>
      <c r="Q541" s="6"/>
      <c r="R541" s="6"/>
      <c r="U541" s="6"/>
      <c r="V541" s="6"/>
      <c r="W541" s="6"/>
      <c r="X541" s="6"/>
      <c r="Y541" s="6"/>
      <c r="Z541" s="6"/>
    </row>
    <row r="542" ht="15.75" customHeight="1">
      <c r="A542" s="2"/>
      <c r="B542" s="18"/>
      <c r="C542" s="23"/>
      <c r="D542" s="6"/>
      <c r="E542" s="6"/>
      <c r="F542" s="6"/>
      <c r="G542" s="6"/>
      <c r="H542" s="6"/>
      <c r="I542" s="6"/>
      <c r="J542" s="6"/>
      <c r="K542" s="6"/>
      <c r="L542" s="6"/>
      <c r="M542" s="6"/>
      <c r="N542" s="6"/>
      <c r="O542" s="6"/>
      <c r="P542" s="6"/>
      <c r="Q542" s="6"/>
      <c r="R542" s="6"/>
      <c r="U542" s="6"/>
      <c r="V542" s="6"/>
      <c r="W542" s="6"/>
      <c r="X542" s="6"/>
      <c r="Y542" s="6"/>
      <c r="Z542" s="6"/>
    </row>
    <row r="543" ht="15.75" customHeight="1">
      <c r="A543" s="2"/>
      <c r="B543" s="18"/>
      <c r="C543" s="23"/>
      <c r="D543" s="6"/>
      <c r="E543" s="6"/>
      <c r="F543" s="6"/>
      <c r="G543" s="6"/>
      <c r="H543" s="6"/>
      <c r="I543" s="6"/>
      <c r="J543" s="6"/>
      <c r="K543" s="6"/>
      <c r="L543" s="6"/>
      <c r="M543" s="6"/>
      <c r="N543" s="6"/>
      <c r="O543" s="6"/>
      <c r="P543" s="6"/>
      <c r="Q543" s="6"/>
      <c r="R543" s="6"/>
      <c r="U543" s="6"/>
      <c r="V543" s="6"/>
      <c r="W543" s="6"/>
      <c r="X543" s="6"/>
      <c r="Y543" s="6"/>
      <c r="Z543" s="6"/>
    </row>
    <row r="544" ht="15.75" customHeight="1">
      <c r="A544" s="2"/>
      <c r="B544" s="18"/>
      <c r="C544" s="23"/>
      <c r="D544" s="6"/>
      <c r="E544" s="6"/>
      <c r="F544" s="6"/>
      <c r="G544" s="6"/>
      <c r="H544" s="6"/>
      <c r="I544" s="6"/>
      <c r="J544" s="6"/>
      <c r="K544" s="6"/>
      <c r="L544" s="6"/>
      <c r="M544" s="6"/>
      <c r="N544" s="6"/>
      <c r="O544" s="6"/>
      <c r="P544" s="6"/>
      <c r="Q544" s="6"/>
      <c r="R544" s="6"/>
      <c r="U544" s="6"/>
      <c r="V544" s="6"/>
      <c r="W544" s="6"/>
      <c r="X544" s="6"/>
      <c r="Y544" s="6"/>
      <c r="Z544" s="6"/>
    </row>
    <row r="545" ht="15.75" customHeight="1">
      <c r="A545" s="2"/>
      <c r="B545" s="18"/>
      <c r="C545" s="23"/>
      <c r="D545" s="6"/>
      <c r="E545" s="6"/>
      <c r="F545" s="6"/>
      <c r="G545" s="6"/>
      <c r="H545" s="6"/>
      <c r="I545" s="6"/>
      <c r="J545" s="6"/>
      <c r="K545" s="6"/>
      <c r="L545" s="6"/>
      <c r="M545" s="6"/>
      <c r="N545" s="6"/>
      <c r="O545" s="6"/>
      <c r="P545" s="6"/>
      <c r="Q545" s="6"/>
      <c r="R545" s="6"/>
      <c r="U545" s="6"/>
      <c r="V545" s="6"/>
      <c r="W545" s="6"/>
      <c r="X545" s="6"/>
      <c r="Y545" s="6"/>
      <c r="Z545" s="6"/>
    </row>
    <row r="546" ht="15.75" customHeight="1">
      <c r="A546" s="2"/>
      <c r="B546" s="18"/>
      <c r="C546" s="23"/>
      <c r="D546" s="6"/>
      <c r="E546" s="6"/>
      <c r="F546" s="6"/>
      <c r="G546" s="6"/>
      <c r="H546" s="6"/>
      <c r="I546" s="6"/>
      <c r="J546" s="6"/>
      <c r="K546" s="6"/>
      <c r="L546" s="6"/>
      <c r="M546" s="6"/>
      <c r="N546" s="6"/>
      <c r="O546" s="6"/>
      <c r="P546" s="6"/>
      <c r="Q546" s="6"/>
      <c r="R546" s="6"/>
      <c r="U546" s="6"/>
      <c r="V546" s="6"/>
      <c r="W546" s="6"/>
      <c r="X546" s="6"/>
      <c r="Y546" s="6"/>
      <c r="Z546" s="6"/>
    </row>
    <row r="547" ht="15.75" customHeight="1">
      <c r="A547" s="2"/>
      <c r="B547" s="18"/>
      <c r="C547" s="23"/>
      <c r="D547" s="6"/>
      <c r="E547" s="6"/>
      <c r="F547" s="6"/>
      <c r="G547" s="6"/>
      <c r="H547" s="6"/>
      <c r="I547" s="6"/>
      <c r="J547" s="6"/>
      <c r="K547" s="6"/>
      <c r="L547" s="6"/>
      <c r="M547" s="6"/>
      <c r="N547" s="6"/>
      <c r="O547" s="6"/>
      <c r="P547" s="6"/>
      <c r="Q547" s="6"/>
      <c r="R547" s="6"/>
      <c r="U547" s="6"/>
      <c r="V547" s="6"/>
      <c r="W547" s="6"/>
      <c r="X547" s="6"/>
      <c r="Y547" s="6"/>
      <c r="Z547" s="6"/>
    </row>
    <row r="548" ht="15.75" customHeight="1">
      <c r="A548" s="2"/>
      <c r="B548" s="18"/>
      <c r="C548" s="23"/>
      <c r="D548" s="6"/>
      <c r="E548" s="6"/>
      <c r="F548" s="6"/>
      <c r="G548" s="6"/>
      <c r="H548" s="6"/>
      <c r="I548" s="6"/>
      <c r="J548" s="6"/>
      <c r="K548" s="6"/>
      <c r="L548" s="6"/>
      <c r="M548" s="6"/>
      <c r="N548" s="6"/>
      <c r="O548" s="6"/>
      <c r="P548" s="6"/>
      <c r="Q548" s="6"/>
      <c r="R548" s="6"/>
      <c r="U548" s="6"/>
      <c r="V548" s="6"/>
      <c r="W548" s="6"/>
      <c r="X548" s="6"/>
      <c r="Y548" s="6"/>
      <c r="Z548" s="6"/>
    </row>
    <row r="549" ht="15.75" customHeight="1">
      <c r="A549" s="2"/>
      <c r="B549" s="18"/>
      <c r="C549" s="23"/>
      <c r="D549" s="6"/>
      <c r="E549" s="6"/>
      <c r="F549" s="6"/>
      <c r="G549" s="6"/>
      <c r="H549" s="6"/>
      <c r="I549" s="6"/>
      <c r="J549" s="6"/>
      <c r="K549" s="6"/>
      <c r="L549" s="6"/>
      <c r="M549" s="6"/>
      <c r="N549" s="6"/>
      <c r="O549" s="6"/>
      <c r="P549" s="6"/>
      <c r="Q549" s="6"/>
      <c r="R549" s="6"/>
      <c r="U549" s="6"/>
      <c r="V549" s="6"/>
      <c r="W549" s="6"/>
      <c r="X549" s="6"/>
      <c r="Y549" s="6"/>
      <c r="Z549" s="6"/>
    </row>
    <row r="550" ht="15.75" customHeight="1">
      <c r="A550" s="2"/>
      <c r="B550" s="18"/>
      <c r="C550" s="23"/>
      <c r="D550" s="6"/>
      <c r="E550" s="6"/>
      <c r="F550" s="6"/>
      <c r="G550" s="6"/>
      <c r="H550" s="6"/>
      <c r="I550" s="6"/>
      <c r="J550" s="6"/>
      <c r="K550" s="6"/>
      <c r="L550" s="6"/>
      <c r="M550" s="6"/>
      <c r="N550" s="6"/>
      <c r="O550" s="6"/>
      <c r="P550" s="6"/>
      <c r="Q550" s="6"/>
      <c r="R550" s="6"/>
      <c r="U550" s="6"/>
      <c r="V550" s="6"/>
      <c r="W550" s="6"/>
      <c r="X550" s="6"/>
      <c r="Y550" s="6"/>
      <c r="Z550" s="6"/>
    </row>
    <row r="551" ht="15.75" customHeight="1">
      <c r="A551" s="2"/>
      <c r="B551" s="18"/>
      <c r="C551" s="23"/>
      <c r="D551" s="6"/>
      <c r="E551" s="6"/>
      <c r="F551" s="6"/>
      <c r="G551" s="6"/>
      <c r="H551" s="6"/>
      <c r="I551" s="6"/>
      <c r="J551" s="6"/>
      <c r="K551" s="6"/>
      <c r="L551" s="6"/>
      <c r="M551" s="6"/>
      <c r="N551" s="6"/>
      <c r="O551" s="6"/>
      <c r="P551" s="6"/>
      <c r="Q551" s="6"/>
      <c r="R551" s="6"/>
      <c r="U551" s="6"/>
      <c r="V551" s="6"/>
      <c r="W551" s="6"/>
      <c r="X551" s="6"/>
      <c r="Y551" s="6"/>
      <c r="Z551" s="6"/>
    </row>
    <row r="552" ht="15.75" customHeight="1">
      <c r="A552" s="2"/>
      <c r="B552" s="18"/>
      <c r="C552" s="23"/>
      <c r="D552" s="6"/>
      <c r="E552" s="6"/>
      <c r="F552" s="6"/>
      <c r="G552" s="6"/>
      <c r="H552" s="6"/>
      <c r="I552" s="6"/>
      <c r="J552" s="6"/>
      <c r="K552" s="6"/>
      <c r="L552" s="6"/>
      <c r="M552" s="6"/>
      <c r="N552" s="6"/>
      <c r="O552" s="6"/>
      <c r="P552" s="6"/>
      <c r="Q552" s="6"/>
      <c r="R552" s="6"/>
      <c r="U552" s="6"/>
      <c r="V552" s="6"/>
      <c r="W552" s="6"/>
      <c r="X552" s="6"/>
      <c r="Y552" s="6"/>
      <c r="Z552" s="6"/>
    </row>
    <row r="553" ht="15.75" customHeight="1">
      <c r="A553" s="2"/>
      <c r="B553" s="18"/>
      <c r="C553" s="23"/>
      <c r="D553" s="6"/>
      <c r="E553" s="6"/>
      <c r="F553" s="6"/>
      <c r="G553" s="6"/>
      <c r="H553" s="6"/>
      <c r="I553" s="6"/>
      <c r="J553" s="6"/>
      <c r="K553" s="6"/>
      <c r="L553" s="6"/>
      <c r="M553" s="6"/>
      <c r="N553" s="6"/>
      <c r="O553" s="6"/>
      <c r="P553" s="6"/>
      <c r="Q553" s="6"/>
      <c r="R553" s="6"/>
      <c r="U553" s="6"/>
      <c r="V553" s="6"/>
      <c r="W553" s="6"/>
      <c r="X553" s="6"/>
      <c r="Y553" s="6"/>
      <c r="Z553" s="6"/>
    </row>
    <row r="554" ht="15.75" customHeight="1">
      <c r="A554" s="2"/>
      <c r="B554" s="18"/>
      <c r="C554" s="23"/>
      <c r="D554" s="6"/>
      <c r="E554" s="6"/>
      <c r="F554" s="6"/>
      <c r="G554" s="6"/>
      <c r="H554" s="6"/>
      <c r="I554" s="6"/>
      <c r="J554" s="6"/>
      <c r="K554" s="6"/>
      <c r="L554" s="6"/>
      <c r="M554" s="6"/>
      <c r="N554" s="6"/>
      <c r="O554" s="6"/>
      <c r="P554" s="6"/>
      <c r="Q554" s="6"/>
      <c r="R554" s="6"/>
      <c r="U554" s="6"/>
      <c r="V554" s="6"/>
      <c r="W554" s="6"/>
      <c r="X554" s="6"/>
      <c r="Y554" s="6"/>
      <c r="Z554" s="6"/>
    </row>
    <row r="555" ht="15.75" customHeight="1">
      <c r="A555" s="2"/>
      <c r="B555" s="18"/>
      <c r="C555" s="23"/>
      <c r="D555" s="6"/>
      <c r="E555" s="6"/>
      <c r="F555" s="6"/>
      <c r="G555" s="6"/>
      <c r="H555" s="6"/>
      <c r="I555" s="6"/>
      <c r="J555" s="6"/>
      <c r="K555" s="6"/>
      <c r="L555" s="6"/>
      <c r="M555" s="6"/>
      <c r="N555" s="6"/>
      <c r="O555" s="6"/>
      <c r="P555" s="6"/>
      <c r="Q555" s="6"/>
      <c r="R555" s="6"/>
      <c r="U555" s="6"/>
      <c r="V555" s="6"/>
      <c r="W555" s="6"/>
      <c r="X555" s="6"/>
      <c r="Y555" s="6"/>
      <c r="Z555" s="6"/>
    </row>
    <row r="556" ht="15.75" customHeight="1">
      <c r="A556" s="2"/>
      <c r="B556" s="18"/>
      <c r="C556" s="23"/>
      <c r="D556" s="6"/>
      <c r="E556" s="6"/>
      <c r="F556" s="6"/>
      <c r="G556" s="6"/>
      <c r="H556" s="6"/>
      <c r="I556" s="6"/>
      <c r="J556" s="6"/>
      <c r="K556" s="6"/>
      <c r="L556" s="6"/>
      <c r="M556" s="6"/>
      <c r="N556" s="6"/>
      <c r="O556" s="6"/>
      <c r="P556" s="6"/>
      <c r="Q556" s="6"/>
      <c r="R556" s="6"/>
      <c r="U556" s="6"/>
      <c r="V556" s="6"/>
      <c r="W556" s="6"/>
      <c r="X556" s="6"/>
      <c r="Y556" s="6"/>
      <c r="Z556" s="6"/>
    </row>
    <row r="557" ht="15.75" customHeight="1">
      <c r="A557" s="2"/>
      <c r="B557" s="18"/>
      <c r="C557" s="23"/>
      <c r="D557" s="6"/>
      <c r="E557" s="6"/>
      <c r="F557" s="6"/>
      <c r="G557" s="6"/>
      <c r="H557" s="6"/>
      <c r="I557" s="6"/>
      <c r="J557" s="6"/>
      <c r="K557" s="6"/>
      <c r="L557" s="6"/>
      <c r="M557" s="6"/>
      <c r="N557" s="6"/>
      <c r="O557" s="6"/>
      <c r="P557" s="6"/>
      <c r="Q557" s="6"/>
      <c r="R557" s="6"/>
      <c r="U557" s="6"/>
      <c r="V557" s="6"/>
      <c r="W557" s="6"/>
      <c r="X557" s="6"/>
      <c r="Y557" s="6"/>
      <c r="Z557" s="6"/>
    </row>
    <row r="558" ht="15.75" customHeight="1">
      <c r="A558" s="2"/>
      <c r="B558" s="18"/>
      <c r="C558" s="23"/>
      <c r="D558" s="6"/>
      <c r="E558" s="6"/>
      <c r="F558" s="6"/>
      <c r="G558" s="6"/>
      <c r="H558" s="6"/>
      <c r="I558" s="6"/>
      <c r="J558" s="6"/>
      <c r="K558" s="6"/>
      <c r="L558" s="6"/>
      <c r="M558" s="6"/>
      <c r="N558" s="6"/>
      <c r="O558" s="6"/>
      <c r="P558" s="6"/>
      <c r="Q558" s="6"/>
      <c r="R558" s="6"/>
      <c r="U558" s="6"/>
      <c r="V558" s="6"/>
      <c r="W558" s="6"/>
      <c r="X558" s="6"/>
      <c r="Y558" s="6"/>
      <c r="Z558" s="6"/>
    </row>
    <row r="559" ht="15.75" customHeight="1">
      <c r="A559" s="2"/>
      <c r="B559" s="18"/>
      <c r="C559" s="23"/>
      <c r="D559" s="6"/>
      <c r="E559" s="6"/>
      <c r="F559" s="6"/>
      <c r="G559" s="6"/>
      <c r="H559" s="6"/>
      <c r="I559" s="6"/>
      <c r="J559" s="6"/>
      <c r="K559" s="6"/>
      <c r="L559" s="6"/>
      <c r="M559" s="6"/>
      <c r="N559" s="6"/>
      <c r="O559" s="6"/>
      <c r="P559" s="6"/>
      <c r="Q559" s="6"/>
      <c r="R559" s="6"/>
      <c r="U559" s="6"/>
      <c r="V559" s="6"/>
      <c r="W559" s="6"/>
      <c r="X559" s="6"/>
      <c r="Y559" s="6"/>
      <c r="Z559" s="6"/>
    </row>
    <row r="560" ht="15.75" customHeight="1">
      <c r="A560" s="2"/>
      <c r="B560" s="18"/>
      <c r="C560" s="23"/>
      <c r="D560" s="6"/>
      <c r="E560" s="6"/>
      <c r="F560" s="6"/>
      <c r="G560" s="6"/>
      <c r="H560" s="6"/>
      <c r="I560" s="6"/>
      <c r="J560" s="6"/>
      <c r="K560" s="6"/>
      <c r="L560" s="6"/>
      <c r="M560" s="6"/>
      <c r="N560" s="6"/>
      <c r="O560" s="6"/>
      <c r="P560" s="6"/>
      <c r="Q560" s="6"/>
      <c r="R560" s="6"/>
      <c r="U560" s="6"/>
      <c r="V560" s="6"/>
      <c r="W560" s="6"/>
      <c r="X560" s="6"/>
      <c r="Y560" s="6"/>
      <c r="Z560" s="6"/>
    </row>
    <row r="561" ht="15.75" customHeight="1">
      <c r="A561" s="2"/>
      <c r="B561" s="18"/>
      <c r="C561" s="23"/>
      <c r="D561" s="6"/>
      <c r="E561" s="6"/>
      <c r="F561" s="6"/>
      <c r="G561" s="6"/>
      <c r="H561" s="6"/>
      <c r="I561" s="6"/>
      <c r="J561" s="6"/>
      <c r="K561" s="6"/>
      <c r="L561" s="6"/>
      <c r="M561" s="6"/>
      <c r="N561" s="6"/>
      <c r="O561" s="6"/>
      <c r="P561" s="6"/>
      <c r="Q561" s="6"/>
      <c r="R561" s="6"/>
      <c r="U561" s="6"/>
      <c r="V561" s="6"/>
      <c r="W561" s="6"/>
      <c r="X561" s="6"/>
      <c r="Y561" s="6"/>
      <c r="Z561" s="6"/>
    </row>
    <row r="562" ht="15.75" customHeight="1">
      <c r="A562" s="2"/>
      <c r="B562" s="18"/>
      <c r="C562" s="23"/>
      <c r="D562" s="6"/>
      <c r="E562" s="6"/>
      <c r="F562" s="6"/>
      <c r="G562" s="6"/>
      <c r="H562" s="6"/>
      <c r="I562" s="6"/>
      <c r="J562" s="6"/>
      <c r="K562" s="6"/>
      <c r="L562" s="6"/>
      <c r="M562" s="6"/>
      <c r="N562" s="6"/>
      <c r="O562" s="6"/>
      <c r="P562" s="6"/>
      <c r="Q562" s="6"/>
      <c r="R562" s="6"/>
      <c r="U562" s="6"/>
      <c r="V562" s="6"/>
      <c r="W562" s="6"/>
      <c r="X562" s="6"/>
      <c r="Y562" s="6"/>
      <c r="Z562" s="6"/>
    </row>
    <row r="563" ht="15.75" customHeight="1">
      <c r="A563" s="2"/>
      <c r="B563" s="18"/>
      <c r="C563" s="23"/>
      <c r="D563" s="6"/>
      <c r="E563" s="6"/>
      <c r="F563" s="6"/>
      <c r="G563" s="6"/>
      <c r="H563" s="6"/>
      <c r="I563" s="6"/>
      <c r="J563" s="6"/>
      <c r="K563" s="6"/>
      <c r="L563" s="6"/>
      <c r="M563" s="6"/>
      <c r="N563" s="6"/>
      <c r="O563" s="6"/>
      <c r="P563" s="6"/>
      <c r="Q563" s="6"/>
      <c r="R563" s="6"/>
      <c r="U563" s="6"/>
      <c r="V563" s="6"/>
      <c r="W563" s="6"/>
      <c r="X563" s="6"/>
      <c r="Y563" s="6"/>
      <c r="Z563" s="6"/>
    </row>
    <row r="564" ht="15.75" customHeight="1">
      <c r="A564" s="2"/>
      <c r="B564" s="18"/>
      <c r="C564" s="23"/>
      <c r="D564" s="6"/>
      <c r="E564" s="6"/>
      <c r="F564" s="6"/>
      <c r="G564" s="6"/>
      <c r="H564" s="6"/>
      <c r="I564" s="6"/>
      <c r="J564" s="6"/>
      <c r="K564" s="6"/>
      <c r="L564" s="6"/>
      <c r="M564" s="6"/>
      <c r="N564" s="6"/>
      <c r="O564" s="6"/>
      <c r="P564" s="6"/>
      <c r="Q564" s="6"/>
      <c r="R564" s="6"/>
      <c r="U564" s="6"/>
      <c r="V564" s="6"/>
      <c r="W564" s="6"/>
      <c r="X564" s="6"/>
      <c r="Y564" s="6"/>
      <c r="Z564" s="6"/>
    </row>
    <row r="565" ht="15.75" customHeight="1">
      <c r="A565" s="2"/>
      <c r="B565" s="18"/>
      <c r="C565" s="23"/>
      <c r="D565" s="6"/>
      <c r="E565" s="6"/>
      <c r="F565" s="6"/>
      <c r="G565" s="6"/>
      <c r="H565" s="6"/>
      <c r="I565" s="6"/>
      <c r="J565" s="6"/>
      <c r="K565" s="6"/>
      <c r="L565" s="6"/>
      <c r="M565" s="6"/>
      <c r="N565" s="6"/>
      <c r="O565" s="6"/>
      <c r="P565" s="6"/>
      <c r="Q565" s="6"/>
      <c r="R565" s="6"/>
      <c r="U565" s="6"/>
      <c r="V565" s="6"/>
      <c r="W565" s="6"/>
      <c r="X565" s="6"/>
      <c r="Y565" s="6"/>
      <c r="Z565" s="6"/>
    </row>
    <row r="566" ht="15.75" customHeight="1">
      <c r="A566" s="2"/>
      <c r="B566" s="18"/>
      <c r="C566" s="23"/>
      <c r="D566" s="6"/>
      <c r="E566" s="6"/>
      <c r="F566" s="6"/>
      <c r="G566" s="6"/>
      <c r="H566" s="6"/>
      <c r="I566" s="6"/>
      <c r="J566" s="6"/>
      <c r="K566" s="6"/>
      <c r="L566" s="6"/>
      <c r="M566" s="6"/>
      <c r="N566" s="6"/>
      <c r="O566" s="6"/>
      <c r="P566" s="6"/>
      <c r="Q566" s="6"/>
      <c r="R566" s="6"/>
      <c r="U566" s="6"/>
      <c r="V566" s="6"/>
      <c r="W566" s="6"/>
      <c r="X566" s="6"/>
      <c r="Y566" s="6"/>
      <c r="Z566" s="6"/>
    </row>
    <row r="567" ht="15.75" customHeight="1">
      <c r="A567" s="2"/>
      <c r="B567" s="18"/>
      <c r="C567" s="23"/>
      <c r="D567" s="6"/>
      <c r="E567" s="6"/>
      <c r="F567" s="6"/>
      <c r="G567" s="6"/>
      <c r="H567" s="6"/>
      <c r="I567" s="6"/>
      <c r="J567" s="6"/>
      <c r="K567" s="6"/>
      <c r="L567" s="6"/>
      <c r="M567" s="6"/>
      <c r="N567" s="6"/>
      <c r="O567" s="6"/>
      <c r="P567" s="6"/>
      <c r="Q567" s="6"/>
      <c r="R567" s="6"/>
      <c r="U567" s="6"/>
      <c r="V567" s="6"/>
      <c r="W567" s="6"/>
      <c r="X567" s="6"/>
      <c r="Y567" s="6"/>
      <c r="Z567" s="6"/>
    </row>
    <row r="568" ht="15.75" customHeight="1">
      <c r="A568" s="2"/>
      <c r="B568" s="18"/>
      <c r="C568" s="23"/>
      <c r="D568" s="6"/>
      <c r="E568" s="6"/>
      <c r="F568" s="6"/>
      <c r="G568" s="6"/>
      <c r="H568" s="6"/>
      <c r="I568" s="6"/>
      <c r="J568" s="6"/>
      <c r="K568" s="6"/>
      <c r="L568" s="6"/>
      <c r="M568" s="6"/>
      <c r="N568" s="6"/>
      <c r="O568" s="6"/>
      <c r="P568" s="6"/>
      <c r="Q568" s="6"/>
      <c r="R568" s="6"/>
      <c r="U568" s="6"/>
      <c r="V568" s="6"/>
      <c r="W568" s="6"/>
      <c r="X568" s="6"/>
      <c r="Y568" s="6"/>
      <c r="Z568" s="6"/>
    </row>
    <row r="569" ht="15.75" customHeight="1">
      <c r="A569" s="2"/>
      <c r="B569" s="18"/>
      <c r="C569" s="23"/>
      <c r="D569" s="6"/>
      <c r="E569" s="6"/>
      <c r="F569" s="6"/>
      <c r="G569" s="6"/>
      <c r="H569" s="6"/>
      <c r="I569" s="6"/>
      <c r="J569" s="6"/>
      <c r="K569" s="6"/>
      <c r="L569" s="6"/>
      <c r="M569" s="6"/>
      <c r="N569" s="6"/>
      <c r="O569" s="6"/>
      <c r="P569" s="6"/>
      <c r="Q569" s="6"/>
      <c r="R569" s="6"/>
      <c r="U569" s="6"/>
      <c r="V569" s="6"/>
      <c r="W569" s="6"/>
      <c r="X569" s="6"/>
      <c r="Y569" s="6"/>
      <c r="Z569" s="6"/>
    </row>
    <row r="570" ht="15.75" customHeight="1">
      <c r="A570" s="2"/>
      <c r="B570" s="18"/>
      <c r="C570" s="23"/>
      <c r="D570" s="6"/>
      <c r="E570" s="6"/>
      <c r="F570" s="6"/>
      <c r="G570" s="6"/>
      <c r="H570" s="6"/>
      <c r="I570" s="6"/>
      <c r="J570" s="6"/>
      <c r="K570" s="6"/>
      <c r="L570" s="6"/>
      <c r="M570" s="6"/>
      <c r="N570" s="6"/>
      <c r="O570" s="6"/>
      <c r="P570" s="6"/>
      <c r="Q570" s="6"/>
      <c r="R570" s="6"/>
      <c r="U570" s="6"/>
      <c r="V570" s="6"/>
      <c r="W570" s="6"/>
      <c r="X570" s="6"/>
      <c r="Y570" s="6"/>
      <c r="Z570" s="6"/>
    </row>
    <row r="571" ht="15.75" customHeight="1">
      <c r="A571" s="2"/>
      <c r="B571" s="18"/>
      <c r="C571" s="23"/>
      <c r="D571" s="6"/>
      <c r="E571" s="6"/>
      <c r="F571" s="6"/>
      <c r="G571" s="6"/>
      <c r="H571" s="6"/>
      <c r="I571" s="6"/>
      <c r="J571" s="6"/>
      <c r="K571" s="6"/>
      <c r="L571" s="6"/>
      <c r="M571" s="6"/>
      <c r="N571" s="6"/>
      <c r="O571" s="6"/>
      <c r="P571" s="6"/>
      <c r="Q571" s="6"/>
      <c r="R571" s="6"/>
      <c r="U571" s="6"/>
      <c r="V571" s="6"/>
      <c r="W571" s="6"/>
      <c r="X571" s="6"/>
      <c r="Y571" s="6"/>
      <c r="Z571" s="6"/>
    </row>
    <row r="572" ht="15.75" customHeight="1">
      <c r="A572" s="2"/>
      <c r="B572" s="18"/>
      <c r="C572" s="23"/>
      <c r="D572" s="6"/>
      <c r="E572" s="6"/>
      <c r="F572" s="6"/>
      <c r="G572" s="6"/>
      <c r="H572" s="6"/>
      <c r="I572" s="6"/>
      <c r="J572" s="6"/>
      <c r="K572" s="6"/>
      <c r="L572" s="6"/>
      <c r="M572" s="6"/>
      <c r="N572" s="6"/>
      <c r="O572" s="6"/>
      <c r="P572" s="6"/>
      <c r="Q572" s="6"/>
      <c r="R572" s="6"/>
      <c r="U572" s="6"/>
      <c r="V572" s="6"/>
      <c r="W572" s="6"/>
      <c r="X572" s="6"/>
      <c r="Y572" s="6"/>
      <c r="Z572" s="6"/>
    </row>
    <row r="573" ht="15.75" customHeight="1">
      <c r="A573" s="2"/>
      <c r="B573" s="18"/>
      <c r="C573" s="23"/>
      <c r="D573" s="6"/>
      <c r="E573" s="6"/>
      <c r="F573" s="6"/>
      <c r="G573" s="6"/>
      <c r="H573" s="6"/>
      <c r="I573" s="6"/>
      <c r="J573" s="6"/>
      <c r="K573" s="6"/>
      <c r="L573" s="6"/>
      <c r="M573" s="6"/>
      <c r="N573" s="6"/>
      <c r="O573" s="6"/>
      <c r="P573" s="6"/>
      <c r="Q573" s="6"/>
      <c r="R573" s="6"/>
      <c r="U573" s="6"/>
      <c r="V573" s="6"/>
      <c r="W573" s="6"/>
      <c r="X573" s="6"/>
      <c r="Y573" s="6"/>
      <c r="Z573" s="6"/>
    </row>
    <row r="574" ht="15.75" customHeight="1">
      <c r="A574" s="2"/>
      <c r="B574" s="18"/>
      <c r="C574" s="23"/>
      <c r="D574" s="6"/>
      <c r="E574" s="6"/>
      <c r="F574" s="6"/>
      <c r="G574" s="6"/>
      <c r="H574" s="6"/>
      <c r="I574" s="6"/>
      <c r="J574" s="6"/>
      <c r="K574" s="6"/>
      <c r="L574" s="6"/>
      <c r="M574" s="6"/>
      <c r="N574" s="6"/>
      <c r="O574" s="6"/>
      <c r="P574" s="6"/>
      <c r="Q574" s="6"/>
      <c r="R574" s="6"/>
      <c r="U574" s="6"/>
      <c r="V574" s="6"/>
      <c r="W574" s="6"/>
      <c r="X574" s="6"/>
      <c r="Y574" s="6"/>
      <c r="Z574" s="6"/>
    </row>
    <row r="575" ht="15.75" customHeight="1">
      <c r="A575" s="2"/>
      <c r="B575" s="18"/>
      <c r="C575" s="23"/>
      <c r="D575" s="6"/>
      <c r="E575" s="6"/>
      <c r="F575" s="6"/>
      <c r="G575" s="6"/>
      <c r="H575" s="6"/>
      <c r="I575" s="6"/>
      <c r="J575" s="6"/>
      <c r="K575" s="6"/>
      <c r="L575" s="6"/>
      <c r="M575" s="6"/>
      <c r="N575" s="6"/>
      <c r="O575" s="6"/>
      <c r="P575" s="6"/>
      <c r="Q575" s="6"/>
      <c r="R575" s="6"/>
      <c r="U575" s="6"/>
      <c r="V575" s="6"/>
      <c r="W575" s="6"/>
      <c r="X575" s="6"/>
      <c r="Y575" s="6"/>
      <c r="Z575" s="6"/>
    </row>
    <row r="576" ht="15.75" customHeight="1">
      <c r="A576" s="2"/>
      <c r="B576" s="18"/>
      <c r="C576" s="23"/>
      <c r="D576" s="6"/>
      <c r="E576" s="6"/>
      <c r="F576" s="6"/>
      <c r="G576" s="6"/>
      <c r="H576" s="6"/>
      <c r="I576" s="6"/>
      <c r="J576" s="6"/>
      <c r="K576" s="6"/>
      <c r="L576" s="6"/>
      <c r="M576" s="6"/>
      <c r="N576" s="6"/>
      <c r="O576" s="6"/>
      <c r="P576" s="6"/>
      <c r="Q576" s="6"/>
      <c r="R576" s="6"/>
      <c r="U576" s="6"/>
      <c r="V576" s="6"/>
      <c r="W576" s="6"/>
      <c r="X576" s="6"/>
      <c r="Y576" s="6"/>
      <c r="Z576" s="6"/>
    </row>
    <row r="577" ht="15.75" customHeight="1">
      <c r="A577" s="2"/>
      <c r="B577" s="18"/>
      <c r="C577" s="23"/>
      <c r="D577" s="6"/>
      <c r="E577" s="6"/>
      <c r="F577" s="6"/>
      <c r="G577" s="6"/>
      <c r="H577" s="6"/>
      <c r="I577" s="6"/>
      <c r="J577" s="6"/>
      <c r="K577" s="6"/>
      <c r="L577" s="6"/>
      <c r="M577" s="6"/>
      <c r="N577" s="6"/>
      <c r="O577" s="6"/>
      <c r="P577" s="6"/>
      <c r="Q577" s="6"/>
      <c r="R577" s="6"/>
      <c r="U577" s="6"/>
      <c r="V577" s="6"/>
      <c r="W577" s="6"/>
      <c r="X577" s="6"/>
      <c r="Y577" s="6"/>
      <c r="Z577" s="6"/>
    </row>
    <row r="578" ht="15.75" customHeight="1">
      <c r="A578" s="2"/>
      <c r="B578" s="18"/>
      <c r="C578" s="23"/>
      <c r="D578" s="6"/>
      <c r="E578" s="6"/>
      <c r="F578" s="6"/>
      <c r="G578" s="6"/>
      <c r="H578" s="6"/>
      <c r="I578" s="6"/>
      <c r="J578" s="6"/>
      <c r="K578" s="6"/>
      <c r="L578" s="6"/>
      <c r="M578" s="6"/>
      <c r="N578" s="6"/>
      <c r="O578" s="6"/>
      <c r="P578" s="6"/>
      <c r="Q578" s="6"/>
      <c r="R578" s="6"/>
      <c r="U578" s="6"/>
      <c r="V578" s="6"/>
      <c r="W578" s="6"/>
      <c r="X578" s="6"/>
      <c r="Y578" s="6"/>
      <c r="Z578" s="6"/>
    </row>
    <row r="579" ht="15.75" customHeight="1">
      <c r="A579" s="2"/>
      <c r="B579" s="18"/>
      <c r="C579" s="23"/>
      <c r="D579" s="6"/>
      <c r="E579" s="6"/>
      <c r="F579" s="6"/>
      <c r="G579" s="6"/>
      <c r="H579" s="6"/>
      <c r="I579" s="6"/>
      <c r="J579" s="6"/>
      <c r="K579" s="6"/>
      <c r="L579" s="6"/>
      <c r="M579" s="6"/>
      <c r="N579" s="6"/>
      <c r="O579" s="6"/>
      <c r="P579" s="6"/>
      <c r="Q579" s="6"/>
      <c r="R579" s="6"/>
      <c r="U579" s="6"/>
      <c r="V579" s="6"/>
      <c r="W579" s="6"/>
      <c r="X579" s="6"/>
      <c r="Y579" s="6"/>
      <c r="Z579" s="6"/>
    </row>
    <row r="580" ht="15.75" customHeight="1">
      <c r="A580" s="2"/>
      <c r="B580" s="18"/>
      <c r="C580" s="23"/>
      <c r="D580" s="6"/>
      <c r="E580" s="6"/>
      <c r="F580" s="6"/>
      <c r="G580" s="6"/>
      <c r="H580" s="6"/>
      <c r="I580" s="6"/>
      <c r="J580" s="6"/>
      <c r="K580" s="6"/>
      <c r="L580" s="6"/>
      <c r="M580" s="6"/>
      <c r="N580" s="6"/>
      <c r="O580" s="6"/>
      <c r="P580" s="6"/>
      <c r="Q580" s="6"/>
      <c r="R580" s="6"/>
      <c r="U580" s="6"/>
      <c r="V580" s="6"/>
      <c r="W580" s="6"/>
      <c r="X580" s="6"/>
      <c r="Y580" s="6"/>
      <c r="Z580" s="6"/>
    </row>
    <row r="581" ht="15.75" customHeight="1">
      <c r="A581" s="2"/>
      <c r="B581" s="18"/>
      <c r="C581" s="23"/>
      <c r="D581" s="6"/>
      <c r="E581" s="6"/>
      <c r="F581" s="6"/>
      <c r="G581" s="6"/>
      <c r="H581" s="6"/>
      <c r="I581" s="6"/>
      <c r="J581" s="6"/>
      <c r="K581" s="6"/>
      <c r="L581" s="6"/>
      <c r="M581" s="6"/>
      <c r="N581" s="6"/>
      <c r="O581" s="6"/>
      <c r="P581" s="6"/>
      <c r="Q581" s="6"/>
      <c r="R581" s="6"/>
      <c r="U581" s="6"/>
      <c r="V581" s="6"/>
      <c r="W581" s="6"/>
      <c r="X581" s="6"/>
      <c r="Y581" s="6"/>
      <c r="Z581" s="6"/>
    </row>
    <row r="582" ht="15.75" customHeight="1">
      <c r="A582" s="2"/>
      <c r="B582" s="18"/>
      <c r="C582" s="23"/>
      <c r="D582" s="6"/>
      <c r="E582" s="6"/>
      <c r="F582" s="6"/>
      <c r="G582" s="6"/>
      <c r="H582" s="6"/>
      <c r="I582" s="6"/>
      <c r="J582" s="6"/>
      <c r="K582" s="6"/>
      <c r="L582" s="6"/>
      <c r="M582" s="6"/>
      <c r="N582" s="6"/>
      <c r="O582" s="6"/>
      <c r="P582" s="6"/>
      <c r="Q582" s="6"/>
      <c r="R582" s="6"/>
      <c r="U582" s="6"/>
      <c r="V582" s="6"/>
      <c r="W582" s="6"/>
      <c r="X582" s="6"/>
      <c r="Y582" s="6"/>
      <c r="Z582" s="6"/>
    </row>
    <row r="583" ht="15.75" customHeight="1">
      <c r="A583" s="2"/>
      <c r="B583" s="18"/>
      <c r="C583" s="23"/>
      <c r="D583" s="6"/>
      <c r="E583" s="6"/>
      <c r="F583" s="6"/>
      <c r="G583" s="6"/>
      <c r="H583" s="6"/>
      <c r="I583" s="6"/>
      <c r="J583" s="6"/>
      <c r="K583" s="6"/>
      <c r="L583" s="6"/>
      <c r="M583" s="6"/>
      <c r="N583" s="6"/>
      <c r="O583" s="6"/>
      <c r="P583" s="6"/>
      <c r="Q583" s="6"/>
      <c r="R583" s="6"/>
      <c r="U583" s="6"/>
      <c r="V583" s="6"/>
      <c r="W583" s="6"/>
      <c r="X583" s="6"/>
      <c r="Y583" s="6"/>
      <c r="Z583" s="6"/>
    </row>
    <row r="584" ht="15.75" customHeight="1">
      <c r="A584" s="2"/>
      <c r="B584" s="18"/>
      <c r="C584" s="23"/>
      <c r="D584" s="6"/>
      <c r="E584" s="6"/>
      <c r="F584" s="6"/>
      <c r="G584" s="6"/>
      <c r="H584" s="6"/>
      <c r="I584" s="6"/>
      <c r="J584" s="6"/>
      <c r="K584" s="6"/>
      <c r="L584" s="6"/>
      <c r="M584" s="6"/>
      <c r="N584" s="6"/>
      <c r="O584" s="6"/>
      <c r="P584" s="6"/>
      <c r="Q584" s="6"/>
      <c r="R584" s="6"/>
      <c r="U584" s="6"/>
      <c r="V584" s="6"/>
      <c r="W584" s="6"/>
      <c r="X584" s="6"/>
      <c r="Y584" s="6"/>
      <c r="Z584" s="6"/>
    </row>
    <row r="585" ht="15.75" customHeight="1">
      <c r="A585" s="2"/>
      <c r="B585" s="18"/>
      <c r="C585" s="23"/>
      <c r="D585" s="6"/>
      <c r="E585" s="6"/>
      <c r="F585" s="6"/>
      <c r="G585" s="6"/>
      <c r="H585" s="6"/>
      <c r="I585" s="6"/>
      <c r="J585" s="6"/>
      <c r="K585" s="6"/>
      <c r="L585" s="6"/>
      <c r="M585" s="6"/>
      <c r="N585" s="6"/>
      <c r="O585" s="6"/>
      <c r="P585" s="6"/>
      <c r="Q585" s="6"/>
      <c r="R585" s="6"/>
      <c r="U585" s="6"/>
      <c r="V585" s="6"/>
      <c r="W585" s="6"/>
      <c r="X585" s="6"/>
      <c r="Y585" s="6"/>
      <c r="Z585" s="6"/>
    </row>
    <row r="586" ht="15.75" customHeight="1">
      <c r="A586" s="2"/>
      <c r="B586" s="18"/>
      <c r="C586" s="23"/>
      <c r="D586" s="6"/>
      <c r="E586" s="6"/>
      <c r="F586" s="6"/>
      <c r="G586" s="6"/>
      <c r="H586" s="6"/>
      <c r="I586" s="6"/>
      <c r="J586" s="6"/>
      <c r="K586" s="6"/>
      <c r="L586" s="6"/>
      <c r="M586" s="6"/>
      <c r="N586" s="6"/>
      <c r="O586" s="6"/>
      <c r="P586" s="6"/>
      <c r="Q586" s="6"/>
      <c r="R586" s="6"/>
      <c r="U586" s="6"/>
      <c r="V586" s="6"/>
      <c r="W586" s="6"/>
      <c r="X586" s="6"/>
      <c r="Y586" s="6"/>
      <c r="Z586" s="6"/>
    </row>
    <row r="587" ht="15.75" customHeight="1">
      <c r="A587" s="2"/>
      <c r="B587" s="18"/>
      <c r="C587" s="23"/>
      <c r="D587" s="6"/>
      <c r="E587" s="6"/>
      <c r="F587" s="6"/>
      <c r="G587" s="6"/>
      <c r="H587" s="6"/>
      <c r="I587" s="6"/>
      <c r="J587" s="6"/>
      <c r="K587" s="6"/>
      <c r="L587" s="6"/>
      <c r="M587" s="6"/>
      <c r="N587" s="6"/>
      <c r="O587" s="6"/>
      <c r="P587" s="6"/>
      <c r="Q587" s="6"/>
      <c r="R587" s="6"/>
      <c r="U587" s="6"/>
      <c r="V587" s="6"/>
      <c r="W587" s="6"/>
      <c r="X587" s="6"/>
      <c r="Y587" s="6"/>
      <c r="Z587" s="6"/>
    </row>
    <row r="588" ht="15.75" customHeight="1">
      <c r="A588" s="2"/>
      <c r="B588" s="18"/>
      <c r="C588" s="23"/>
      <c r="D588" s="6"/>
      <c r="E588" s="6"/>
      <c r="F588" s="6"/>
      <c r="G588" s="6"/>
      <c r="H588" s="6"/>
      <c r="I588" s="6"/>
      <c r="J588" s="6"/>
      <c r="K588" s="6"/>
      <c r="L588" s="6"/>
      <c r="M588" s="6"/>
      <c r="N588" s="6"/>
      <c r="O588" s="6"/>
      <c r="P588" s="6"/>
      <c r="Q588" s="6"/>
      <c r="R588" s="6"/>
      <c r="U588" s="6"/>
      <c r="V588" s="6"/>
      <c r="W588" s="6"/>
      <c r="X588" s="6"/>
      <c r="Y588" s="6"/>
      <c r="Z588" s="6"/>
    </row>
    <row r="589" ht="15.75" customHeight="1">
      <c r="A589" s="2"/>
      <c r="B589" s="18"/>
      <c r="C589" s="23"/>
      <c r="D589" s="6"/>
      <c r="E589" s="6"/>
      <c r="F589" s="6"/>
      <c r="G589" s="6"/>
      <c r="H589" s="6"/>
      <c r="I589" s="6"/>
      <c r="J589" s="6"/>
      <c r="K589" s="6"/>
      <c r="L589" s="6"/>
      <c r="M589" s="6"/>
      <c r="N589" s="6"/>
      <c r="O589" s="6"/>
      <c r="P589" s="6"/>
      <c r="Q589" s="6"/>
      <c r="R589" s="6"/>
      <c r="U589" s="6"/>
      <c r="V589" s="6"/>
      <c r="W589" s="6"/>
      <c r="X589" s="6"/>
      <c r="Y589" s="6"/>
      <c r="Z589" s="6"/>
    </row>
    <row r="590" ht="15.75" customHeight="1">
      <c r="A590" s="2"/>
      <c r="B590" s="18"/>
      <c r="C590" s="23"/>
      <c r="D590" s="6"/>
      <c r="E590" s="6"/>
      <c r="F590" s="6"/>
      <c r="G590" s="6"/>
      <c r="H590" s="6"/>
      <c r="I590" s="6"/>
      <c r="J590" s="6"/>
      <c r="K590" s="6"/>
      <c r="L590" s="6"/>
      <c r="M590" s="6"/>
      <c r="N590" s="6"/>
      <c r="O590" s="6"/>
      <c r="P590" s="6"/>
      <c r="Q590" s="6"/>
      <c r="R590" s="6"/>
      <c r="U590" s="6"/>
      <c r="V590" s="6"/>
      <c r="W590" s="6"/>
      <c r="X590" s="6"/>
      <c r="Y590" s="6"/>
      <c r="Z590" s="6"/>
    </row>
    <row r="591" ht="15.75" customHeight="1">
      <c r="A591" s="2"/>
      <c r="B591" s="18"/>
      <c r="C591" s="23"/>
      <c r="D591" s="6"/>
      <c r="E591" s="6"/>
      <c r="F591" s="6"/>
      <c r="G591" s="6"/>
      <c r="H591" s="6"/>
      <c r="I591" s="6"/>
      <c r="J591" s="6"/>
      <c r="K591" s="6"/>
      <c r="L591" s="6"/>
      <c r="M591" s="6"/>
      <c r="N591" s="6"/>
      <c r="O591" s="6"/>
      <c r="P591" s="6"/>
      <c r="Q591" s="6"/>
      <c r="R591" s="6"/>
      <c r="U591" s="6"/>
      <c r="V591" s="6"/>
      <c r="W591" s="6"/>
      <c r="X591" s="6"/>
      <c r="Y591" s="6"/>
      <c r="Z591" s="6"/>
    </row>
    <row r="592" ht="15.75" customHeight="1">
      <c r="A592" s="2"/>
      <c r="B592" s="18"/>
      <c r="C592" s="23"/>
      <c r="D592" s="6"/>
      <c r="E592" s="6"/>
      <c r="F592" s="6"/>
      <c r="G592" s="6"/>
      <c r="H592" s="6"/>
      <c r="I592" s="6"/>
      <c r="J592" s="6"/>
      <c r="K592" s="6"/>
      <c r="L592" s="6"/>
      <c r="M592" s="6"/>
      <c r="N592" s="6"/>
      <c r="O592" s="6"/>
      <c r="P592" s="6"/>
      <c r="Q592" s="6"/>
      <c r="R592" s="6"/>
      <c r="U592" s="6"/>
      <c r="V592" s="6"/>
      <c r="W592" s="6"/>
      <c r="X592" s="6"/>
      <c r="Y592" s="6"/>
      <c r="Z592" s="6"/>
    </row>
    <row r="593" ht="15.75" customHeight="1">
      <c r="A593" s="2"/>
      <c r="B593" s="18"/>
      <c r="C593" s="23"/>
      <c r="D593" s="6"/>
      <c r="E593" s="6"/>
      <c r="F593" s="6"/>
      <c r="G593" s="6"/>
      <c r="H593" s="6"/>
      <c r="I593" s="6"/>
      <c r="J593" s="6"/>
      <c r="K593" s="6"/>
      <c r="L593" s="6"/>
      <c r="M593" s="6"/>
      <c r="N593" s="6"/>
      <c r="O593" s="6"/>
      <c r="P593" s="6"/>
      <c r="Q593" s="6"/>
      <c r="R593" s="6"/>
      <c r="U593" s="6"/>
      <c r="V593" s="6"/>
      <c r="W593" s="6"/>
      <c r="X593" s="6"/>
      <c r="Y593" s="6"/>
      <c r="Z593" s="6"/>
    </row>
    <row r="594" ht="15.75" customHeight="1">
      <c r="A594" s="2"/>
      <c r="B594" s="18"/>
      <c r="C594" s="23"/>
      <c r="D594" s="6"/>
      <c r="E594" s="6"/>
      <c r="F594" s="6"/>
      <c r="G594" s="6"/>
      <c r="H594" s="6"/>
      <c r="I594" s="6"/>
      <c r="J594" s="6"/>
      <c r="K594" s="6"/>
      <c r="L594" s="6"/>
      <c r="M594" s="6"/>
      <c r="N594" s="6"/>
      <c r="O594" s="6"/>
      <c r="P594" s="6"/>
      <c r="Q594" s="6"/>
      <c r="R594" s="6"/>
      <c r="U594" s="6"/>
      <c r="V594" s="6"/>
      <c r="W594" s="6"/>
      <c r="X594" s="6"/>
      <c r="Y594" s="6"/>
      <c r="Z594" s="6"/>
    </row>
    <row r="595" ht="15.75" customHeight="1">
      <c r="A595" s="2"/>
      <c r="B595" s="18"/>
      <c r="C595" s="23"/>
      <c r="D595" s="6"/>
      <c r="E595" s="6"/>
      <c r="F595" s="6"/>
      <c r="G595" s="6"/>
      <c r="H595" s="6"/>
      <c r="I595" s="6"/>
      <c r="J595" s="6"/>
      <c r="K595" s="6"/>
      <c r="L595" s="6"/>
      <c r="M595" s="6"/>
      <c r="N595" s="6"/>
      <c r="O595" s="6"/>
      <c r="P595" s="6"/>
      <c r="Q595" s="6"/>
      <c r="R595" s="6"/>
      <c r="U595" s="6"/>
      <c r="V595" s="6"/>
      <c r="W595" s="6"/>
      <c r="X595" s="6"/>
      <c r="Y595" s="6"/>
      <c r="Z595" s="6"/>
    </row>
    <row r="596" ht="15.75" customHeight="1">
      <c r="A596" s="2"/>
      <c r="B596" s="18"/>
      <c r="C596" s="23"/>
      <c r="D596" s="6"/>
      <c r="E596" s="6"/>
      <c r="F596" s="6"/>
      <c r="G596" s="6"/>
      <c r="H596" s="6"/>
      <c r="I596" s="6"/>
      <c r="J596" s="6"/>
      <c r="K596" s="6"/>
      <c r="L596" s="6"/>
      <c r="M596" s="6"/>
      <c r="N596" s="6"/>
      <c r="O596" s="6"/>
      <c r="P596" s="6"/>
      <c r="Q596" s="6"/>
      <c r="R596" s="6"/>
      <c r="U596" s="6"/>
      <c r="V596" s="6"/>
      <c r="W596" s="6"/>
      <c r="X596" s="6"/>
      <c r="Y596" s="6"/>
      <c r="Z596" s="6"/>
    </row>
    <row r="597" ht="15.75" customHeight="1">
      <c r="A597" s="2"/>
      <c r="B597" s="18"/>
      <c r="C597" s="23"/>
      <c r="D597" s="6"/>
      <c r="E597" s="6"/>
      <c r="F597" s="6"/>
      <c r="G597" s="6"/>
      <c r="H597" s="6"/>
      <c r="I597" s="6"/>
      <c r="J597" s="6"/>
      <c r="K597" s="6"/>
      <c r="L597" s="6"/>
      <c r="M597" s="6"/>
      <c r="N597" s="6"/>
      <c r="O597" s="6"/>
      <c r="P597" s="6"/>
      <c r="Q597" s="6"/>
      <c r="R597" s="6"/>
      <c r="U597" s="6"/>
      <c r="V597" s="6"/>
      <c r="W597" s="6"/>
      <c r="X597" s="6"/>
      <c r="Y597" s="6"/>
      <c r="Z597" s="6"/>
    </row>
    <row r="598" ht="15.75" customHeight="1">
      <c r="A598" s="2"/>
      <c r="B598" s="18"/>
      <c r="C598" s="23"/>
      <c r="D598" s="6"/>
      <c r="E598" s="6"/>
      <c r="F598" s="6"/>
      <c r="G598" s="6"/>
      <c r="H598" s="6"/>
      <c r="I598" s="6"/>
      <c r="J598" s="6"/>
      <c r="K598" s="6"/>
      <c r="L598" s="6"/>
      <c r="M598" s="6"/>
      <c r="N598" s="6"/>
      <c r="O598" s="6"/>
      <c r="P598" s="6"/>
      <c r="Q598" s="6"/>
      <c r="R598" s="6"/>
      <c r="U598" s="6"/>
      <c r="V598" s="6"/>
      <c r="W598" s="6"/>
      <c r="X598" s="6"/>
      <c r="Y598" s="6"/>
      <c r="Z598" s="6"/>
    </row>
    <row r="599" ht="15.75" customHeight="1">
      <c r="A599" s="2"/>
      <c r="B599" s="18"/>
      <c r="C599" s="23"/>
      <c r="D599" s="6"/>
      <c r="E599" s="6"/>
      <c r="F599" s="6"/>
      <c r="G599" s="6"/>
      <c r="H599" s="6"/>
      <c r="I599" s="6"/>
      <c r="J599" s="6"/>
      <c r="K599" s="6"/>
      <c r="L599" s="6"/>
      <c r="M599" s="6"/>
      <c r="N599" s="6"/>
      <c r="O599" s="6"/>
      <c r="P599" s="6"/>
      <c r="Q599" s="6"/>
      <c r="R599" s="6"/>
      <c r="U599" s="6"/>
      <c r="V599" s="6"/>
      <c r="W599" s="6"/>
      <c r="X599" s="6"/>
      <c r="Y599" s="6"/>
      <c r="Z599" s="6"/>
    </row>
    <row r="600" ht="15.75" customHeight="1">
      <c r="A600" s="2"/>
      <c r="B600" s="18"/>
      <c r="C600" s="23"/>
      <c r="D600" s="6"/>
      <c r="E600" s="6"/>
      <c r="F600" s="6"/>
      <c r="G600" s="6"/>
      <c r="H600" s="6"/>
      <c r="I600" s="6"/>
      <c r="J600" s="6"/>
      <c r="K600" s="6"/>
      <c r="L600" s="6"/>
      <c r="M600" s="6"/>
      <c r="N600" s="6"/>
      <c r="O600" s="6"/>
      <c r="P600" s="6"/>
      <c r="Q600" s="6"/>
      <c r="R600" s="6"/>
      <c r="U600" s="6"/>
      <c r="V600" s="6"/>
      <c r="W600" s="6"/>
      <c r="X600" s="6"/>
      <c r="Y600" s="6"/>
      <c r="Z600" s="6"/>
    </row>
    <row r="601" ht="15.75" customHeight="1">
      <c r="A601" s="2"/>
      <c r="B601" s="18"/>
      <c r="C601" s="23"/>
      <c r="D601" s="6"/>
      <c r="E601" s="6"/>
      <c r="F601" s="6"/>
      <c r="G601" s="6"/>
      <c r="H601" s="6"/>
      <c r="I601" s="6"/>
      <c r="J601" s="6"/>
      <c r="K601" s="6"/>
      <c r="L601" s="6"/>
      <c r="M601" s="6"/>
      <c r="N601" s="6"/>
      <c r="O601" s="6"/>
      <c r="P601" s="6"/>
      <c r="Q601" s="6"/>
      <c r="R601" s="6"/>
      <c r="U601" s="6"/>
      <c r="V601" s="6"/>
      <c r="W601" s="6"/>
      <c r="X601" s="6"/>
      <c r="Y601" s="6"/>
      <c r="Z601" s="6"/>
    </row>
    <row r="602" ht="15.75" customHeight="1">
      <c r="A602" s="2"/>
      <c r="B602" s="18"/>
      <c r="C602" s="23"/>
      <c r="D602" s="6"/>
      <c r="E602" s="6"/>
      <c r="F602" s="6"/>
      <c r="G602" s="6"/>
      <c r="H602" s="6"/>
      <c r="I602" s="6"/>
      <c r="J602" s="6"/>
      <c r="K602" s="6"/>
      <c r="L602" s="6"/>
      <c r="M602" s="6"/>
      <c r="N602" s="6"/>
      <c r="O602" s="6"/>
      <c r="P602" s="6"/>
      <c r="Q602" s="6"/>
      <c r="R602" s="6"/>
      <c r="U602" s="6"/>
      <c r="V602" s="6"/>
      <c r="W602" s="6"/>
      <c r="X602" s="6"/>
      <c r="Y602" s="6"/>
      <c r="Z602" s="6"/>
    </row>
    <row r="603" ht="15.75" customHeight="1">
      <c r="A603" s="2"/>
      <c r="B603" s="18"/>
      <c r="C603" s="23"/>
      <c r="D603" s="6"/>
      <c r="E603" s="6"/>
      <c r="F603" s="6"/>
      <c r="G603" s="6"/>
      <c r="H603" s="6"/>
      <c r="I603" s="6"/>
      <c r="J603" s="6"/>
      <c r="K603" s="6"/>
      <c r="L603" s="6"/>
      <c r="M603" s="6"/>
      <c r="N603" s="6"/>
      <c r="O603" s="6"/>
      <c r="P603" s="6"/>
      <c r="Q603" s="6"/>
      <c r="R603" s="6"/>
      <c r="U603" s="6"/>
      <c r="V603" s="6"/>
      <c r="W603" s="6"/>
      <c r="X603" s="6"/>
      <c r="Y603" s="6"/>
      <c r="Z603" s="6"/>
    </row>
    <row r="604" ht="15.75" customHeight="1">
      <c r="A604" s="2"/>
      <c r="B604" s="18"/>
      <c r="C604" s="23"/>
      <c r="D604" s="6"/>
      <c r="E604" s="6"/>
      <c r="F604" s="6"/>
      <c r="G604" s="6"/>
      <c r="H604" s="6"/>
      <c r="I604" s="6"/>
      <c r="J604" s="6"/>
      <c r="K604" s="6"/>
      <c r="L604" s="6"/>
      <c r="M604" s="6"/>
      <c r="N604" s="6"/>
      <c r="O604" s="6"/>
      <c r="P604" s="6"/>
      <c r="Q604" s="6"/>
      <c r="R604" s="6"/>
      <c r="U604" s="6"/>
      <c r="V604" s="6"/>
      <c r="W604" s="6"/>
      <c r="X604" s="6"/>
      <c r="Y604" s="6"/>
      <c r="Z604" s="6"/>
    </row>
    <row r="605" ht="15.75" customHeight="1">
      <c r="A605" s="2"/>
      <c r="B605" s="18"/>
      <c r="C605" s="23"/>
      <c r="D605" s="6"/>
      <c r="E605" s="6"/>
      <c r="F605" s="6"/>
      <c r="G605" s="6"/>
      <c r="H605" s="6"/>
      <c r="I605" s="6"/>
      <c r="J605" s="6"/>
      <c r="K605" s="6"/>
      <c r="L605" s="6"/>
      <c r="M605" s="6"/>
      <c r="N605" s="6"/>
      <c r="O605" s="6"/>
      <c r="P605" s="6"/>
      <c r="Q605" s="6"/>
      <c r="R605" s="6"/>
      <c r="U605" s="6"/>
      <c r="V605" s="6"/>
      <c r="W605" s="6"/>
      <c r="X605" s="6"/>
      <c r="Y605" s="6"/>
      <c r="Z605" s="6"/>
    </row>
    <row r="606" ht="15.75" customHeight="1">
      <c r="A606" s="2"/>
      <c r="B606" s="18"/>
      <c r="C606" s="23"/>
      <c r="D606" s="6"/>
      <c r="E606" s="6"/>
      <c r="F606" s="6"/>
      <c r="G606" s="6"/>
      <c r="H606" s="6"/>
      <c r="I606" s="6"/>
      <c r="J606" s="6"/>
      <c r="K606" s="6"/>
      <c r="L606" s="6"/>
      <c r="M606" s="6"/>
      <c r="N606" s="6"/>
      <c r="O606" s="6"/>
      <c r="P606" s="6"/>
      <c r="Q606" s="6"/>
      <c r="R606" s="6"/>
      <c r="U606" s="6"/>
      <c r="V606" s="6"/>
      <c r="W606" s="6"/>
      <c r="X606" s="6"/>
      <c r="Y606" s="6"/>
      <c r="Z606" s="6"/>
    </row>
    <row r="607" ht="15.75" customHeight="1">
      <c r="A607" s="2"/>
      <c r="B607" s="18"/>
      <c r="C607" s="23"/>
      <c r="D607" s="6"/>
      <c r="E607" s="6"/>
      <c r="F607" s="6"/>
      <c r="G607" s="6"/>
      <c r="H607" s="6"/>
      <c r="I607" s="6"/>
      <c r="J607" s="6"/>
      <c r="K607" s="6"/>
      <c r="L607" s="6"/>
      <c r="M607" s="6"/>
      <c r="N607" s="6"/>
      <c r="O607" s="6"/>
      <c r="P607" s="6"/>
      <c r="Q607" s="6"/>
      <c r="R607" s="6"/>
      <c r="U607" s="6"/>
      <c r="V607" s="6"/>
      <c r="W607" s="6"/>
      <c r="X607" s="6"/>
      <c r="Y607" s="6"/>
      <c r="Z607" s="6"/>
    </row>
    <row r="608" ht="15.75" customHeight="1">
      <c r="A608" s="2"/>
      <c r="B608" s="18"/>
      <c r="C608" s="23"/>
      <c r="D608" s="6"/>
      <c r="E608" s="6"/>
      <c r="F608" s="6"/>
      <c r="G608" s="6"/>
      <c r="H608" s="6"/>
      <c r="I608" s="6"/>
      <c r="J608" s="6"/>
      <c r="K608" s="6"/>
      <c r="L608" s="6"/>
      <c r="M608" s="6"/>
      <c r="N608" s="6"/>
      <c r="O608" s="6"/>
      <c r="P608" s="6"/>
      <c r="Q608" s="6"/>
      <c r="R608" s="6"/>
      <c r="U608" s="6"/>
      <c r="V608" s="6"/>
      <c r="W608" s="6"/>
      <c r="X608" s="6"/>
      <c r="Y608" s="6"/>
      <c r="Z608" s="6"/>
    </row>
    <row r="609" ht="15.75" customHeight="1">
      <c r="A609" s="2"/>
      <c r="B609" s="18"/>
      <c r="C609" s="23"/>
      <c r="D609" s="6"/>
      <c r="E609" s="6"/>
      <c r="F609" s="6"/>
      <c r="G609" s="6"/>
      <c r="H609" s="6"/>
      <c r="I609" s="6"/>
      <c r="J609" s="6"/>
      <c r="K609" s="6"/>
      <c r="L609" s="6"/>
      <c r="M609" s="6"/>
      <c r="N609" s="6"/>
      <c r="O609" s="6"/>
      <c r="P609" s="6"/>
      <c r="Q609" s="6"/>
      <c r="R609" s="6"/>
      <c r="U609" s="6"/>
      <c r="V609" s="6"/>
      <c r="W609" s="6"/>
      <c r="X609" s="6"/>
      <c r="Y609" s="6"/>
      <c r="Z609" s="6"/>
    </row>
    <row r="610" ht="15.75" customHeight="1">
      <c r="A610" s="2"/>
      <c r="B610" s="18"/>
      <c r="C610" s="23"/>
      <c r="D610" s="6"/>
      <c r="E610" s="6"/>
      <c r="F610" s="6"/>
      <c r="G610" s="6"/>
      <c r="H610" s="6"/>
      <c r="I610" s="6"/>
      <c r="J610" s="6"/>
      <c r="K610" s="6"/>
      <c r="L610" s="6"/>
      <c r="M610" s="6"/>
      <c r="N610" s="6"/>
      <c r="O610" s="6"/>
      <c r="P610" s="6"/>
      <c r="Q610" s="6"/>
      <c r="R610" s="6"/>
      <c r="U610" s="6"/>
      <c r="V610" s="6"/>
      <c r="W610" s="6"/>
      <c r="X610" s="6"/>
      <c r="Y610" s="6"/>
      <c r="Z610" s="6"/>
    </row>
    <row r="611" ht="15.75" customHeight="1">
      <c r="A611" s="2"/>
      <c r="B611" s="18"/>
      <c r="C611" s="23"/>
      <c r="D611" s="6"/>
      <c r="E611" s="6"/>
      <c r="F611" s="6"/>
      <c r="G611" s="6"/>
      <c r="H611" s="6"/>
      <c r="I611" s="6"/>
      <c r="J611" s="6"/>
      <c r="K611" s="6"/>
      <c r="L611" s="6"/>
      <c r="M611" s="6"/>
      <c r="N611" s="6"/>
      <c r="O611" s="6"/>
      <c r="P611" s="6"/>
      <c r="Q611" s="6"/>
      <c r="R611" s="6"/>
      <c r="U611" s="6"/>
      <c r="V611" s="6"/>
      <c r="W611" s="6"/>
      <c r="X611" s="6"/>
      <c r="Y611" s="6"/>
      <c r="Z611" s="6"/>
    </row>
    <row r="612" ht="15.75" customHeight="1">
      <c r="A612" s="2"/>
      <c r="B612" s="18"/>
      <c r="C612" s="23"/>
      <c r="D612" s="6"/>
      <c r="E612" s="6"/>
      <c r="F612" s="6"/>
      <c r="G612" s="6"/>
      <c r="H612" s="6"/>
      <c r="I612" s="6"/>
      <c r="J612" s="6"/>
      <c r="K612" s="6"/>
      <c r="L612" s="6"/>
      <c r="M612" s="6"/>
      <c r="N612" s="6"/>
      <c r="O612" s="6"/>
      <c r="P612" s="6"/>
      <c r="Q612" s="6"/>
      <c r="R612" s="6"/>
      <c r="U612" s="6"/>
      <c r="V612" s="6"/>
      <c r="W612" s="6"/>
      <c r="X612" s="6"/>
      <c r="Y612" s="6"/>
      <c r="Z612" s="6"/>
    </row>
    <row r="613" ht="15.75" customHeight="1">
      <c r="A613" s="2"/>
      <c r="B613" s="18"/>
      <c r="C613" s="23"/>
      <c r="D613" s="6"/>
      <c r="E613" s="6"/>
      <c r="F613" s="6"/>
      <c r="G613" s="6"/>
      <c r="H613" s="6"/>
      <c r="I613" s="6"/>
      <c r="J613" s="6"/>
      <c r="K613" s="6"/>
      <c r="L613" s="6"/>
      <c r="M613" s="6"/>
      <c r="N613" s="6"/>
      <c r="O613" s="6"/>
      <c r="P613" s="6"/>
      <c r="Q613" s="6"/>
      <c r="R613" s="6"/>
      <c r="U613" s="6"/>
      <c r="V613" s="6"/>
      <c r="W613" s="6"/>
      <c r="X613" s="6"/>
      <c r="Y613" s="6"/>
      <c r="Z613" s="6"/>
    </row>
    <row r="614" ht="15.75" customHeight="1">
      <c r="A614" s="2"/>
      <c r="B614" s="18"/>
      <c r="C614" s="23"/>
      <c r="D614" s="6"/>
      <c r="E614" s="6"/>
      <c r="F614" s="6"/>
      <c r="G614" s="6"/>
      <c r="H614" s="6"/>
      <c r="I614" s="6"/>
      <c r="J614" s="6"/>
      <c r="K614" s="6"/>
      <c r="L614" s="6"/>
      <c r="M614" s="6"/>
      <c r="N614" s="6"/>
      <c r="O614" s="6"/>
      <c r="P614" s="6"/>
      <c r="Q614" s="6"/>
      <c r="R614" s="6"/>
      <c r="U614" s="6"/>
      <c r="V614" s="6"/>
      <c r="W614" s="6"/>
      <c r="X614" s="6"/>
      <c r="Y614" s="6"/>
      <c r="Z614" s="6"/>
    </row>
    <row r="615" ht="15.75" customHeight="1">
      <c r="A615" s="2"/>
      <c r="B615" s="18"/>
      <c r="C615" s="23"/>
      <c r="D615" s="6"/>
      <c r="E615" s="6"/>
      <c r="F615" s="6"/>
      <c r="G615" s="6"/>
      <c r="H615" s="6"/>
      <c r="I615" s="6"/>
      <c r="J615" s="6"/>
      <c r="K615" s="6"/>
      <c r="L615" s="6"/>
      <c r="M615" s="6"/>
      <c r="N615" s="6"/>
      <c r="O615" s="6"/>
      <c r="P615" s="6"/>
      <c r="Q615" s="6"/>
      <c r="R615" s="6"/>
      <c r="U615" s="6"/>
      <c r="V615" s="6"/>
      <c r="W615" s="6"/>
      <c r="X615" s="6"/>
      <c r="Y615" s="6"/>
      <c r="Z615" s="6"/>
    </row>
    <row r="616" ht="15.75" customHeight="1">
      <c r="A616" s="2"/>
      <c r="B616" s="18"/>
      <c r="C616" s="23"/>
      <c r="D616" s="6"/>
      <c r="E616" s="6"/>
      <c r="F616" s="6"/>
      <c r="G616" s="6"/>
      <c r="H616" s="6"/>
      <c r="I616" s="6"/>
      <c r="J616" s="6"/>
      <c r="K616" s="6"/>
      <c r="L616" s="6"/>
      <c r="M616" s="6"/>
      <c r="N616" s="6"/>
      <c r="O616" s="6"/>
      <c r="P616" s="6"/>
      <c r="Q616" s="6"/>
      <c r="R616" s="6"/>
      <c r="U616" s="6"/>
      <c r="V616" s="6"/>
      <c r="W616" s="6"/>
      <c r="X616" s="6"/>
      <c r="Y616" s="6"/>
      <c r="Z616" s="6"/>
    </row>
    <row r="617" ht="15.75" customHeight="1">
      <c r="A617" s="2"/>
      <c r="B617" s="18"/>
      <c r="C617" s="23"/>
      <c r="D617" s="6"/>
      <c r="E617" s="6"/>
      <c r="F617" s="6"/>
      <c r="G617" s="6"/>
      <c r="H617" s="6"/>
      <c r="I617" s="6"/>
      <c r="J617" s="6"/>
      <c r="K617" s="6"/>
      <c r="L617" s="6"/>
      <c r="M617" s="6"/>
      <c r="N617" s="6"/>
      <c r="O617" s="6"/>
      <c r="P617" s="6"/>
      <c r="Q617" s="6"/>
      <c r="R617" s="6"/>
      <c r="U617" s="6"/>
      <c r="V617" s="6"/>
      <c r="W617" s="6"/>
      <c r="X617" s="6"/>
      <c r="Y617" s="6"/>
      <c r="Z617" s="6"/>
    </row>
    <row r="618" ht="15.75" customHeight="1">
      <c r="A618" s="2"/>
      <c r="B618" s="18"/>
      <c r="C618" s="23"/>
      <c r="D618" s="6"/>
      <c r="E618" s="6"/>
      <c r="F618" s="6"/>
      <c r="G618" s="6"/>
      <c r="H618" s="6"/>
      <c r="I618" s="6"/>
      <c r="J618" s="6"/>
      <c r="K618" s="6"/>
      <c r="L618" s="6"/>
      <c r="M618" s="6"/>
      <c r="N618" s="6"/>
      <c r="O618" s="6"/>
      <c r="P618" s="6"/>
      <c r="Q618" s="6"/>
      <c r="R618" s="6"/>
      <c r="U618" s="6"/>
      <c r="V618" s="6"/>
      <c r="W618" s="6"/>
      <c r="X618" s="6"/>
      <c r="Y618" s="6"/>
      <c r="Z618" s="6"/>
    </row>
    <row r="619" ht="15.75" customHeight="1">
      <c r="A619" s="2"/>
      <c r="B619" s="18"/>
      <c r="C619" s="23"/>
      <c r="D619" s="6"/>
      <c r="E619" s="6"/>
      <c r="F619" s="6"/>
      <c r="G619" s="6"/>
      <c r="H619" s="6"/>
      <c r="I619" s="6"/>
      <c r="J619" s="6"/>
      <c r="K619" s="6"/>
      <c r="L619" s="6"/>
      <c r="M619" s="6"/>
      <c r="N619" s="6"/>
      <c r="O619" s="6"/>
      <c r="P619" s="6"/>
      <c r="Q619" s="6"/>
      <c r="R619" s="6"/>
      <c r="U619" s="6"/>
      <c r="V619" s="6"/>
      <c r="W619" s="6"/>
      <c r="X619" s="6"/>
      <c r="Y619" s="6"/>
      <c r="Z619" s="6"/>
    </row>
    <row r="620" ht="15.75" customHeight="1">
      <c r="A620" s="2"/>
      <c r="B620" s="18"/>
      <c r="C620" s="23"/>
      <c r="D620" s="6"/>
      <c r="E620" s="6"/>
      <c r="F620" s="6"/>
      <c r="G620" s="6"/>
      <c r="H620" s="6"/>
      <c r="I620" s="6"/>
      <c r="J620" s="6"/>
      <c r="K620" s="6"/>
      <c r="L620" s="6"/>
      <c r="M620" s="6"/>
      <c r="N620" s="6"/>
      <c r="O620" s="6"/>
      <c r="P620" s="6"/>
      <c r="Q620" s="6"/>
      <c r="R620" s="6"/>
      <c r="U620" s="6"/>
      <c r="V620" s="6"/>
      <c r="W620" s="6"/>
      <c r="X620" s="6"/>
      <c r="Y620" s="6"/>
      <c r="Z620" s="6"/>
    </row>
    <row r="621" ht="15.75" customHeight="1">
      <c r="A621" s="2"/>
      <c r="B621" s="18"/>
      <c r="C621" s="23"/>
      <c r="D621" s="6"/>
      <c r="E621" s="6"/>
      <c r="F621" s="6"/>
      <c r="G621" s="6"/>
      <c r="H621" s="6"/>
      <c r="I621" s="6"/>
      <c r="J621" s="6"/>
      <c r="K621" s="6"/>
      <c r="L621" s="6"/>
      <c r="M621" s="6"/>
      <c r="N621" s="6"/>
      <c r="O621" s="6"/>
      <c r="P621" s="6"/>
      <c r="Q621" s="6"/>
      <c r="R621" s="6"/>
      <c r="U621" s="6"/>
      <c r="V621" s="6"/>
      <c r="W621" s="6"/>
      <c r="X621" s="6"/>
      <c r="Y621" s="6"/>
      <c r="Z621" s="6"/>
    </row>
    <row r="622" ht="15.75" customHeight="1">
      <c r="A622" s="2"/>
      <c r="B622" s="18"/>
      <c r="C622" s="23"/>
      <c r="D622" s="6"/>
      <c r="E622" s="6"/>
      <c r="F622" s="6"/>
      <c r="G622" s="6"/>
      <c r="H622" s="6"/>
      <c r="I622" s="6"/>
      <c r="J622" s="6"/>
      <c r="K622" s="6"/>
      <c r="L622" s="6"/>
      <c r="M622" s="6"/>
      <c r="N622" s="6"/>
      <c r="O622" s="6"/>
      <c r="P622" s="6"/>
      <c r="Q622" s="6"/>
      <c r="R622" s="6"/>
      <c r="U622" s="6"/>
      <c r="V622" s="6"/>
      <c r="W622" s="6"/>
      <c r="X622" s="6"/>
      <c r="Y622" s="6"/>
      <c r="Z622" s="6"/>
    </row>
    <row r="623" ht="15.75" customHeight="1">
      <c r="A623" s="2"/>
      <c r="B623" s="18"/>
      <c r="C623" s="23"/>
      <c r="D623" s="6"/>
      <c r="E623" s="6"/>
      <c r="F623" s="6"/>
      <c r="G623" s="6"/>
      <c r="H623" s="6"/>
      <c r="I623" s="6"/>
      <c r="J623" s="6"/>
      <c r="K623" s="6"/>
      <c r="L623" s="6"/>
      <c r="M623" s="6"/>
      <c r="N623" s="6"/>
      <c r="O623" s="6"/>
      <c r="P623" s="6"/>
      <c r="Q623" s="6"/>
      <c r="R623" s="6"/>
      <c r="U623" s="6"/>
      <c r="V623" s="6"/>
      <c r="W623" s="6"/>
      <c r="X623" s="6"/>
      <c r="Y623" s="6"/>
      <c r="Z623" s="6"/>
    </row>
    <row r="624" ht="15.75" customHeight="1">
      <c r="A624" s="2"/>
      <c r="B624" s="18"/>
      <c r="C624" s="23"/>
      <c r="D624" s="6"/>
      <c r="E624" s="6"/>
      <c r="F624" s="6"/>
      <c r="G624" s="6"/>
      <c r="H624" s="6"/>
      <c r="I624" s="6"/>
      <c r="J624" s="6"/>
      <c r="K624" s="6"/>
      <c r="L624" s="6"/>
      <c r="M624" s="6"/>
      <c r="N624" s="6"/>
      <c r="O624" s="6"/>
      <c r="P624" s="6"/>
      <c r="Q624" s="6"/>
      <c r="R624" s="6"/>
      <c r="U624" s="6"/>
      <c r="V624" s="6"/>
      <c r="W624" s="6"/>
      <c r="X624" s="6"/>
      <c r="Y624" s="6"/>
      <c r="Z624" s="6"/>
    </row>
    <row r="625" ht="15.75" customHeight="1">
      <c r="A625" s="2"/>
      <c r="B625" s="18"/>
      <c r="C625" s="23"/>
      <c r="D625" s="6"/>
      <c r="E625" s="6"/>
      <c r="F625" s="6"/>
      <c r="G625" s="6"/>
      <c r="H625" s="6"/>
      <c r="I625" s="6"/>
      <c r="J625" s="6"/>
      <c r="K625" s="6"/>
      <c r="L625" s="6"/>
      <c r="M625" s="6"/>
      <c r="N625" s="6"/>
      <c r="O625" s="6"/>
      <c r="P625" s="6"/>
      <c r="Q625" s="6"/>
      <c r="R625" s="6"/>
      <c r="U625" s="6"/>
      <c r="V625" s="6"/>
      <c r="W625" s="6"/>
      <c r="X625" s="6"/>
      <c r="Y625" s="6"/>
      <c r="Z625" s="6"/>
    </row>
    <row r="626" ht="15.75" customHeight="1">
      <c r="A626" s="2"/>
      <c r="B626" s="18"/>
      <c r="C626" s="23"/>
      <c r="D626" s="6"/>
      <c r="E626" s="6"/>
      <c r="F626" s="6"/>
      <c r="G626" s="6"/>
      <c r="H626" s="6"/>
      <c r="I626" s="6"/>
      <c r="J626" s="6"/>
      <c r="K626" s="6"/>
      <c r="L626" s="6"/>
      <c r="M626" s="6"/>
      <c r="N626" s="6"/>
      <c r="O626" s="6"/>
      <c r="P626" s="6"/>
      <c r="Q626" s="6"/>
      <c r="R626" s="6"/>
      <c r="U626" s="6"/>
      <c r="V626" s="6"/>
      <c r="W626" s="6"/>
      <c r="X626" s="6"/>
      <c r="Y626" s="6"/>
      <c r="Z626" s="6"/>
    </row>
    <row r="627" ht="15.75" customHeight="1">
      <c r="A627" s="2"/>
      <c r="B627" s="18"/>
      <c r="C627" s="23"/>
      <c r="D627" s="6"/>
      <c r="E627" s="6"/>
      <c r="F627" s="6"/>
      <c r="G627" s="6"/>
      <c r="H627" s="6"/>
      <c r="I627" s="6"/>
      <c r="J627" s="6"/>
      <c r="K627" s="6"/>
      <c r="L627" s="6"/>
      <c r="M627" s="6"/>
      <c r="N627" s="6"/>
      <c r="O627" s="6"/>
      <c r="P627" s="6"/>
      <c r="Q627" s="6"/>
      <c r="R627" s="6"/>
      <c r="U627" s="6"/>
      <c r="V627" s="6"/>
      <c r="W627" s="6"/>
      <c r="X627" s="6"/>
      <c r="Y627" s="6"/>
      <c r="Z627" s="6"/>
    </row>
    <row r="628" ht="15.75" customHeight="1">
      <c r="A628" s="2"/>
      <c r="B628" s="18"/>
      <c r="C628" s="23"/>
      <c r="D628" s="6"/>
      <c r="E628" s="6"/>
      <c r="F628" s="6"/>
      <c r="G628" s="6"/>
      <c r="H628" s="6"/>
      <c r="I628" s="6"/>
      <c r="J628" s="6"/>
      <c r="K628" s="6"/>
      <c r="L628" s="6"/>
      <c r="M628" s="6"/>
      <c r="N628" s="6"/>
      <c r="O628" s="6"/>
      <c r="P628" s="6"/>
      <c r="Q628" s="6"/>
      <c r="R628" s="6"/>
      <c r="U628" s="6"/>
      <c r="V628" s="6"/>
      <c r="W628" s="6"/>
      <c r="X628" s="6"/>
      <c r="Y628" s="6"/>
      <c r="Z628" s="6"/>
    </row>
    <row r="629" ht="15.75" customHeight="1">
      <c r="A629" s="2"/>
      <c r="B629" s="18"/>
      <c r="C629" s="23"/>
      <c r="D629" s="6"/>
      <c r="E629" s="6"/>
      <c r="F629" s="6"/>
      <c r="G629" s="6"/>
      <c r="H629" s="6"/>
      <c r="I629" s="6"/>
      <c r="J629" s="6"/>
      <c r="K629" s="6"/>
      <c r="L629" s="6"/>
      <c r="M629" s="6"/>
      <c r="N629" s="6"/>
      <c r="O629" s="6"/>
      <c r="P629" s="6"/>
      <c r="Q629" s="6"/>
      <c r="R629" s="6"/>
      <c r="U629" s="6"/>
      <c r="V629" s="6"/>
      <c r="W629" s="6"/>
      <c r="X629" s="6"/>
      <c r="Y629" s="6"/>
      <c r="Z629" s="6"/>
    </row>
    <row r="630" ht="15.75" customHeight="1">
      <c r="A630" s="2"/>
      <c r="B630" s="18"/>
      <c r="C630" s="23"/>
      <c r="D630" s="6"/>
      <c r="E630" s="6"/>
      <c r="F630" s="6"/>
      <c r="G630" s="6"/>
      <c r="H630" s="6"/>
      <c r="I630" s="6"/>
      <c r="J630" s="6"/>
      <c r="K630" s="6"/>
      <c r="L630" s="6"/>
      <c r="M630" s="6"/>
      <c r="N630" s="6"/>
      <c r="O630" s="6"/>
      <c r="P630" s="6"/>
      <c r="Q630" s="6"/>
      <c r="R630" s="6"/>
      <c r="U630" s="6"/>
      <c r="V630" s="6"/>
      <c r="W630" s="6"/>
      <c r="X630" s="6"/>
      <c r="Y630" s="6"/>
      <c r="Z630" s="6"/>
    </row>
    <row r="631" ht="15.75" customHeight="1">
      <c r="A631" s="2"/>
      <c r="B631" s="18"/>
      <c r="C631" s="23"/>
      <c r="D631" s="6"/>
      <c r="E631" s="6"/>
      <c r="F631" s="6"/>
      <c r="G631" s="6"/>
      <c r="H631" s="6"/>
      <c r="I631" s="6"/>
      <c r="J631" s="6"/>
      <c r="K631" s="6"/>
      <c r="L631" s="6"/>
      <c r="M631" s="6"/>
      <c r="N631" s="6"/>
      <c r="O631" s="6"/>
      <c r="P631" s="6"/>
      <c r="Q631" s="6"/>
      <c r="R631" s="6"/>
      <c r="U631" s="6"/>
      <c r="V631" s="6"/>
      <c r="W631" s="6"/>
      <c r="X631" s="6"/>
      <c r="Y631" s="6"/>
      <c r="Z631" s="6"/>
    </row>
    <row r="632" ht="15.75" customHeight="1">
      <c r="A632" s="2"/>
      <c r="B632" s="18"/>
      <c r="C632" s="23"/>
      <c r="D632" s="6"/>
      <c r="E632" s="6"/>
      <c r="F632" s="6"/>
      <c r="G632" s="6"/>
      <c r="H632" s="6"/>
      <c r="I632" s="6"/>
      <c r="J632" s="6"/>
      <c r="K632" s="6"/>
      <c r="L632" s="6"/>
      <c r="M632" s="6"/>
      <c r="N632" s="6"/>
      <c r="O632" s="6"/>
      <c r="P632" s="6"/>
      <c r="Q632" s="6"/>
      <c r="R632" s="6"/>
      <c r="U632" s="6"/>
      <c r="V632" s="6"/>
      <c r="W632" s="6"/>
      <c r="X632" s="6"/>
      <c r="Y632" s="6"/>
      <c r="Z632" s="6"/>
    </row>
    <row r="633" ht="15.75" customHeight="1">
      <c r="A633" s="2"/>
      <c r="B633" s="18"/>
      <c r="C633" s="23"/>
      <c r="D633" s="6"/>
      <c r="E633" s="6"/>
      <c r="F633" s="6"/>
      <c r="G633" s="6"/>
      <c r="H633" s="6"/>
      <c r="I633" s="6"/>
      <c r="J633" s="6"/>
      <c r="K633" s="6"/>
      <c r="L633" s="6"/>
      <c r="M633" s="6"/>
      <c r="N633" s="6"/>
      <c r="O633" s="6"/>
      <c r="P633" s="6"/>
      <c r="Q633" s="6"/>
      <c r="R633" s="6"/>
      <c r="U633" s="6"/>
      <c r="V633" s="6"/>
      <c r="W633" s="6"/>
      <c r="X633" s="6"/>
      <c r="Y633" s="6"/>
      <c r="Z633" s="6"/>
    </row>
    <row r="634" ht="15.75" customHeight="1">
      <c r="A634" s="2"/>
      <c r="B634" s="18"/>
      <c r="C634" s="23"/>
      <c r="D634" s="6"/>
      <c r="E634" s="6"/>
      <c r="F634" s="6"/>
      <c r="G634" s="6"/>
      <c r="H634" s="6"/>
      <c r="I634" s="6"/>
      <c r="J634" s="6"/>
      <c r="K634" s="6"/>
      <c r="L634" s="6"/>
      <c r="M634" s="6"/>
      <c r="N634" s="6"/>
      <c r="O634" s="6"/>
      <c r="P634" s="6"/>
      <c r="Q634" s="6"/>
      <c r="R634" s="6"/>
      <c r="U634" s="6"/>
      <c r="V634" s="6"/>
      <c r="W634" s="6"/>
      <c r="X634" s="6"/>
      <c r="Y634" s="6"/>
      <c r="Z634" s="6"/>
    </row>
    <row r="635" ht="15.75" customHeight="1">
      <c r="A635" s="2"/>
      <c r="B635" s="18"/>
      <c r="C635" s="23"/>
      <c r="D635" s="6"/>
      <c r="E635" s="6"/>
      <c r="F635" s="6"/>
      <c r="G635" s="6"/>
      <c r="H635" s="6"/>
      <c r="I635" s="6"/>
      <c r="J635" s="6"/>
      <c r="K635" s="6"/>
      <c r="L635" s="6"/>
      <c r="M635" s="6"/>
      <c r="N635" s="6"/>
      <c r="O635" s="6"/>
      <c r="P635" s="6"/>
      <c r="Q635" s="6"/>
      <c r="R635" s="6"/>
      <c r="U635" s="6"/>
      <c r="V635" s="6"/>
      <c r="W635" s="6"/>
      <c r="X635" s="6"/>
      <c r="Y635" s="6"/>
      <c r="Z635" s="6"/>
    </row>
    <row r="636" ht="15.75" customHeight="1">
      <c r="A636" s="2"/>
      <c r="B636" s="18"/>
      <c r="C636" s="23"/>
      <c r="D636" s="6"/>
      <c r="E636" s="6"/>
      <c r="F636" s="6"/>
      <c r="G636" s="6"/>
      <c r="H636" s="6"/>
      <c r="I636" s="6"/>
      <c r="J636" s="6"/>
      <c r="K636" s="6"/>
      <c r="L636" s="6"/>
      <c r="M636" s="6"/>
      <c r="N636" s="6"/>
      <c r="O636" s="6"/>
      <c r="P636" s="6"/>
      <c r="Q636" s="6"/>
      <c r="R636" s="6"/>
      <c r="U636" s="6"/>
      <c r="V636" s="6"/>
      <c r="W636" s="6"/>
      <c r="X636" s="6"/>
      <c r="Y636" s="6"/>
      <c r="Z636" s="6"/>
    </row>
    <row r="637" ht="15.75" customHeight="1">
      <c r="A637" s="2"/>
      <c r="B637" s="18"/>
      <c r="C637" s="23"/>
      <c r="D637" s="6"/>
      <c r="E637" s="6"/>
      <c r="F637" s="6"/>
      <c r="G637" s="6"/>
      <c r="H637" s="6"/>
      <c r="I637" s="6"/>
      <c r="J637" s="6"/>
      <c r="K637" s="6"/>
      <c r="L637" s="6"/>
      <c r="M637" s="6"/>
      <c r="N637" s="6"/>
      <c r="O637" s="6"/>
      <c r="P637" s="6"/>
      <c r="Q637" s="6"/>
      <c r="R637" s="6"/>
      <c r="U637" s="6"/>
      <c r="V637" s="6"/>
      <c r="W637" s="6"/>
      <c r="X637" s="6"/>
      <c r="Y637" s="6"/>
      <c r="Z637" s="6"/>
    </row>
    <row r="638" ht="15.75" customHeight="1">
      <c r="A638" s="2"/>
      <c r="B638" s="18"/>
      <c r="C638" s="23"/>
      <c r="D638" s="6"/>
      <c r="E638" s="6"/>
      <c r="F638" s="6"/>
      <c r="G638" s="6"/>
      <c r="H638" s="6"/>
      <c r="I638" s="6"/>
      <c r="J638" s="6"/>
      <c r="K638" s="6"/>
      <c r="L638" s="6"/>
      <c r="M638" s="6"/>
      <c r="N638" s="6"/>
      <c r="O638" s="6"/>
      <c r="P638" s="6"/>
      <c r="Q638" s="6"/>
      <c r="R638" s="6"/>
      <c r="U638" s="6"/>
      <c r="V638" s="6"/>
      <c r="W638" s="6"/>
      <c r="X638" s="6"/>
      <c r="Y638" s="6"/>
      <c r="Z638" s="6"/>
    </row>
    <row r="639" ht="15.75" customHeight="1">
      <c r="A639" s="2"/>
      <c r="B639" s="18"/>
      <c r="C639" s="23"/>
      <c r="D639" s="6"/>
      <c r="E639" s="6"/>
      <c r="F639" s="6"/>
      <c r="G639" s="6"/>
      <c r="H639" s="6"/>
      <c r="I639" s="6"/>
      <c r="J639" s="6"/>
      <c r="K639" s="6"/>
      <c r="L639" s="6"/>
      <c r="M639" s="6"/>
      <c r="N639" s="6"/>
      <c r="O639" s="6"/>
      <c r="P639" s="6"/>
      <c r="Q639" s="6"/>
      <c r="R639" s="6"/>
      <c r="U639" s="6"/>
      <c r="V639" s="6"/>
      <c r="W639" s="6"/>
      <c r="X639" s="6"/>
      <c r="Y639" s="6"/>
      <c r="Z639" s="6"/>
    </row>
    <row r="640" ht="15.75" customHeight="1">
      <c r="A640" s="2"/>
      <c r="B640" s="18"/>
      <c r="C640" s="23"/>
      <c r="D640" s="6"/>
      <c r="E640" s="6"/>
      <c r="F640" s="6"/>
      <c r="G640" s="6"/>
      <c r="H640" s="6"/>
      <c r="I640" s="6"/>
      <c r="J640" s="6"/>
      <c r="K640" s="6"/>
      <c r="L640" s="6"/>
      <c r="M640" s="6"/>
      <c r="N640" s="6"/>
      <c r="O640" s="6"/>
      <c r="P640" s="6"/>
      <c r="Q640" s="6"/>
      <c r="R640" s="6"/>
      <c r="U640" s="6"/>
      <c r="V640" s="6"/>
      <c r="W640" s="6"/>
      <c r="X640" s="6"/>
      <c r="Y640" s="6"/>
      <c r="Z640" s="6"/>
    </row>
    <row r="641" ht="15.75" customHeight="1">
      <c r="A641" s="2"/>
      <c r="B641" s="18"/>
      <c r="C641" s="23"/>
      <c r="D641" s="6"/>
      <c r="E641" s="6"/>
      <c r="F641" s="6"/>
      <c r="G641" s="6"/>
      <c r="H641" s="6"/>
      <c r="I641" s="6"/>
      <c r="J641" s="6"/>
      <c r="K641" s="6"/>
      <c r="L641" s="6"/>
      <c r="M641" s="6"/>
      <c r="N641" s="6"/>
      <c r="O641" s="6"/>
      <c r="P641" s="6"/>
      <c r="Q641" s="6"/>
      <c r="R641" s="6"/>
      <c r="U641" s="6"/>
      <c r="V641" s="6"/>
      <c r="W641" s="6"/>
      <c r="X641" s="6"/>
      <c r="Y641" s="6"/>
      <c r="Z641" s="6"/>
    </row>
    <row r="642" ht="15.75" customHeight="1">
      <c r="A642" s="2"/>
      <c r="B642" s="18"/>
      <c r="C642" s="23"/>
      <c r="D642" s="6"/>
      <c r="E642" s="6"/>
      <c r="F642" s="6"/>
      <c r="G642" s="6"/>
      <c r="H642" s="6"/>
      <c r="I642" s="6"/>
      <c r="J642" s="6"/>
      <c r="K642" s="6"/>
      <c r="L642" s="6"/>
      <c r="M642" s="6"/>
      <c r="N642" s="6"/>
      <c r="O642" s="6"/>
      <c r="P642" s="6"/>
      <c r="Q642" s="6"/>
      <c r="R642" s="6"/>
      <c r="U642" s="6"/>
      <c r="V642" s="6"/>
      <c r="W642" s="6"/>
      <c r="X642" s="6"/>
      <c r="Y642" s="6"/>
      <c r="Z642" s="6"/>
    </row>
    <row r="643" ht="15.75" customHeight="1">
      <c r="A643" s="2"/>
      <c r="B643" s="18"/>
      <c r="C643" s="23"/>
      <c r="D643" s="6"/>
      <c r="E643" s="6"/>
      <c r="F643" s="6"/>
      <c r="G643" s="6"/>
      <c r="H643" s="6"/>
      <c r="I643" s="6"/>
      <c r="J643" s="6"/>
      <c r="K643" s="6"/>
      <c r="L643" s="6"/>
      <c r="M643" s="6"/>
      <c r="N643" s="6"/>
      <c r="O643" s="6"/>
      <c r="P643" s="6"/>
      <c r="Q643" s="6"/>
      <c r="R643" s="6"/>
      <c r="U643" s="6"/>
      <c r="V643" s="6"/>
      <c r="W643" s="6"/>
      <c r="X643" s="6"/>
      <c r="Y643" s="6"/>
      <c r="Z643" s="6"/>
    </row>
    <row r="644" ht="15.75" customHeight="1">
      <c r="A644" s="2"/>
      <c r="B644" s="18"/>
      <c r="C644" s="23"/>
      <c r="D644" s="6"/>
      <c r="E644" s="6"/>
      <c r="F644" s="6"/>
      <c r="G644" s="6"/>
      <c r="H644" s="6"/>
      <c r="I644" s="6"/>
      <c r="J644" s="6"/>
      <c r="K644" s="6"/>
      <c r="L644" s="6"/>
      <c r="M644" s="6"/>
      <c r="N644" s="6"/>
      <c r="O644" s="6"/>
      <c r="P644" s="6"/>
      <c r="Q644" s="6"/>
      <c r="R644" s="6"/>
      <c r="U644" s="6"/>
      <c r="V644" s="6"/>
      <c r="W644" s="6"/>
      <c r="X644" s="6"/>
      <c r="Y644" s="6"/>
      <c r="Z644" s="6"/>
    </row>
    <row r="645" ht="15.75" customHeight="1">
      <c r="A645" s="2"/>
      <c r="B645" s="18"/>
      <c r="C645" s="23"/>
      <c r="D645" s="6"/>
      <c r="E645" s="6"/>
      <c r="F645" s="6"/>
      <c r="G645" s="6"/>
      <c r="H645" s="6"/>
      <c r="I645" s="6"/>
      <c r="J645" s="6"/>
      <c r="K645" s="6"/>
      <c r="L645" s="6"/>
      <c r="M645" s="6"/>
      <c r="N645" s="6"/>
      <c r="O645" s="6"/>
      <c r="P645" s="6"/>
      <c r="Q645" s="6"/>
      <c r="R645" s="6"/>
      <c r="U645" s="6"/>
      <c r="V645" s="6"/>
      <c r="W645" s="6"/>
      <c r="X645" s="6"/>
      <c r="Y645" s="6"/>
      <c r="Z645" s="6"/>
    </row>
    <row r="646" ht="15.75" customHeight="1">
      <c r="A646" s="2"/>
      <c r="B646" s="18"/>
      <c r="C646" s="23"/>
      <c r="D646" s="6"/>
      <c r="E646" s="6"/>
      <c r="F646" s="6"/>
      <c r="G646" s="6"/>
      <c r="H646" s="6"/>
      <c r="I646" s="6"/>
      <c r="J646" s="6"/>
      <c r="K646" s="6"/>
      <c r="L646" s="6"/>
      <c r="M646" s="6"/>
      <c r="N646" s="6"/>
      <c r="O646" s="6"/>
      <c r="P646" s="6"/>
      <c r="Q646" s="6"/>
      <c r="R646" s="6"/>
      <c r="U646" s="6"/>
      <c r="V646" s="6"/>
      <c r="W646" s="6"/>
      <c r="X646" s="6"/>
      <c r="Y646" s="6"/>
      <c r="Z646" s="6"/>
    </row>
    <row r="647" ht="15.75" customHeight="1">
      <c r="A647" s="2"/>
      <c r="B647" s="18"/>
      <c r="C647" s="23"/>
      <c r="D647" s="6"/>
      <c r="E647" s="6"/>
      <c r="F647" s="6"/>
      <c r="G647" s="6"/>
      <c r="H647" s="6"/>
      <c r="I647" s="6"/>
      <c r="J647" s="6"/>
      <c r="K647" s="6"/>
      <c r="L647" s="6"/>
      <c r="M647" s="6"/>
      <c r="N647" s="6"/>
      <c r="O647" s="6"/>
      <c r="P647" s="6"/>
      <c r="Q647" s="6"/>
      <c r="R647" s="6"/>
      <c r="U647" s="6"/>
      <c r="V647" s="6"/>
      <c r="W647" s="6"/>
      <c r="X647" s="6"/>
      <c r="Y647" s="6"/>
      <c r="Z647" s="6"/>
    </row>
    <row r="648" ht="15.75" customHeight="1">
      <c r="A648" s="2"/>
      <c r="B648" s="18"/>
      <c r="C648" s="23"/>
      <c r="D648" s="6"/>
      <c r="E648" s="6"/>
      <c r="F648" s="6"/>
      <c r="G648" s="6"/>
      <c r="H648" s="6"/>
      <c r="I648" s="6"/>
      <c r="J648" s="6"/>
      <c r="K648" s="6"/>
      <c r="L648" s="6"/>
      <c r="M648" s="6"/>
      <c r="N648" s="6"/>
      <c r="O648" s="6"/>
      <c r="P648" s="6"/>
      <c r="Q648" s="6"/>
      <c r="R648" s="6"/>
      <c r="U648" s="6"/>
      <c r="V648" s="6"/>
      <c r="W648" s="6"/>
      <c r="X648" s="6"/>
      <c r="Y648" s="6"/>
      <c r="Z648" s="6"/>
    </row>
    <row r="649" ht="15.75" customHeight="1">
      <c r="A649" s="2"/>
      <c r="B649" s="18"/>
      <c r="C649" s="23"/>
      <c r="D649" s="6"/>
      <c r="E649" s="6"/>
      <c r="F649" s="6"/>
      <c r="G649" s="6"/>
      <c r="H649" s="6"/>
      <c r="I649" s="6"/>
      <c r="J649" s="6"/>
      <c r="K649" s="6"/>
      <c r="L649" s="6"/>
      <c r="M649" s="6"/>
      <c r="N649" s="6"/>
      <c r="O649" s="6"/>
      <c r="P649" s="6"/>
      <c r="Q649" s="6"/>
      <c r="R649" s="6"/>
      <c r="U649" s="6"/>
      <c r="V649" s="6"/>
      <c r="W649" s="6"/>
      <c r="X649" s="6"/>
      <c r="Y649" s="6"/>
      <c r="Z649" s="6"/>
    </row>
    <row r="650" ht="15.75" customHeight="1">
      <c r="A650" s="2"/>
      <c r="B650" s="18"/>
      <c r="C650" s="23"/>
      <c r="D650" s="6"/>
      <c r="E650" s="6"/>
      <c r="F650" s="6"/>
      <c r="G650" s="6"/>
      <c r="H650" s="6"/>
      <c r="I650" s="6"/>
      <c r="J650" s="6"/>
      <c r="K650" s="6"/>
      <c r="L650" s="6"/>
      <c r="M650" s="6"/>
      <c r="N650" s="6"/>
      <c r="O650" s="6"/>
      <c r="P650" s="6"/>
      <c r="Q650" s="6"/>
      <c r="R650" s="6"/>
      <c r="U650" s="6"/>
      <c r="V650" s="6"/>
      <c r="W650" s="6"/>
      <c r="X650" s="6"/>
      <c r="Y650" s="6"/>
      <c r="Z650" s="6"/>
    </row>
    <row r="651" ht="15.75" customHeight="1">
      <c r="A651" s="2"/>
      <c r="B651" s="18"/>
      <c r="C651" s="23"/>
      <c r="D651" s="6"/>
      <c r="E651" s="6"/>
      <c r="F651" s="6"/>
      <c r="G651" s="6"/>
      <c r="H651" s="6"/>
      <c r="I651" s="6"/>
      <c r="J651" s="6"/>
      <c r="K651" s="6"/>
      <c r="L651" s="6"/>
      <c r="M651" s="6"/>
      <c r="N651" s="6"/>
      <c r="O651" s="6"/>
      <c r="P651" s="6"/>
      <c r="Q651" s="6"/>
      <c r="R651" s="6"/>
      <c r="U651" s="6"/>
      <c r="V651" s="6"/>
      <c r="W651" s="6"/>
      <c r="X651" s="6"/>
      <c r="Y651" s="6"/>
      <c r="Z651" s="6"/>
    </row>
    <row r="652" ht="15.75" customHeight="1">
      <c r="A652" s="2"/>
      <c r="B652" s="18"/>
      <c r="C652" s="23"/>
      <c r="D652" s="6"/>
      <c r="E652" s="6"/>
      <c r="F652" s="6"/>
      <c r="G652" s="6"/>
      <c r="H652" s="6"/>
      <c r="I652" s="6"/>
      <c r="J652" s="6"/>
      <c r="K652" s="6"/>
      <c r="L652" s="6"/>
      <c r="M652" s="6"/>
      <c r="N652" s="6"/>
      <c r="O652" s="6"/>
      <c r="P652" s="6"/>
      <c r="Q652" s="6"/>
      <c r="R652" s="6"/>
      <c r="U652" s="6"/>
      <c r="V652" s="6"/>
      <c r="W652" s="6"/>
      <c r="X652" s="6"/>
      <c r="Y652" s="6"/>
      <c r="Z652" s="6"/>
    </row>
    <row r="653" ht="15.75" customHeight="1">
      <c r="A653" s="2"/>
      <c r="B653" s="18"/>
      <c r="C653" s="23"/>
      <c r="D653" s="6"/>
      <c r="E653" s="6"/>
      <c r="F653" s="6"/>
      <c r="G653" s="6"/>
      <c r="H653" s="6"/>
      <c r="I653" s="6"/>
      <c r="J653" s="6"/>
      <c r="K653" s="6"/>
      <c r="L653" s="6"/>
      <c r="M653" s="6"/>
      <c r="N653" s="6"/>
      <c r="O653" s="6"/>
      <c r="P653" s="6"/>
      <c r="Q653" s="6"/>
      <c r="R653" s="6"/>
      <c r="U653" s="6"/>
      <c r="V653" s="6"/>
      <c r="W653" s="6"/>
      <c r="X653" s="6"/>
      <c r="Y653" s="6"/>
      <c r="Z653" s="6"/>
    </row>
    <row r="654" ht="15.75" customHeight="1">
      <c r="A654" s="2"/>
      <c r="B654" s="18"/>
      <c r="C654" s="23"/>
      <c r="D654" s="6"/>
      <c r="E654" s="6"/>
      <c r="F654" s="6"/>
      <c r="G654" s="6"/>
      <c r="H654" s="6"/>
      <c r="I654" s="6"/>
      <c r="J654" s="6"/>
      <c r="K654" s="6"/>
      <c r="L654" s="6"/>
      <c r="M654" s="6"/>
      <c r="N654" s="6"/>
      <c r="O654" s="6"/>
      <c r="P654" s="6"/>
      <c r="Q654" s="6"/>
      <c r="R654" s="6"/>
      <c r="U654" s="6"/>
      <c r="V654" s="6"/>
      <c r="W654" s="6"/>
      <c r="X654" s="6"/>
      <c r="Y654" s="6"/>
      <c r="Z654" s="6"/>
    </row>
    <row r="655" ht="15.75" customHeight="1">
      <c r="A655" s="2"/>
      <c r="B655" s="18"/>
      <c r="C655" s="23"/>
      <c r="D655" s="6"/>
      <c r="E655" s="6"/>
      <c r="F655" s="6"/>
      <c r="G655" s="6"/>
      <c r="H655" s="6"/>
      <c r="I655" s="6"/>
      <c r="J655" s="6"/>
      <c r="K655" s="6"/>
      <c r="L655" s="6"/>
      <c r="M655" s="6"/>
      <c r="N655" s="6"/>
      <c r="O655" s="6"/>
      <c r="P655" s="6"/>
      <c r="Q655" s="6"/>
      <c r="R655" s="6"/>
      <c r="U655" s="6"/>
      <c r="V655" s="6"/>
      <c r="W655" s="6"/>
      <c r="X655" s="6"/>
      <c r="Y655" s="6"/>
      <c r="Z655" s="6"/>
    </row>
    <row r="656" ht="15.75" customHeight="1">
      <c r="A656" s="2"/>
      <c r="B656" s="18"/>
      <c r="C656" s="23"/>
      <c r="D656" s="6"/>
      <c r="E656" s="6"/>
      <c r="F656" s="6"/>
      <c r="G656" s="6"/>
      <c r="H656" s="6"/>
      <c r="I656" s="6"/>
      <c r="J656" s="6"/>
      <c r="K656" s="6"/>
      <c r="L656" s="6"/>
      <c r="M656" s="6"/>
      <c r="N656" s="6"/>
      <c r="O656" s="6"/>
      <c r="P656" s="6"/>
      <c r="Q656" s="6"/>
      <c r="R656" s="6"/>
      <c r="U656" s="6"/>
      <c r="V656" s="6"/>
      <c r="W656" s="6"/>
      <c r="X656" s="6"/>
      <c r="Y656" s="6"/>
      <c r="Z656" s="6"/>
    </row>
    <row r="657" ht="15.75" customHeight="1">
      <c r="A657" s="2"/>
      <c r="B657" s="18"/>
      <c r="C657" s="23"/>
      <c r="D657" s="6"/>
      <c r="E657" s="6"/>
      <c r="F657" s="6"/>
      <c r="G657" s="6"/>
      <c r="H657" s="6"/>
      <c r="I657" s="6"/>
      <c r="J657" s="6"/>
      <c r="K657" s="6"/>
      <c r="L657" s="6"/>
      <c r="M657" s="6"/>
      <c r="N657" s="6"/>
      <c r="O657" s="6"/>
      <c r="P657" s="6"/>
      <c r="Q657" s="6"/>
      <c r="R657" s="6"/>
      <c r="U657" s="6"/>
      <c r="V657" s="6"/>
      <c r="W657" s="6"/>
      <c r="X657" s="6"/>
      <c r="Y657" s="6"/>
      <c r="Z657" s="6"/>
    </row>
    <row r="658" ht="15.75" customHeight="1">
      <c r="A658" s="2"/>
      <c r="B658" s="18"/>
      <c r="C658" s="23"/>
      <c r="D658" s="6"/>
      <c r="E658" s="6"/>
      <c r="F658" s="6"/>
      <c r="G658" s="6"/>
      <c r="H658" s="6"/>
      <c r="I658" s="6"/>
      <c r="J658" s="6"/>
      <c r="K658" s="6"/>
      <c r="L658" s="6"/>
      <c r="M658" s="6"/>
      <c r="N658" s="6"/>
      <c r="O658" s="6"/>
      <c r="P658" s="6"/>
      <c r="Q658" s="6"/>
      <c r="R658" s="6"/>
      <c r="U658" s="6"/>
      <c r="V658" s="6"/>
      <c r="W658" s="6"/>
      <c r="X658" s="6"/>
      <c r="Y658" s="6"/>
      <c r="Z658" s="6"/>
    </row>
    <row r="659" ht="15.75" customHeight="1">
      <c r="A659" s="2"/>
      <c r="B659" s="18"/>
      <c r="C659" s="23"/>
      <c r="D659" s="6"/>
      <c r="E659" s="6"/>
      <c r="F659" s="6"/>
      <c r="G659" s="6"/>
      <c r="H659" s="6"/>
      <c r="I659" s="6"/>
      <c r="J659" s="6"/>
      <c r="K659" s="6"/>
      <c r="L659" s="6"/>
      <c r="M659" s="6"/>
      <c r="N659" s="6"/>
      <c r="O659" s="6"/>
      <c r="P659" s="6"/>
      <c r="Q659" s="6"/>
      <c r="R659" s="6"/>
      <c r="U659" s="6"/>
      <c r="V659" s="6"/>
      <c r="W659" s="6"/>
      <c r="X659" s="6"/>
      <c r="Y659" s="6"/>
      <c r="Z659" s="6"/>
    </row>
    <row r="660" ht="15.75" customHeight="1">
      <c r="A660" s="2"/>
      <c r="B660" s="18"/>
      <c r="C660" s="23"/>
      <c r="D660" s="6"/>
      <c r="E660" s="6"/>
      <c r="F660" s="6"/>
      <c r="G660" s="6"/>
      <c r="H660" s="6"/>
      <c r="I660" s="6"/>
      <c r="J660" s="6"/>
      <c r="K660" s="6"/>
      <c r="L660" s="6"/>
      <c r="M660" s="6"/>
      <c r="N660" s="6"/>
      <c r="O660" s="6"/>
      <c r="P660" s="6"/>
      <c r="Q660" s="6"/>
      <c r="R660" s="6"/>
      <c r="U660" s="6"/>
      <c r="V660" s="6"/>
      <c r="W660" s="6"/>
      <c r="X660" s="6"/>
      <c r="Y660" s="6"/>
      <c r="Z660" s="6"/>
    </row>
    <row r="661" ht="15.75" customHeight="1">
      <c r="A661" s="2"/>
      <c r="B661" s="18"/>
      <c r="C661" s="23"/>
      <c r="D661" s="6"/>
      <c r="E661" s="6"/>
      <c r="F661" s="6"/>
      <c r="G661" s="6"/>
      <c r="H661" s="6"/>
      <c r="I661" s="6"/>
      <c r="J661" s="6"/>
      <c r="K661" s="6"/>
      <c r="L661" s="6"/>
      <c r="M661" s="6"/>
      <c r="N661" s="6"/>
      <c r="O661" s="6"/>
      <c r="P661" s="6"/>
      <c r="Q661" s="6"/>
      <c r="R661" s="6"/>
      <c r="U661" s="6"/>
      <c r="V661" s="6"/>
      <c r="W661" s="6"/>
      <c r="X661" s="6"/>
      <c r="Y661" s="6"/>
      <c r="Z661" s="6"/>
    </row>
    <row r="662" ht="15.75" customHeight="1">
      <c r="A662" s="2"/>
      <c r="B662" s="18"/>
      <c r="C662" s="23"/>
      <c r="D662" s="6"/>
      <c r="E662" s="6"/>
      <c r="F662" s="6"/>
      <c r="G662" s="6"/>
      <c r="H662" s="6"/>
      <c r="I662" s="6"/>
      <c r="J662" s="6"/>
      <c r="K662" s="6"/>
      <c r="L662" s="6"/>
      <c r="M662" s="6"/>
      <c r="N662" s="6"/>
      <c r="O662" s="6"/>
      <c r="P662" s="6"/>
      <c r="Q662" s="6"/>
      <c r="R662" s="6"/>
      <c r="U662" s="6"/>
      <c r="V662" s="6"/>
      <c r="W662" s="6"/>
      <c r="X662" s="6"/>
      <c r="Y662" s="6"/>
      <c r="Z662" s="6"/>
    </row>
    <row r="663" ht="15.75" customHeight="1">
      <c r="A663" s="2"/>
      <c r="B663" s="18"/>
      <c r="C663" s="23"/>
      <c r="D663" s="6"/>
      <c r="E663" s="6"/>
      <c r="F663" s="6"/>
      <c r="G663" s="6"/>
      <c r="H663" s="6"/>
      <c r="I663" s="6"/>
      <c r="J663" s="6"/>
      <c r="K663" s="6"/>
      <c r="L663" s="6"/>
      <c r="M663" s="6"/>
      <c r="N663" s="6"/>
      <c r="O663" s="6"/>
      <c r="P663" s="6"/>
      <c r="Q663" s="6"/>
      <c r="R663" s="6"/>
      <c r="U663" s="6"/>
      <c r="V663" s="6"/>
      <c r="W663" s="6"/>
      <c r="X663" s="6"/>
      <c r="Y663" s="6"/>
      <c r="Z663" s="6"/>
    </row>
    <row r="664" ht="15.75" customHeight="1">
      <c r="A664" s="2"/>
      <c r="B664" s="18"/>
      <c r="C664" s="23"/>
      <c r="D664" s="6"/>
      <c r="E664" s="6"/>
      <c r="F664" s="6"/>
      <c r="G664" s="6"/>
      <c r="H664" s="6"/>
      <c r="I664" s="6"/>
      <c r="J664" s="6"/>
      <c r="K664" s="6"/>
      <c r="L664" s="6"/>
      <c r="M664" s="6"/>
      <c r="N664" s="6"/>
      <c r="O664" s="6"/>
      <c r="P664" s="6"/>
      <c r="Q664" s="6"/>
      <c r="R664" s="6"/>
      <c r="U664" s="6"/>
      <c r="V664" s="6"/>
      <c r="W664" s="6"/>
      <c r="X664" s="6"/>
      <c r="Y664" s="6"/>
      <c r="Z664" s="6"/>
    </row>
    <row r="665" ht="15.75" customHeight="1">
      <c r="A665" s="2"/>
      <c r="B665" s="18"/>
      <c r="C665" s="23"/>
      <c r="D665" s="6"/>
      <c r="E665" s="6"/>
      <c r="F665" s="6"/>
      <c r="G665" s="6"/>
      <c r="H665" s="6"/>
      <c r="I665" s="6"/>
      <c r="J665" s="6"/>
      <c r="K665" s="6"/>
      <c r="L665" s="6"/>
      <c r="M665" s="6"/>
      <c r="N665" s="6"/>
      <c r="O665" s="6"/>
      <c r="P665" s="6"/>
      <c r="Q665" s="6"/>
      <c r="R665" s="6"/>
      <c r="U665" s="6"/>
      <c r="V665" s="6"/>
      <c r="W665" s="6"/>
      <c r="X665" s="6"/>
      <c r="Y665" s="6"/>
      <c r="Z665" s="6"/>
    </row>
    <row r="666" ht="15.75" customHeight="1">
      <c r="A666" s="2"/>
      <c r="B666" s="18"/>
      <c r="C666" s="23"/>
      <c r="D666" s="6"/>
      <c r="E666" s="6"/>
      <c r="F666" s="6"/>
      <c r="G666" s="6"/>
      <c r="H666" s="6"/>
      <c r="I666" s="6"/>
      <c r="J666" s="6"/>
      <c r="K666" s="6"/>
      <c r="L666" s="6"/>
      <c r="M666" s="6"/>
      <c r="N666" s="6"/>
      <c r="O666" s="6"/>
      <c r="P666" s="6"/>
      <c r="Q666" s="6"/>
      <c r="R666" s="6"/>
      <c r="U666" s="6"/>
      <c r="V666" s="6"/>
      <c r="W666" s="6"/>
      <c r="X666" s="6"/>
      <c r="Y666" s="6"/>
      <c r="Z666" s="6"/>
    </row>
    <row r="667" ht="15.75" customHeight="1">
      <c r="A667" s="2"/>
      <c r="B667" s="18"/>
      <c r="C667" s="23"/>
      <c r="D667" s="6"/>
      <c r="E667" s="6"/>
      <c r="F667" s="6"/>
      <c r="G667" s="6"/>
      <c r="H667" s="6"/>
      <c r="I667" s="6"/>
      <c r="J667" s="6"/>
      <c r="K667" s="6"/>
      <c r="L667" s="6"/>
      <c r="M667" s="6"/>
      <c r="N667" s="6"/>
      <c r="O667" s="6"/>
      <c r="P667" s="6"/>
      <c r="Q667" s="6"/>
      <c r="R667" s="6"/>
      <c r="U667" s="6"/>
      <c r="V667" s="6"/>
      <c r="W667" s="6"/>
      <c r="X667" s="6"/>
      <c r="Y667" s="6"/>
      <c r="Z667" s="6"/>
    </row>
    <row r="668" ht="15.75" customHeight="1">
      <c r="A668" s="2"/>
      <c r="B668" s="18"/>
      <c r="C668" s="23"/>
      <c r="D668" s="6"/>
      <c r="E668" s="6"/>
      <c r="F668" s="6"/>
      <c r="G668" s="6"/>
      <c r="H668" s="6"/>
      <c r="I668" s="6"/>
      <c r="J668" s="6"/>
      <c r="K668" s="6"/>
      <c r="L668" s="6"/>
      <c r="M668" s="6"/>
      <c r="N668" s="6"/>
      <c r="O668" s="6"/>
      <c r="P668" s="6"/>
      <c r="Q668" s="6"/>
      <c r="R668" s="6"/>
      <c r="U668" s="6"/>
      <c r="V668" s="6"/>
      <c r="W668" s="6"/>
      <c r="X668" s="6"/>
      <c r="Y668" s="6"/>
      <c r="Z668" s="6"/>
    </row>
    <row r="669" ht="15.75" customHeight="1">
      <c r="A669" s="2"/>
      <c r="B669" s="18"/>
      <c r="C669" s="23"/>
      <c r="D669" s="6"/>
      <c r="E669" s="6"/>
      <c r="F669" s="6"/>
      <c r="G669" s="6"/>
      <c r="H669" s="6"/>
      <c r="I669" s="6"/>
      <c r="J669" s="6"/>
      <c r="K669" s="6"/>
      <c r="L669" s="6"/>
      <c r="M669" s="6"/>
      <c r="N669" s="6"/>
      <c r="O669" s="6"/>
      <c r="P669" s="6"/>
      <c r="Q669" s="6"/>
      <c r="R669" s="6"/>
      <c r="U669" s="6"/>
      <c r="V669" s="6"/>
      <c r="W669" s="6"/>
      <c r="X669" s="6"/>
      <c r="Y669" s="6"/>
      <c r="Z669" s="6"/>
    </row>
    <row r="670" ht="15.75" customHeight="1">
      <c r="A670" s="2"/>
      <c r="B670" s="18"/>
      <c r="C670" s="23"/>
      <c r="D670" s="6"/>
      <c r="E670" s="6"/>
      <c r="F670" s="6"/>
      <c r="G670" s="6"/>
      <c r="H670" s="6"/>
      <c r="I670" s="6"/>
      <c r="J670" s="6"/>
      <c r="K670" s="6"/>
      <c r="L670" s="6"/>
      <c r="M670" s="6"/>
      <c r="N670" s="6"/>
      <c r="O670" s="6"/>
      <c r="P670" s="6"/>
      <c r="Q670" s="6"/>
      <c r="R670" s="6"/>
      <c r="U670" s="6"/>
      <c r="V670" s="6"/>
      <c r="W670" s="6"/>
      <c r="X670" s="6"/>
      <c r="Y670" s="6"/>
      <c r="Z670" s="6"/>
    </row>
    <row r="671" ht="15.75" customHeight="1">
      <c r="A671" s="2"/>
      <c r="B671" s="18"/>
      <c r="C671" s="23"/>
      <c r="D671" s="6"/>
      <c r="E671" s="6"/>
      <c r="F671" s="6"/>
      <c r="G671" s="6"/>
      <c r="H671" s="6"/>
      <c r="I671" s="6"/>
      <c r="J671" s="6"/>
      <c r="K671" s="6"/>
      <c r="L671" s="6"/>
      <c r="M671" s="6"/>
      <c r="N671" s="6"/>
      <c r="O671" s="6"/>
      <c r="P671" s="6"/>
      <c r="Q671" s="6"/>
      <c r="R671" s="6"/>
      <c r="U671" s="6"/>
      <c r="V671" s="6"/>
      <c r="W671" s="6"/>
      <c r="X671" s="6"/>
      <c r="Y671" s="6"/>
      <c r="Z671" s="6"/>
    </row>
    <row r="672" ht="15.75" customHeight="1">
      <c r="A672" s="2"/>
      <c r="B672" s="18"/>
      <c r="C672" s="23"/>
      <c r="D672" s="6"/>
      <c r="E672" s="6"/>
      <c r="F672" s="6"/>
      <c r="G672" s="6"/>
      <c r="H672" s="6"/>
      <c r="I672" s="6"/>
      <c r="J672" s="6"/>
      <c r="K672" s="6"/>
      <c r="L672" s="6"/>
      <c r="M672" s="6"/>
      <c r="N672" s="6"/>
      <c r="O672" s="6"/>
      <c r="P672" s="6"/>
      <c r="Q672" s="6"/>
      <c r="R672" s="6"/>
      <c r="U672" s="6"/>
      <c r="V672" s="6"/>
      <c r="W672" s="6"/>
      <c r="X672" s="6"/>
      <c r="Y672" s="6"/>
      <c r="Z672" s="6"/>
    </row>
    <row r="673" ht="15.75" customHeight="1">
      <c r="A673" s="2"/>
      <c r="B673" s="18"/>
      <c r="C673" s="23"/>
      <c r="D673" s="6"/>
      <c r="E673" s="6"/>
      <c r="F673" s="6"/>
      <c r="G673" s="6"/>
      <c r="H673" s="6"/>
      <c r="I673" s="6"/>
      <c r="J673" s="6"/>
      <c r="K673" s="6"/>
      <c r="L673" s="6"/>
      <c r="M673" s="6"/>
      <c r="N673" s="6"/>
      <c r="O673" s="6"/>
      <c r="P673" s="6"/>
      <c r="Q673" s="6"/>
      <c r="R673" s="6"/>
      <c r="U673" s="6"/>
      <c r="V673" s="6"/>
      <c r="W673" s="6"/>
      <c r="X673" s="6"/>
      <c r="Y673" s="6"/>
      <c r="Z673" s="6"/>
    </row>
    <row r="674" ht="15.75" customHeight="1">
      <c r="A674" s="2"/>
      <c r="B674" s="18"/>
      <c r="C674" s="23"/>
      <c r="D674" s="6"/>
      <c r="E674" s="6"/>
      <c r="F674" s="6"/>
      <c r="G674" s="6"/>
      <c r="H674" s="6"/>
      <c r="I674" s="6"/>
      <c r="J674" s="6"/>
      <c r="K674" s="6"/>
      <c r="L674" s="6"/>
      <c r="M674" s="6"/>
      <c r="N674" s="6"/>
      <c r="O674" s="6"/>
      <c r="P674" s="6"/>
      <c r="Q674" s="6"/>
      <c r="R674" s="6"/>
      <c r="U674" s="6"/>
      <c r="V674" s="6"/>
      <c r="W674" s="6"/>
      <c r="X674" s="6"/>
      <c r="Y674" s="6"/>
      <c r="Z674" s="6"/>
    </row>
    <row r="675" ht="15.75" customHeight="1">
      <c r="A675" s="2"/>
      <c r="B675" s="18"/>
      <c r="C675" s="23"/>
      <c r="D675" s="6"/>
      <c r="E675" s="6"/>
      <c r="F675" s="6"/>
      <c r="G675" s="6"/>
      <c r="H675" s="6"/>
      <c r="I675" s="6"/>
      <c r="J675" s="6"/>
      <c r="K675" s="6"/>
      <c r="L675" s="6"/>
      <c r="M675" s="6"/>
      <c r="N675" s="6"/>
      <c r="O675" s="6"/>
      <c r="P675" s="6"/>
      <c r="Q675" s="6"/>
      <c r="R675" s="6"/>
      <c r="U675" s="6"/>
      <c r="V675" s="6"/>
      <c r="W675" s="6"/>
      <c r="X675" s="6"/>
      <c r="Y675" s="6"/>
      <c r="Z675" s="6"/>
    </row>
    <row r="676" ht="15.75" customHeight="1">
      <c r="A676" s="2"/>
      <c r="B676" s="18"/>
      <c r="C676" s="23"/>
      <c r="D676" s="6"/>
      <c r="E676" s="6"/>
      <c r="F676" s="6"/>
      <c r="G676" s="6"/>
      <c r="H676" s="6"/>
      <c r="I676" s="6"/>
      <c r="J676" s="6"/>
      <c r="K676" s="6"/>
      <c r="L676" s="6"/>
      <c r="M676" s="6"/>
      <c r="N676" s="6"/>
      <c r="O676" s="6"/>
      <c r="P676" s="6"/>
      <c r="Q676" s="6"/>
      <c r="R676" s="6"/>
      <c r="U676" s="6"/>
      <c r="V676" s="6"/>
      <c r="W676" s="6"/>
      <c r="X676" s="6"/>
      <c r="Y676" s="6"/>
      <c r="Z676" s="6"/>
    </row>
    <row r="677" ht="15.75" customHeight="1">
      <c r="A677" s="2"/>
      <c r="B677" s="18"/>
      <c r="C677" s="23"/>
      <c r="D677" s="6"/>
      <c r="E677" s="6"/>
      <c r="F677" s="6"/>
      <c r="G677" s="6"/>
      <c r="H677" s="6"/>
      <c r="I677" s="6"/>
      <c r="J677" s="6"/>
      <c r="K677" s="6"/>
      <c r="L677" s="6"/>
      <c r="M677" s="6"/>
      <c r="N677" s="6"/>
      <c r="O677" s="6"/>
      <c r="P677" s="6"/>
      <c r="Q677" s="6"/>
      <c r="R677" s="6"/>
      <c r="U677" s="6"/>
      <c r="V677" s="6"/>
      <c r="W677" s="6"/>
      <c r="X677" s="6"/>
      <c r="Y677" s="6"/>
      <c r="Z677" s="6"/>
    </row>
    <row r="678" ht="15.75" customHeight="1">
      <c r="A678" s="2"/>
      <c r="B678" s="18"/>
      <c r="C678" s="23"/>
      <c r="D678" s="6"/>
      <c r="E678" s="6"/>
      <c r="F678" s="6"/>
      <c r="G678" s="6"/>
      <c r="H678" s="6"/>
      <c r="I678" s="6"/>
      <c r="J678" s="6"/>
      <c r="K678" s="6"/>
      <c r="L678" s="6"/>
      <c r="M678" s="6"/>
      <c r="N678" s="6"/>
      <c r="O678" s="6"/>
      <c r="P678" s="6"/>
      <c r="Q678" s="6"/>
      <c r="R678" s="6"/>
      <c r="U678" s="6"/>
      <c r="V678" s="6"/>
      <c r="W678" s="6"/>
      <c r="X678" s="6"/>
      <c r="Y678" s="6"/>
      <c r="Z678" s="6"/>
    </row>
    <row r="679" ht="15.75" customHeight="1">
      <c r="A679" s="2"/>
      <c r="B679" s="18"/>
      <c r="C679" s="23"/>
      <c r="D679" s="6"/>
      <c r="E679" s="6"/>
      <c r="F679" s="6"/>
      <c r="G679" s="6"/>
      <c r="H679" s="6"/>
      <c r="I679" s="6"/>
      <c r="J679" s="6"/>
      <c r="K679" s="6"/>
      <c r="L679" s="6"/>
      <c r="M679" s="6"/>
      <c r="N679" s="6"/>
      <c r="O679" s="6"/>
      <c r="P679" s="6"/>
      <c r="Q679" s="6"/>
      <c r="R679" s="6"/>
      <c r="U679" s="6"/>
      <c r="V679" s="6"/>
      <c r="W679" s="6"/>
      <c r="X679" s="6"/>
      <c r="Y679" s="6"/>
      <c r="Z679" s="6"/>
    </row>
    <row r="680" ht="15.75" customHeight="1">
      <c r="A680" s="2"/>
      <c r="B680" s="18"/>
      <c r="C680" s="23"/>
      <c r="D680" s="6"/>
      <c r="E680" s="6"/>
      <c r="F680" s="6"/>
      <c r="G680" s="6"/>
      <c r="H680" s="6"/>
      <c r="I680" s="6"/>
      <c r="J680" s="6"/>
      <c r="K680" s="6"/>
      <c r="L680" s="6"/>
      <c r="M680" s="6"/>
      <c r="N680" s="6"/>
      <c r="O680" s="6"/>
      <c r="P680" s="6"/>
      <c r="Q680" s="6"/>
      <c r="R680" s="6"/>
      <c r="U680" s="6"/>
      <c r="V680" s="6"/>
      <c r="W680" s="6"/>
      <c r="X680" s="6"/>
      <c r="Y680" s="6"/>
      <c r="Z680" s="6"/>
    </row>
    <row r="681" ht="15.75" customHeight="1">
      <c r="A681" s="2"/>
      <c r="B681" s="18"/>
      <c r="C681" s="23"/>
      <c r="D681" s="6"/>
      <c r="E681" s="6"/>
      <c r="F681" s="6"/>
      <c r="G681" s="6"/>
      <c r="H681" s="6"/>
      <c r="I681" s="6"/>
      <c r="J681" s="6"/>
      <c r="K681" s="6"/>
      <c r="L681" s="6"/>
      <c r="M681" s="6"/>
      <c r="N681" s="6"/>
      <c r="O681" s="6"/>
      <c r="P681" s="6"/>
      <c r="Q681" s="6"/>
      <c r="R681" s="6"/>
      <c r="U681" s="6"/>
      <c r="V681" s="6"/>
      <c r="W681" s="6"/>
      <c r="X681" s="6"/>
      <c r="Y681" s="6"/>
      <c r="Z681" s="6"/>
    </row>
    <row r="682" ht="15.75" customHeight="1">
      <c r="A682" s="2"/>
      <c r="B682" s="18"/>
      <c r="C682" s="23"/>
      <c r="D682" s="6"/>
      <c r="E682" s="6"/>
      <c r="F682" s="6"/>
      <c r="G682" s="6"/>
      <c r="H682" s="6"/>
      <c r="I682" s="6"/>
      <c r="J682" s="6"/>
      <c r="K682" s="6"/>
      <c r="L682" s="6"/>
      <c r="M682" s="6"/>
      <c r="N682" s="6"/>
      <c r="O682" s="6"/>
      <c r="P682" s="6"/>
      <c r="Q682" s="6"/>
      <c r="R682" s="6"/>
      <c r="U682" s="6"/>
      <c r="V682" s="6"/>
      <c r="W682" s="6"/>
      <c r="X682" s="6"/>
      <c r="Y682" s="6"/>
      <c r="Z682" s="6"/>
    </row>
    <row r="683" ht="15.75" customHeight="1">
      <c r="A683" s="2"/>
      <c r="B683" s="18"/>
      <c r="C683" s="23"/>
      <c r="D683" s="6"/>
      <c r="E683" s="6"/>
      <c r="F683" s="6"/>
      <c r="G683" s="6"/>
      <c r="H683" s="6"/>
      <c r="I683" s="6"/>
      <c r="J683" s="6"/>
      <c r="K683" s="6"/>
      <c r="L683" s="6"/>
      <c r="M683" s="6"/>
      <c r="N683" s="6"/>
      <c r="O683" s="6"/>
      <c r="P683" s="6"/>
      <c r="Q683" s="6"/>
      <c r="R683" s="6"/>
      <c r="U683" s="6"/>
      <c r="V683" s="6"/>
      <c r="W683" s="6"/>
      <c r="X683" s="6"/>
      <c r="Y683" s="6"/>
      <c r="Z683" s="6"/>
    </row>
    <row r="684" ht="15.75" customHeight="1">
      <c r="A684" s="2"/>
      <c r="B684" s="18"/>
      <c r="C684" s="23"/>
      <c r="D684" s="6"/>
      <c r="E684" s="6"/>
      <c r="F684" s="6"/>
      <c r="G684" s="6"/>
      <c r="H684" s="6"/>
      <c r="I684" s="6"/>
      <c r="J684" s="6"/>
      <c r="K684" s="6"/>
      <c r="L684" s="6"/>
      <c r="M684" s="6"/>
      <c r="N684" s="6"/>
      <c r="O684" s="6"/>
      <c r="P684" s="6"/>
      <c r="Q684" s="6"/>
      <c r="R684" s="6"/>
      <c r="U684" s="6"/>
      <c r="V684" s="6"/>
      <c r="W684" s="6"/>
      <c r="X684" s="6"/>
      <c r="Y684" s="6"/>
      <c r="Z684" s="6"/>
    </row>
    <row r="685" ht="15.75" customHeight="1">
      <c r="A685" s="2"/>
      <c r="B685" s="18"/>
      <c r="C685" s="23"/>
      <c r="D685" s="6"/>
      <c r="E685" s="6"/>
      <c r="F685" s="6"/>
      <c r="G685" s="6"/>
      <c r="H685" s="6"/>
      <c r="I685" s="6"/>
      <c r="J685" s="6"/>
      <c r="K685" s="6"/>
      <c r="L685" s="6"/>
      <c r="M685" s="6"/>
      <c r="N685" s="6"/>
      <c r="O685" s="6"/>
      <c r="P685" s="6"/>
      <c r="Q685" s="6"/>
      <c r="R685" s="6"/>
      <c r="U685" s="6"/>
      <c r="V685" s="6"/>
      <c r="W685" s="6"/>
      <c r="X685" s="6"/>
      <c r="Y685" s="6"/>
      <c r="Z685" s="6"/>
    </row>
    <row r="686" ht="15.75" customHeight="1">
      <c r="A686" s="2"/>
      <c r="B686" s="18"/>
      <c r="C686" s="23"/>
      <c r="D686" s="6"/>
      <c r="E686" s="6"/>
      <c r="F686" s="6"/>
      <c r="G686" s="6"/>
      <c r="H686" s="6"/>
      <c r="I686" s="6"/>
      <c r="J686" s="6"/>
      <c r="K686" s="6"/>
      <c r="L686" s="6"/>
      <c r="M686" s="6"/>
      <c r="N686" s="6"/>
      <c r="O686" s="6"/>
      <c r="P686" s="6"/>
      <c r="Q686" s="6"/>
      <c r="R686" s="6"/>
      <c r="U686" s="6"/>
      <c r="V686" s="6"/>
      <c r="W686" s="6"/>
      <c r="X686" s="6"/>
      <c r="Y686" s="6"/>
      <c r="Z686" s="6"/>
    </row>
    <row r="687" ht="15.75" customHeight="1">
      <c r="A687" s="2"/>
      <c r="B687" s="18"/>
      <c r="C687" s="23"/>
      <c r="D687" s="6"/>
      <c r="E687" s="6"/>
      <c r="F687" s="6"/>
      <c r="G687" s="6"/>
      <c r="H687" s="6"/>
      <c r="I687" s="6"/>
      <c r="J687" s="6"/>
      <c r="K687" s="6"/>
      <c r="L687" s="6"/>
      <c r="M687" s="6"/>
      <c r="N687" s="6"/>
      <c r="O687" s="6"/>
      <c r="P687" s="6"/>
      <c r="Q687" s="6"/>
      <c r="R687" s="6"/>
      <c r="U687" s="6"/>
      <c r="V687" s="6"/>
      <c r="W687" s="6"/>
      <c r="X687" s="6"/>
      <c r="Y687" s="6"/>
      <c r="Z687" s="6"/>
    </row>
    <row r="688" ht="15.75" customHeight="1">
      <c r="A688" s="2"/>
      <c r="B688" s="18"/>
      <c r="C688" s="23"/>
      <c r="D688" s="6"/>
      <c r="E688" s="6"/>
      <c r="F688" s="6"/>
      <c r="G688" s="6"/>
      <c r="H688" s="6"/>
      <c r="I688" s="6"/>
      <c r="J688" s="6"/>
      <c r="K688" s="6"/>
      <c r="L688" s="6"/>
      <c r="M688" s="6"/>
      <c r="N688" s="6"/>
      <c r="O688" s="6"/>
      <c r="P688" s="6"/>
      <c r="Q688" s="6"/>
      <c r="R688" s="6"/>
      <c r="U688" s="6"/>
      <c r="V688" s="6"/>
      <c r="W688" s="6"/>
      <c r="X688" s="6"/>
      <c r="Y688" s="6"/>
      <c r="Z688" s="6"/>
    </row>
    <row r="689" ht="15.75" customHeight="1">
      <c r="A689" s="2"/>
      <c r="B689" s="18"/>
      <c r="C689" s="23"/>
      <c r="D689" s="6"/>
      <c r="E689" s="6"/>
      <c r="F689" s="6"/>
      <c r="G689" s="6"/>
      <c r="H689" s="6"/>
      <c r="I689" s="6"/>
      <c r="J689" s="6"/>
      <c r="K689" s="6"/>
      <c r="L689" s="6"/>
      <c r="M689" s="6"/>
      <c r="N689" s="6"/>
      <c r="O689" s="6"/>
      <c r="P689" s="6"/>
      <c r="Q689" s="6"/>
      <c r="R689" s="6"/>
      <c r="U689" s="6"/>
      <c r="V689" s="6"/>
      <c r="W689" s="6"/>
      <c r="X689" s="6"/>
      <c r="Y689" s="6"/>
      <c r="Z689" s="6"/>
    </row>
    <row r="690" ht="15.75" customHeight="1">
      <c r="A690" s="2"/>
      <c r="B690" s="18"/>
      <c r="C690" s="23"/>
      <c r="D690" s="6"/>
      <c r="E690" s="6"/>
      <c r="F690" s="6"/>
      <c r="G690" s="6"/>
      <c r="H690" s="6"/>
      <c r="I690" s="6"/>
      <c r="J690" s="6"/>
      <c r="K690" s="6"/>
      <c r="L690" s="6"/>
      <c r="M690" s="6"/>
      <c r="N690" s="6"/>
      <c r="O690" s="6"/>
      <c r="P690" s="6"/>
      <c r="Q690" s="6"/>
      <c r="R690" s="6"/>
      <c r="U690" s="6"/>
      <c r="V690" s="6"/>
      <c r="W690" s="6"/>
      <c r="X690" s="6"/>
      <c r="Y690" s="6"/>
      <c r="Z690" s="6"/>
    </row>
    <row r="691" ht="15.75" customHeight="1">
      <c r="A691" s="2"/>
      <c r="B691" s="18"/>
      <c r="C691" s="23"/>
      <c r="D691" s="6"/>
      <c r="E691" s="6"/>
      <c r="F691" s="6"/>
      <c r="G691" s="6"/>
      <c r="H691" s="6"/>
      <c r="I691" s="6"/>
      <c r="J691" s="6"/>
      <c r="K691" s="6"/>
      <c r="L691" s="6"/>
      <c r="M691" s="6"/>
      <c r="N691" s="6"/>
      <c r="O691" s="6"/>
      <c r="P691" s="6"/>
      <c r="Q691" s="6"/>
      <c r="R691" s="6"/>
      <c r="U691" s="6"/>
      <c r="V691" s="6"/>
      <c r="W691" s="6"/>
      <c r="X691" s="6"/>
      <c r="Y691" s="6"/>
      <c r="Z691" s="6"/>
    </row>
    <row r="692" ht="15.75" customHeight="1">
      <c r="A692" s="2"/>
      <c r="B692" s="18"/>
      <c r="C692" s="23"/>
      <c r="D692" s="6"/>
      <c r="E692" s="6"/>
      <c r="F692" s="6"/>
      <c r="G692" s="6"/>
      <c r="H692" s="6"/>
      <c r="I692" s="6"/>
      <c r="J692" s="6"/>
      <c r="K692" s="6"/>
      <c r="L692" s="6"/>
      <c r="M692" s="6"/>
      <c r="N692" s="6"/>
      <c r="O692" s="6"/>
      <c r="P692" s="6"/>
      <c r="Q692" s="6"/>
      <c r="R692" s="6"/>
      <c r="U692" s="6"/>
      <c r="V692" s="6"/>
      <c r="W692" s="6"/>
      <c r="X692" s="6"/>
      <c r="Y692" s="6"/>
      <c r="Z692" s="6"/>
    </row>
    <row r="693" ht="15.75" customHeight="1">
      <c r="A693" s="2"/>
      <c r="B693" s="18"/>
      <c r="C693" s="23"/>
      <c r="D693" s="6"/>
      <c r="E693" s="6"/>
      <c r="F693" s="6"/>
      <c r="G693" s="6"/>
      <c r="H693" s="6"/>
      <c r="I693" s="6"/>
      <c r="J693" s="6"/>
      <c r="K693" s="6"/>
      <c r="L693" s="6"/>
      <c r="M693" s="6"/>
      <c r="N693" s="6"/>
      <c r="O693" s="6"/>
      <c r="P693" s="6"/>
      <c r="Q693" s="6"/>
      <c r="R693" s="6"/>
      <c r="U693" s="6"/>
      <c r="V693" s="6"/>
      <c r="W693" s="6"/>
      <c r="X693" s="6"/>
      <c r="Y693" s="6"/>
      <c r="Z693" s="6"/>
    </row>
    <row r="694" ht="15.75" customHeight="1">
      <c r="A694" s="2"/>
      <c r="B694" s="18"/>
      <c r="C694" s="23"/>
      <c r="D694" s="6"/>
      <c r="E694" s="6"/>
      <c r="F694" s="6"/>
      <c r="G694" s="6"/>
      <c r="H694" s="6"/>
      <c r="I694" s="6"/>
      <c r="J694" s="6"/>
      <c r="K694" s="6"/>
      <c r="L694" s="6"/>
      <c r="M694" s="6"/>
      <c r="N694" s="6"/>
      <c r="O694" s="6"/>
      <c r="P694" s="6"/>
      <c r="Q694" s="6"/>
      <c r="R694" s="6"/>
      <c r="U694" s="6"/>
      <c r="V694" s="6"/>
      <c r="W694" s="6"/>
      <c r="X694" s="6"/>
      <c r="Y694" s="6"/>
      <c r="Z694" s="6"/>
    </row>
    <row r="695" ht="15.75" customHeight="1">
      <c r="A695" s="2"/>
      <c r="B695" s="18"/>
      <c r="C695" s="23"/>
      <c r="D695" s="6"/>
      <c r="E695" s="6"/>
      <c r="F695" s="6"/>
      <c r="G695" s="6"/>
      <c r="H695" s="6"/>
      <c r="I695" s="6"/>
      <c r="J695" s="6"/>
      <c r="K695" s="6"/>
      <c r="L695" s="6"/>
      <c r="M695" s="6"/>
      <c r="N695" s="6"/>
      <c r="O695" s="6"/>
      <c r="P695" s="6"/>
      <c r="Q695" s="6"/>
      <c r="R695" s="6"/>
      <c r="U695" s="6"/>
      <c r="V695" s="6"/>
      <c r="W695" s="6"/>
      <c r="X695" s="6"/>
      <c r="Y695" s="6"/>
      <c r="Z695" s="6"/>
    </row>
    <row r="696" ht="15.75" customHeight="1">
      <c r="A696" s="2"/>
      <c r="B696" s="18"/>
      <c r="C696" s="23"/>
      <c r="D696" s="6"/>
      <c r="E696" s="6"/>
      <c r="F696" s="6"/>
      <c r="G696" s="6"/>
      <c r="H696" s="6"/>
      <c r="I696" s="6"/>
      <c r="J696" s="6"/>
      <c r="K696" s="6"/>
      <c r="L696" s="6"/>
      <c r="M696" s="6"/>
      <c r="N696" s="6"/>
      <c r="O696" s="6"/>
      <c r="P696" s="6"/>
      <c r="Q696" s="6"/>
      <c r="R696" s="6"/>
      <c r="U696" s="6"/>
      <c r="V696" s="6"/>
      <c r="W696" s="6"/>
      <c r="X696" s="6"/>
      <c r="Y696" s="6"/>
      <c r="Z696" s="6"/>
    </row>
    <row r="697" ht="15.75" customHeight="1">
      <c r="A697" s="2"/>
      <c r="B697" s="18"/>
      <c r="C697" s="23"/>
      <c r="D697" s="6"/>
      <c r="E697" s="6"/>
      <c r="F697" s="6"/>
      <c r="G697" s="6"/>
      <c r="H697" s="6"/>
      <c r="I697" s="6"/>
      <c r="J697" s="6"/>
      <c r="K697" s="6"/>
      <c r="L697" s="6"/>
      <c r="M697" s="6"/>
      <c r="N697" s="6"/>
      <c r="O697" s="6"/>
      <c r="P697" s="6"/>
      <c r="Q697" s="6"/>
      <c r="R697" s="6"/>
      <c r="U697" s="6"/>
      <c r="V697" s="6"/>
      <c r="W697" s="6"/>
      <c r="X697" s="6"/>
      <c r="Y697" s="6"/>
      <c r="Z697" s="6"/>
    </row>
    <row r="698" ht="15.75" customHeight="1">
      <c r="A698" s="2"/>
      <c r="B698" s="18"/>
      <c r="C698" s="23"/>
      <c r="D698" s="6"/>
      <c r="E698" s="6"/>
      <c r="F698" s="6"/>
      <c r="G698" s="6"/>
      <c r="H698" s="6"/>
      <c r="I698" s="6"/>
      <c r="J698" s="6"/>
      <c r="K698" s="6"/>
      <c r="L698" s="6"/>
      <c r="M698" s="6"/>
      <c r="N698" s="6"/>
      <c r="O698" s="6"/>
      <c r="P698" s="6"/>
      <c r="Q698" s="6"/>
      <c r="R698" s="6"/>
      <c r="U698" s="6"/>
      <c r="V698" s="6"/>
      <c r="W698" s="6"/>
      <c r="X698" s="6"/>
      <c r="Y698" s="6"/>
      <c r="Z698" s="6"/>
    </row>
    <row r="699" ht="15.75" customHeight="1">
      <c r="A699" s="2"/>
      <c r="B699" s="18"/>
      <c r="C699" s="23"/>
      <c r="D699" s="6"/>
      <c r="E699" s="6"/>
      <c r="F699" s="6"/>
      <c r="G699" s="6"/>
      <c r="H699" s="6"/>
      <c r="I699" s="6"/>
      <c r="J699" s="6"/>
      <c r="K699" s="6"/>
      <c r="L699" s="6"/>
      <c r="M699" s="6"/>
      <c r="N699" s="6"/>
      <c r="O699" s="6"/>
      <c r="P699" s="6"/>
      <c r="Q699" s="6"/>
      <c r="R699" s="6"/>
      <c r="U699" s="6"/>
      <c r="V699" s="6"/>
      <c r="W699" s="6"/>
      <c r="X699" s="6"/>
      <c r="Y699" s="6"/>
      <c r="Z699" s="6"/>
    </row>
    <row r="700" ht="15.75" customHeight="1">
      <c r="A700" s="2"/>
      <c r="B700" s="18"/>
      <c r="C700" s="23"/>
      <c r="D700" s="6"/>
      <c r="E700" s="6"/>
      <c r="F700" s="6"/>
      <c r="G700" s="6"/>
      <c r="H700" s="6"/>
      <c r="I700" s="6"/>
      <c r="J700" s="6"/>
      <c r="K700" s="6"/>
      <c r="L700" s="6"/>
      <c r="M700" s="6"/>
      <c r="N700" s="6"/>
      <c r="O700" s="6"/>
      <c r="P700" s="6"/>
      <c r="Q700" s="6"/>
      <c r="R700" s="6"/>
      <c r="U700" s="6"/>
      <c r="V700" s="6"/>
      <c r="W700" s="6"/>
      <c r="X700" s="6"/>
      <c r="Y700" s="6"/>
      <c r="Z700" s="6"/>
    </row>
    <row r="701" ht="15.75" customHeight="1">
      <c r="A701" s="2"/>
      <c r="B701" s="18"/>
      <c r="C701" s="23"/>
      <c r="D701" s="6"/>
      <c r="E701" s="6"/>
      <c r="F701" s="6"/>
      <c r="G701" s="6"/>
      <c r="H701" s="6"/>
      <c r="I701" s="6"/>
      <c r="J701" s="6"/>
      <c r="K701" s="6"/>
      <c r="L701" s="6"/>
      <c r="M701" s="6"/>
      <c r="N701" s="6"/>
      <c r="O701" s="6"/>
      <c r="P701" s="6"/>
      <c r="Q701" s="6"/>
      <c r="R701" s="6"/>
      <c r="U701" s="6"/>
      <c r="V701" s="6"/>
      <c r="W701" s="6"/>
      <c r="X701" s="6"/>
      <c r="Y701" s="6"/>
      <c r="Z701" s="6"/>
    </row>
    <row r="702" ht="15.75" customHeight="1">
      <c r="A702" s="2"/>
      <c r="B702" s="18"/>
      <c r="C702" s="23"/>
      <c r="D702" s="6"/>
      <c r="E702" s="6"/>
      <c r="F702" s="6"/>
      <c r="G702" s="6"/>
      <c r="H702" s="6"/>
      <c r="I702" s="6"/>
      <c r="J702" s="6"/>
      <c r="K702" s="6"/>
      <c r="L702" s="6"/>
      <c r="M702" s="6"/>
      <c r="N702" s="6"/>
      <c r="O702" s="6"/>
      <c r="P702" s="6"/>
      <c r="Q702" s="6"/>
      <c r="R702" s="6"/>
      <c r="U702" s="6"/>
      <c r="V702" s="6"/>
      <c r="W702" s="6"/>
      <c r="X702" s="6"/>
      <c r="Y702" s="6"/>
      <c r="Z702" s="6"/>
    </row>
    <row r="703" ht="15.75" customHeight="1">
      <c r="A703" s="2"/>
      <c r="B703" s="18"/>
      <c r="C703" s="23"/>
      <c r="D703" s="6"/>
      <c r="E703" s="6"/>
      <c r="F703" s="6"/>
      <c r="G703" s="6"/>
      <c r="H703" s="6"/>
      <c r="I703" s="6"/>
      <c r="J703" s="6"/>
      <c r="K703" s="6"/>
      <c r="L703" s="6"/>
      <c r="M703" s="6"/>
      <c r="N703" s="6"/>
      <c r="O703" s="6"/>
      <c r="P703" s="6"/>
      <c r="Q703" s="6"/>
      <c r="R703" s="6"/>
      <c r="U703" s="6"/>
      <c r="V703" s="6"/>
      <c r="W703" s="6"/>
      <c r="X703" s="6"/>
      <c r="Y703" s="6"/>
      <c r="Z703" s="6"/>
    </row>
    <row r="704" ht="15.75" customHeight="1">
      <c r="A704" s="2"/>
      <c r="B704" s="18"/>
      <c r="C704" s="23"/>
      <c r="D704" s="6"/>
      <c r="E704" s="6"/>
      <c r="F704" s="6"/>
      <c r="G704" s="6"/>
      <c r="H704" s="6"/>
      <c r="I704" s="6"/>
      <c r="J704" s="6"/>
      <c r="K704" s="6"/>
      <c r="L704" s="6"/>
      <c r="M704" s="6"/>
      <c r="N704" s="6"/>
      <c r="O704" s="6"/>
      <c r="P704" s="6"/>
      <c r="Q704" s="6"/>
      <c r="R704" s="6"/>
      <c r="U704" s="6"/>
      <c r="V704" s="6"/>
      <c r="W704" s="6"/>
      <c r="X704" s="6"/>
      <c r="Y704" s="6"/>
      <c r="Z704" s="6"/>
    </row>
    <row r="705" ht="15.75" customHeight="1">
      <c r="A705" s="2"/>
      <c r="B705" s="18"/>
      <c r="C705" s="23"/>
      <c r="D705" s="6"/>
      <c r="E705" s="6"/>
      <c r="F705" s="6"/>
      <c r="G705" s="6"/>
      <c r="H705" s="6"/>
      <c r="I705" s="6"/>
      <c r="J705" s="6"/>
      <c r="K705" s="6"/>
      <c r="L705" s="6"/>
      <c r="M705" s="6"/>
      <c r="N705" s="6"/>
      <c r="O705" s="6"/>
      <c r="P705" s="6"/>
      <c r="Q705" s="6"/>
      <c r="R705" s="6"/>
      <c r="U705" s="6"/>
      <c r="V705" s="6"/>
      <c r="W705" s="6"/>
      <c r="X705" s="6"/>
      <c r="Y705" s="6"/>
      <c r="Z705" s="6"/>
    </row>
    <row r="706" ht="15.75" customHeight="1">
      <c r="A706" s="2"/>
      <c r="B706" s="18"/>
      <c r="C706" s="23"/>
      <c r="D706" s="6"/>
      <c r="E706" s="6"/>
      <c r="F706" s="6"/>
      <c r="G706" s="6"/>
      <c r="H706" s="6"/>
      <c r="I706" s="6"/>
      <c r="J706" s="6"/>
      <c r="K706" s="6"/>
      <c r="L706" s="6"/>
      <c r="M706" s="6"/>
      <c r="N706" s="6"/>
      <c r="O706" s="6"/>
      <c r="P706" s="6"/>
      <c r="Q706" s="6"/>
      <c r="R706" s="6"/>
      <c r="U706" s="6"/>
      <c r="V706" s="6"/>
      <c r="W706" s="6"/>
      <c r="X706" s="6"/>
      <c r="Y706" s="6"/>
      <c r="Z706" s="6"/>
    </row>
    <row r="707" ht="15.75" customHeight="1">
      <c r="A707" s="2"/>
      <c r="B707" s="18"/>
      <c r="C707" s="23"/>
      <c r="D707" s="6"/>
      <c r="E707" s="6"/>
      <c r="F707" s="6"/>
      <c r="G707" s="6"/>
      <c r="H707" s="6"/>
      <c r="I707" s="6"/>
      <c r="J707" s="6"/>
      <c r="K707" s="6"/>
      <c r="L707" s="6"/>
      <c r="M707" s="6"/>
      <c r="N707" s="6"/>
      <c r="O707" s="6"/>
      <c r="P707" s="6"/>
      <c r="Q707" s="6"/>
      <c r="R707" s="6"/>
      <c r="U707" s="6"/>
      <c r="V707" s="6"/>
      <c r="W707" s="6"/>
      <c r="X707" s="6"/>
      <c r="Y707" s="6"/>
      <c r="Z707" s="6"/>
    </row>
    <row r="708" ht="15.75" customHeight="1">
      <c r="A708" s="2"/>
      <c r="B708" s="18"/>
      <c r="C708" s="23"/>
      <c r="D708" s="6"/>
      <c r="E708" s="6"/>
      <c r="F708" s="6"/>
      <c r="G708" s="6"/>
      <c r="H708" s="6"/>
      <c r="I708" s="6"/>
      <c r="J708" s="6"/>
      <c r="K708" s="6"/>
      <c r="L708" s="6"/>
      <c r="M708" s="6"/>
      <c r="N708" s="6"/>
      <c r="O708" s="6"/>
      <c r="P708" s="6"/>
      <c r="Q708" s="6"/>
      <c r="R708" s="6"/>
      <c r="U708" s="6"/>
      <c r="V708" s="6"/>
      <c r="W708" s="6"/>
      <c r="X708" s="6"/>
      <c r="Y708" s="6"/>
      <c r="Z708" s="6"/>
    </row>
    <row r="709" ht="15.75" customHeight="1">
      <c r="A709" s="2"/>
      <c r="B709" s="18"/>
      <c r="C709" s="23"/>
      <c r="D709" s="6"/>
      <c r="E709" s="6"/>
      <c r="F709" s="6"/>
      <c r="G709" s="6"/>
      <c r="H709" s="6"/>
      <c r="I709" s="6"/>
      <c r="J709" s="6"/>
      <c r="K709" s="6"/>
      <c r="L709" s="6"/>
      <c r="M709" s="6"/>
      <c r="N709" s="6"/>
      <c r="O709" s="6"/>
      <c r="P709" s="6"/>
      <c r="Q709" s="6"/>
      <c r="R709" s="6"/>
      <c r="U709" s="6"/>
      <c r="V709" s="6"/>
      <c r="W709" s="6"/>
      <c r="X709" s="6"/>
      <c r="Y709" s="6"/>
      <c r="Z709" s="6"/>
    </row>
    <row r="710" ht="15.75" customHeight="1">
      <c r="A710" s="2"/>
      <c r="B710" s="18"/>
      <c r="C710" s="23"/>
      <c r="D710" s="6"/>
      <c r="E710" s="6"/>
      <c r="F710" s="6"/>
      <c r="G710" s="6"/>
      <c r="H710" s="6"/>
      <c r="I710" s="6"/>
      <c r="J710" s="6"/>
      <c r="K710" s="6"/>
      <c r="L710" s="6"/>
      <c r="M710" s="6"/>
      <c r="N710" s="6"/>
      <c r="O710" s="6"/>
      <c r="P710" s="6"/>
      <c r="Q710" s="6"/>
      <c r="R710" s="6"/>
      <c r="U710" s="6"/>
      <c r="V710" s="6"/>
      <c r="W710" s="6"/>
      <c r="X710" s="6"/>
      <c r="Y710" s="6"/>
      <c r="Z710" s="6"/>
    </row>
    <row r="711" ht="15.75" customHeight="1">
      <c r="A711" s="2"/>
      <c r="B711" s="18"/>
      <c r="C711" s="23"/>
      <c r="D711" s="6"/>
      <c r="E711" s="6"/>
      <c r="F711" s="6"/>
      <c r="G711" s="6"/>
      <c r="H711" s="6"/>
      <c r="I711" s="6"/>
      <c r="J711" s="6"/>
      <c r="K711" s="6"/>
      <c r="L711" s="6"/>
      <c r="M711" s="6"/>
      <c r="N711" s="6"/>
      <c r="O711" s="6"/>
      <c r="P711" s="6"/>
      <c r="Q711" s="6"/>
      <c r="R711" s="6"/>
      <c r="U711" s="6"/>
      <c r="V711" s="6"/>
      <c r="W711" s="6"/>
      <c r="X711" s="6"/>
      <c r="Y711" s="6"/>
      <c r="Z711" s="6"/>
    </row>
    <row r="712" ht="15.75" customHeight="1">
      <c r="A712" s="2"/>
      <c r="B712" s="18"/>
      <c r="C712" s="23"/>
      <c r="D712" s="6"/>
      <c r="E712" s="6"/>
      <c r="F712" s="6"/>
      <c r="G712" s="6"/>
      <c r="H712" s="6"/>
      <c r="I712" s="6"/>
      <c r="J712" s="6"/>
      <c r="K712" s="6"/>
      <c r="L712" s="6"/>
      <c r="M712" s="6"/>
      <c r="N712" s="6"/>
      <c r="O712" s="6"/>
      <c r="P712" s="6"/>
      <c r="Q712" s="6"/>
      <c r="R712" s="6"/>
      <c r="U712" s="6"/>
      <c r="V712" s="6"/>
      <c r="W712" s="6"/>
      <c r="X712" s="6"/>
      <c r="Y712" s="6"/>
      <c r="Z712" s="6"/>
    </row>
    <row r="713" ht="15.75" customHeight="1">
      <c r="A713" s="2"/>
      <c r="B713" s="18"/>
      <c r="C713" s="23"/>
      <c r="D713" s="6"/>
      <c r="E713" s="6"/>
      <c r="F713" s="6"/>
      <c r="G713" s="6"/>
      <c r="H713" s="6"/>
      <c r="I713" s="6"/>
      <c r="J713" s="6"/>
      <c r="K713" s="6"/>
      <c r="L713" s="6"/>
      <c r="M713" s="6"/>
      <c r="N713" s="6"/>
      <c r="O713" s="6"/>
      <c r="P713" s="6"/>
      <c r="Q713" s="6"/>
      <c r="R713" s="6"/>
      <c r="U713" s="6"/>
      <c r="V713" s="6"/>
      <c r="W713" s="6"/>
      <c r="X713" s="6"/>
      <c r="Y713" s="6"/>
      <c r="Z713" s="6"/>
    </row>
    <row r="714" ht="15.75" customHeight="1">
      <c r="A714" s="2"/>
      <c r="B714" s="18"/>
      <c r="C714" s="23"/>
      <c r="D714" s="6"/>
      <c r="E714" s="6"/>
      <c r="F714" s="6"/>
      <c r="G714" s="6"/>
      <c r="H714" s="6"/>
      <c r="I714" s="6"/>
      <c r="J714" s="6"/>
      <c r="K714" s="6"/>
      <c r="L714" s="6"/>
      <c r="M714" s="6"/>
      <c r="N714" s="6"/>
      <c r="O714" s="6"/>
      <c r="P714" s="6"/>
      <c r="Q714" s="6"/>
      <c r="R714" s="6"/>
      <c r="U714" s="6"/>
      <c r="V714" s="6"/>
      <c r="W714" s="6"/>
      <c r="X714" s="6"/>
      <c r="Y714" s="6"/>
      <c r="Z714" s="6"/>
    </row>
    <row r="715" ht="15.75" customHeight="1">
      <c r="A715" s="2"/>
      <c r="B715" s="18"/>
      <c r="C715" s="23"/>
      <c r="D715" s="6"/>
      <c r="E715" s="6"/>
      <c r="F715" s="6"/>
      <c r="G715" s="6"/>
      <c r="H715" s="6"/>
      <c r="I715" s="6"/>
      <c r="J715" s="6"/>
      <c r="K715" s="6"/>
      <c r="L715" s="6"/>
      <c r="M715" s="6"/>
      <c r="N715" s="6"/>
      <c r="O715" s="6"/>
      <c r="P715" s="6"/>
      <c r="Q715" s="6"/>
      <c r="R715" s="6"/>
      <c r="U715" s="6"/>
      <c r="V715" s="6"/>
      <c r="W715" s="6"/>
      <c r="X715" s="6"/>
      <c r="Y715" s="6"/>
      <c r="Z715" s="6"/>
    </row>
    <row r="716" ht="15.75" customHeight="1">
      <c r="A716" s="2"/>
      <c r="B716" s="18"/>
      <c r="C716" s="23"/>
      <c r="D716" s="6"/>
      <c r="E716" s="6"/>
      <c r="F716" s="6"/>
      <c r="G716" s="6"/>
      <c r="H716" s="6"/>
      <c r="I716" s="6"/>
      <c r="J716" s="6"/>
      <c r="K716" s="6"/>
      <c r="L716" s="6"/>
      <c r="M716" s="6"/>
      <c r="N716" s="6"/>
      <c r="O716" s="6"/>
      <c r="P716" s="6"/>
      <c r="Q716" s="6"/>
      <c r="R716" s="6"/>
      <c r="U716" s="6"/>
      <c r="V716" s="6"/>
      <c r="W716" s="6"/>
      <c r="X716" s="6"/>
      <c r="Y716" s="6"/>
      <c r="Z716" s="6"/>
    </row>
    <row r="717" ht="15.75" customHeight="1">
      <c r="A717" s="2"/>
      <c r="B717" s="18"/>
      <c r="C717" s="23"/>
      <c r="D717" s="6"/>
      <c r="E717" s="6"/>
      <c r="F717" s="6"/>
      <c r="G717" s="6"/>
      <c r="H717" s="6"/>
      <c r="I717" s="6"/>
      <c r="J717" s="6"/>
      <c r="K717" s="6"/>
      <c r="L717" s="6"/>
      <c r="M717" s="6"/>
      <c r="N717" s="6"/>
      <c r="O717" s="6"/>
      <c r="P717" s="6"/>
      <c r="Q717" s="6"/>
      <c r="R717" s="6"/>
      <c r="U717" s="6"/>
      <c r="V717" s="6"/>
      <c r="W717" s="6"/>
      <c r="X717" s="6"/>
      <c r="Y717" s="6"/>
      <c r="Z717" s="6"/>
    </row>
    <row r="718" ht="15.75" customHeight="1">
      <c r="A718" s="2"/>
      <c r="B718" s="18"/>
      <c r="C718" s="23"/>
      <c r="D718" s="6"/>
      <c r="E718" s="6"/>
      <c r="F718" s="6"/>
      <c r="G718" s="6"/>
      <c r="H718" s="6"/>
      <c r="I718" s="6"/>
      <c r="J718" s="6"/>
      <c r="K718" s="6"/>
      <c r="L718" s="6"/>
      <c r="M718" s="6"/>
      <c r="N718" s="6"/>
      <c r="O718" s="6"/>
      <c r="P718" s="6"/>
      <c r="Q718" s="6"/>
      <c r="R718" s="6"/>
      <c r="U718" s="6"/>
      <c r="V718" s="6"/>
      <c r="W718" s="6"/>
      <c r="X718" s="6"/>
      <c r="Y718" s="6"/>
      <c r="Z718" s="6"/>
    </row>
    <row r="719" ht="15.75" customHeight="1">
      <c r="A719" s="2"/>
      <c r="B719" s="18"/>
      <c r="C719" s="23"/>
      <c r="D719" s="6"/>
      <c r="E719" s="6"/>
      <c r="F719" s="6"/>
      <c r="G719" s="6"/>
      <c r="H719" s="6"/>
      <c r="I719" s="6"/>
      <c r="J719" s="6"/>
      <c r="K719" s="6"/>
      <c r="L719" s="6"/>
      <c r="M719" s="6"/>
      <c r="N719" s="6"/>
      <c r="O719" s="6"/>
      <c r="P719" s="6"/>
      <c r="Q719" s="6"/>
      <c r="R719" s="6"/>
      <c r="U719" s="6"/>
      <c r="V719" s="6"/>
      <c r="W719" s="6"/>
      <c r="X719" s="6"/>
      <c r="Y719" s="6"/>
      <c r="Z719" s="6"/>
    </row>
    <row r="720" ht="15.75" customHeight="1">
      <c r="A720" s="2"/>
      <c r="B720" s="18"/>
      <c r="C720" s="23"/>
      <c r="D720" s="6"/>
      <c r="E720" s="6"/>
      <c r="F720" s="6"/>
      <c r="G720" s="6"/>
      <c r="H720" s="6"/>
      <c r="I720" s="6"/>
      <c r="J720" s="6"/>
      <c r="K720" s="6"/>
      <c r="L720" s="6"/>
      <c r="M720" s="6"/>
      <c r="N720" s="6"/>
      <c r="O720" s="6"/>
      <c r="P720" s="6"/>
      <c r="Q720" s="6"/>
      <c r="R720" s="6"/>
      <c r="U720" s="6"/>
      <c r="V720" s="6"/>
      <c r="W720" s="6"/>
      <c r="X720" s="6"/>
      <c r="Y720" s="6"/>
      <c r="Z720" s="6"/>
    </row>
    <row r="721" ht="15.75" customHeight="1">
      <c r="A721" s="2"/>
      <c r="B721" s="18"/>
      <c r="C721" s="23"/>
      <c r="D721" s="6"/>
      <c r="E721" s="6"/>
      <c r="F721" s="6"/>
      <c r="G721" s="6"/>
      <c r="H721" s="6"/>
      <c r="I721" s="6"/>
      <c r="J721" s="6"/>
      <c r="K721" s="6"/>
      <c r="L721" s="6"/>
      <c r="M721" s="6"/>
      <c r="N721" s="6"/>
      <c r="O721" s="6"/>
      <c r="P721" s="6"/>
      <c r="Q721" s="6"/>
      <c r="R721" s="6"/>
      <c r="U721" s="6"/>
      <c r="V721" s="6"/>
      <c r="W721" s="6"/>
      <c r="X721" s="6"/>
      <c r="Y721" s="6"/>
      <c r="Z721" s="6"/>
    </row>
    <row r="722" ht="15.75" customHeight="1">
      <c r="A722" s="2"/>
      <c r="B722" s="18"/>
      <c r="C722" s="23"/>
      <c r="D722" s="6"/>
      <c r="E722" s="6"/>
      <c r="F722" s="6"/>
      <c r="G722" s="6"/>
      <c r="H722" s="6"/>
      <c r="I722" s="6"/>
      <c r="J722" s="6"/>
      <c r="K722" s="6"/>
      <c r="L722" s="6"/>
      <c r="M722" s="6"/>
      <c r="N722" s="6"/>
      <c r="O722" s="6"/>
      <c r="P722" s="6"/>
      <c r="Q722" s="6"/>
      <c r="R722" s="6"/>
      <c r="U722" s="6"/>
      <c r="V722" s="6"/>
      <c r="W722" s="6"/>
      <c r="X722" s="6"/>
      <c r="Y722" s="6"/>
      <c r="Z722" s="6"/>
    </row>
    <row r="723" ht="15.75" customHeight="1">
      <c r="A723" s="2"/>
      <c r="B723" s="18"/>
      <c r="C723" s="23"/>
      <c r="D723" s="6"/>
      <c r="E723" s="6"/>
      <c r="F723" s="6"/>
      <c r="G723" s="6"/>
      <c r="H723" s="6"/>
      <c r="I723" s="6"/>
      <c r="J723" s="6"/>
      <c r="K723" s="6"/>
      <c r="L723" s="6"/>
      <c r="M723" s="6"/>
      <c r="N723" s="6"/>
      <c r="O723" s="6"/>
      <c r="P723" s="6"/>
      <c r="Q723" s="6"/>
      <c r="R723" s="6"/>
      <c r="U723" s="6"/>
      <c r="V723" s="6"/>
      <c r="W723" s="6"/>
      <c r="X723" s="6"/>
      <c r="Y723" s="6"/>
      <c r="Z723" s="6"/>
    </row>
    <row r="724" ht="15.75" customHeight="1">
      <c r="A724" s="2"/>
      <c r="B724" s="18"/>
      <c r="C724" s="23"/>
      <c r="D724" s="6"/>
      <c r="E724" s="6"/>
      <c r="F724" s="6"/>
      <c r="G724" s="6"/>
      <c r="H724" s="6"/>
      <c r="I724" s="6"/>
      <c r="J724" s="6"/>
      <c r="K724" s="6"/>
      <c r="L724" s="6"/>
      <c r="M724" s="6"/>
      <c r="N724" s="6"/>
      <c r="O724" s="6"/>
      <c r="P724" s="6"/>
      <c r="Q724" s="6"/>
      <c r="R724" s="6"/>
      <c r="U724" s="6"/>
      <c r="V724" s="6"/>
      <c r="W724" s="6"/>
      <c r="X724" s="6"/>
      <c r="Y724" s="6"/>
      <c r="Z724" s="6"/>
    </row>
    <row r="725" ht="15.75" customHeight="1">
      <c r="A725" s="2"/>
      <c r="B725" s="18"/>
      <c r="C725" s="23"/>
      <c r="D725" s="6"/>
      <c r="E725" s="6"/>
      <c r="F725" s="6"/>
      <c r="G725" s="6"/>
      <c r="H725" s="6"/>
      <c r="I725" s="6"/>
      <c r="J725" s="6"/>
      <c r="K725" s="6"/>
      <c r="L725" s="6"/>
      <c r="M725" s="6"/>
      <c r="N725" s="6"/>
      <c r="O725" s="6"/>
      <c r="P725" s="6"/>
      <c r="Q725" s="6"/>
      <c r="R725" s="6"/>
      <c r="U725" s="6"/>
      <c r="V725" s="6"/>
      <c r="W725" s="6"/>
      <c r="X725" s="6"/>
      <c r="Y725" s="6"/>
      <c r="Z725" s="6"/>
    </row>
    <row r="726" ht="15.75" customHeight="1">
      <c r="A726" s="2"/>
      <c r="B726" s="18"/>
      <c r="C726" s="23"/>
      <c r="D726" s="6"/>
      <c r="E726" s="6"/>
      <c r="F726" s="6"/>
      <c r="G726" s="6"/>
      <c r="H726" s="6"/>
      <c r="I726" s="6"/>
      <c r="J726" s="6"/>
      <c r="K726" s="6"/>
      <c r="L726" s="6"/>
      <c r="M726" s="6"/>
      <c r="N726" s="6"/>
      <c r="O726" s="6"/>
      <c r="P726" s="6"/>
      <c r="Q726" s="6"/>
      <c r="R726" s="6"/>
      <c r="U726" s="6"/>
      <c r="V726" s="6"/>
      <c r="W726" s="6"/>
      <c r="X726" s="6"/>
      <c r="Y726" s="6"/>
      <c r="Z726" s="6"/>
    </row>
    <row r="727" ht="15.75" customHeight="1">
      <c r="A727" s="2"/>
      <c r="B727" s="18"/>
      <c r="C727" s="23"/>
      <c r="D727" s="6"/>
      <c r="E727" s="6"/>
      <c r="F727" s="6"/>
      <c r="G727" s="6"/>
      <c r="H727" s="6"/>
      <c r="I727" s="6"/>
      <c r="J727" s="6"/>
      <c r="K727" s="6"/>
      <c r="L727" s="6"/>
      <c r="M727" s="6"/>
      <c r="N727" s="6"/>
      <c r="O727" s="6"/>
      <c r="P727" s="6"/>
      <c r="Q727" s="6"/>
      <c r="R727" s="6"/>
      <c r="U727" s="6"/>
      <c r="V727" s="6"/>
      <c r="W727" s="6"/>
      <c r="X727" s="6"/>
      <c r="Y727" s="6"/>
      <c r="Z727" s="6"/>
    </row>
    <row r="728" ht="15.75" customHeight="1">
      <c r="A728" s="2"/>
      <c r="B728" s="18"/>
      <c r="C728" s="23"/>
      <c r="D728" s="6"/>
      <c r="E728" s="6"/>
      <c r="F728" s="6"/>
      <c r="G728" s="6"/>
      <c r="H728" s="6"/>
      <c r="I728" s="6"/>
      <c r="J728" s="6"/>
      <c r="K728" s="6"/>
      <c r="L728" s="6"/>
      <c r="M728" s="6"/>
      <c r="N728" s="6"/>
      <c r="O728" s="6"/>
      <c r="P728" s="6"/>
      <c r="Q728" s="6"/>
      <c r="R728" s="6"/>
      <c r="U728" s="6"/>
      <c r="V728" s="6"/>
      <c r="W728" s="6"/>
      <c r="X728" s="6"/>
      <c r="Y728" s="6"/>
      <c r="Z728" s="6"/>
    </row>
    <row r="729" ht="15.75" customHeight="1">
      <c r="A729" s="2"/>
      <c r="B729" s="18"/>
      <c r="C729" s="23"/>
      <c r="D729" s="6"/>
      <c r="E729" s="6"/>
      <c r="F729" s="6"/>
      <c r="G729" s="6"/>
      <c r="H729" s="6"/>
      <c r="I729" s="6"/>
      <c r="J729" s="6"/>
      <c r="K729" s="6"/>
      <c r="L729" s="6"/>
      <c r="M729" s="6"/>
      <c r="N729" s="6"/>
      <c r="O729" s="6"/>
      <c r="P729" s="6"/>
      <c r="Q729" s="6"/>
      <c r="R729" s="6"/>
      <c r="U729" s="6"/>
      <c r="V729" s="6"/>
      <c r="W729" s="6"/>
      <c r="X729" s="6"/>
      <c r="Y729" s="6"/>
      <c r="Z729" s="6"/>
    </row>
    <row r="730" ht="15.75" customHeight="1">
      <c r="A730" s="2"/>
      <c r="B730" s="18"/>
      <c r="C730" s="23"/>
      <c r="D730" s="6"/>
      <c r="E730" s="6"/>
      <c r="F730" s="6"/>
      <c r="G730" s="6"/>
      <c r="H730" s="6"/>
      <c r="I730" s="6"/>
      <c r="J730" s="6"/>
      <c r="K730" s="6"/>
      <c r="L730" s="6"/>
      <c r="M730" s="6"/>
      <c r="N730" s="6"/>
      <c r="O730" s="6"/>
      <c r="P730" s="6"/>
      <c r="Q730" s="6"/>
      <c r="R730" s="6"/>
      <c r="U730" s="6"/>
      <c r="V730" s="6"/>
      <c r="W730" s="6"/>
      <c r="X730" s="6"/>
      <c r="Y730" s="6"/>
      <c r="Z730" s="6"/>
    </row>
    <row r="731" ht="15.75" customHeight="1">
      <c r="A731" s="2"/>
      <c r="B731" s="18"/>
      <c r="C731" s="23"/>
      <c r="D731" s="6"/>
      <c r="E731" s="6"/>
      <c r="F731" s="6"/>
      <c r="G731" s="6"/>
      <c r="H731" s="6"/>
      <c r="I731" s="6"/>
      <c r="J731" s="6"/>
      <c r="K731" s="6"/>
      <c r="L731" s="6"/>
      <c r="M731" s="6"/>
      <c r="N731" s="6"/>
      <c r="O731" s="6"/>
      <c r="P731" s="6"/>
      <c r="Q731" s="6"/>
      <c r="R731" s="6"/>
      <c r="U731" s="6"/>
      <c r="V731" s="6"/>
      <c r="W731" s="6"/>
      <c r="X731" s="6"/>
      <c r="Y731" s="6"/>
      <c r="Z731" s="6"/>
    </row>
    <row r="732" ht="15.75" customHeight="1">
      <c r="A732" s="2"/>
      <c r="B732" s="18"/>
      <c r="C732" s="23"/>
      <c r="D732" s="6"/>
      <c r="E732" s="6"/>
      <c r="F732" s="6"/>
      <c r="G732" s="6"/>
      <c r="H732" s="6"/>
      <c r="I732" s="6"/>
      <c r="J732" s="6"/>
      <c r="K732" s="6"/>
      <c r="L732" s="6"/>
      <c r="M732" s="6"/>
      <c r="N732" s="6"/>
      <c r="O732" s="6"/>
      <c r="P732" s="6"/>
      <c r="Q732" s="6"/>
      <c r="R732" s="6"/>
      <c r="U732" s="6"/>
      <c r="V732" s="6"/>
      <c r="W732" s="6"/>
      <c r="X732" s="6"/>
      <c r="Y732" s="6"/>
      <c r="Z732" s="6"/>
    </row>
    <row r="733" ht="15.75" customHeight="1">
      <c r="A733" s="2"/>
      <c r="B733" s="18"/>
      <c r="C733" s="23"/>
      <c r="D733" s="6"/>
      <c r="E733" s="6"/>
      <c r="F733" s="6"/>
      <c r="G733" s="6"/>
      <c r="H733" s="6"/>
      <c r="I733" s="6"/>
      <c r="J733" s="6"/>
      <c r="K733" s="6"/>
      <c r="L733" s="6"/>
      <c r="M733" s="6"/>
      <c r="N733" s="6"/>
      <c r="O733" s="6"/>
      <c r="P733" s="6"/>
      <c r="Q733" s="6"/>
      <c r="R733" s="6"/>
      <c r="U733" s="6"/>
      <c r="V733" s="6"/>
      <c r="W733" s="6"/>
      <c r="X733" s="6"/>
      <c r="Y733" s="6"/>
      <c r="Z733" s="6"/>
    </row>
    <row r="734" ht="15.75" customHeight="1">
      <c r="A734" s="2"/>
      <c r="B734" s="18"/>
      <c r="C734" s="23"/>
      <c r="D734" s="6"/>
      <c r="E734" s="6"/>
      <c r="F734" s="6"/>
      <c r="G734" s="6"/>
      <c r="H734" s="6"/>
      <c r="I734" s="6"/>
      <c r="J734" s="6"/>
      <c r="K734" s="6"/>
      <c r="L734" s="6"/>
      <c r="M734" s="6"/>
      <c r="N734" s="6"/>
      <c r="O734" s="6"/>
      <c r="P734" s="6"/>
      <c r="Q734" s="6"/>
      <c r="R734" s="6"/>
      <c r="U734" s="6"/>
      <c r="V734" s="6"/>
      <c r="W734" s="6"/>
      <c r="X734" s="6"/>
      <c r="Y734" s="6"/>
      <c r="Z734" s="6"/>
    </row>
    <row r="735" ht="15.75" customHeight="1">
      <c r="A735" s="2"/>
      <c r="B735" s="18"/>
      <c r="C735" s="23"/>
      <c r="D735" s="6"/>
      <c r="E735" s="6"/>
      <c r="F735" s="6"/>
      <c r="G735" s="6"/>
      <c r="H735" s="6"/>
      <c r="I735" s="6"/>
      <c r="J735" s="6"/>
      <c r="K735" s="6"/>
      <c r="L735" s="6"/>
      <c r="M735" s="6"/>
      <c r="N735" s="6"/>
      <c r="O735" s="6"/>
      <c r="P735" s="6"/>
      <c r="Q735" s="6"/>
      <c r="R735" s="6"/>
      <c r="U735" s="6"/>
      <c r="V735" s="6"/>
      <c r="W735" s="6"/>
      <c r="X735" s="6"/>
      <c r="Y735" s="6"/>
      <c r="Z735" s="6"/>
    </row>
    <row r="736" ht="15.75" customHeight="1">
      <c r="A736" s="2"/>
      <c r="B736" s="18"/>
      <c r="C736" s="23"/>
      <c r="D736" s="6"/>
      <c r="E736" s="6"/>
      <c r="F736" s="6"/>
      <c r="G736" s="6"/>
      <c r="H736" s="6"/>
      <c r="I736" s="6"/>
      <c r="J736" s="6"/>
      <c r="K736" s="6"/>
      <c r="L736" s="6"/>
      <c r="M736" s="6"/>
      <c r="N736" s="6"/>
      <c r="O736" s="6"/>
      <c r="P736" s="6"/>
      <c r="Q736" s="6"/>
      <c r="R736" s="6"/>
      <c r="U736" s="6"/>
      <c r="V736" s="6"/>
      <c r="W736" s="6"/>
      <c r="X736" s="6"/>
      <c r="Y736" s="6"/>
      <c r="Z736" s="6"/>
    </row>
    <row r="737" ht="15.75" customHeight="1">
      <c r="A737" s="2"/>
      <c r="B737" s="18"/>
      <c r="C737" s="23"/>
      <c r="D737" s="6"/>
      <c r="E737" s="6"/>
      <c r="F737" s="6"/>
      <c r="G737" s="6"/>
      <c r="H737" s="6"/>
      <c r="I737" s="6"/>
      <c r="J737" s="6"/>
      <c r="K737" s="6"/>
      <c r="L737" s="6"/>
      <c r="M737" s="6"/>
      <c r="N737" s="6"/>
      <c r="O737" s="6"/>
      <c r="P737" s="6"/>
      <c r="Q737" s="6"/>
      <c r="R737" s="6"/>
      <c r="U737" s="6"/>
      <c r="V737" s="6"/>
      <c r="W737" s="6"/>
      <c r="X737" s="6"/>
      <c r="Y737" s="6"/>
      <c r="Z737" s="6"/>
    </row>
    <row r="738" ht="15.75" customHeight="1">
      <c r="A738" s="2"/>
      <c r="B738" s="18"/>
      <c r="C738" s="23"/>
      <c r="D738" s="6"/>
      <c r="E738" s="6"/>
      <c r="F738" s="6"/>
      <c r="G738" s="6"/>
      <c r="H738" s="6"/>
      <c r="I738" s="6"/>
      <c r="J738" s="6"/>
      <c r="K738" s="6"/>
      <c r="L738" s="6"/>
      <c r="M738" s="6"/>
      <c r="N738" s="6"/>
      <c r="O738" s="6"/>
      <c r="P738" s="6"/>
      <c r="Q738" s="6"/>
      <c r="R738" s="6"/>
      <c r="U738" s="6"/>
      <c r="V738" s="6"/>
      <c r="W738" s="6"/>
      <c r="X738" s="6"/>
      <c r="Y738" s="6"/>
      <c r="Z738" s="6"/>
    </row>
    <row r="739" ht="15.75" customHeight="1">
      <c r="A739" s="2"/>
      <c r="B739" s="18"/>
      <c r="C739" s="23"/>
      <c r="D739" s="6"/>
      <c r="E739" s="6"/>
      <c r="F739" s="6"/>
      <c r="G739" s="6"/>
      <c r="H739" s="6"/>
      <c r="I739" s="6"/>
      <c r="J739" s="6"/>
      <c r="K739" s="6"/>
      <c r="L739" s="6"/>
      <c r="M739" s="6"/>
      <c r="N739" s="6"/>
      <c r="O739" s="6"/>
      <c r="P739" s="6"/>
      <c r="Q739" s="6"/>
      <c r="R739" s="6"/>
      <c r="U739" s="6"/>
      <c r="V739" s="6"/>
      <c r="W739" s="6"/>
      <c r="X739" s="6"/>
      <c r="Y739" s="6"/>
      <c r="Z739" s="6"/>
    </row>
    <row r="740" ht="15.75" customHeight="1">
      <c r="A740" s="2"/>
      <c r="B740" s="18"/>
      <c r="C740" s="23"/>
      <c r="D740" s="6"/>
      <c r="E740" s="6"/>
      <c r="F740" s="6"/>
      <c r="G740" s="6"/>
      <c r="H740" s="6"/>
      <c r="I740" s="6"/>
      <c r="J740" s="6"/>
      <c r="K740" s="6"/>
      <c r="L740" s="6"/>
      <c r="M740" s="6"/>
      <c r="N740" s="6"/>
      <c r="O740" s="6"/>
      <c r="P740" s="6"/>
      <c r="Q740" s="6"/>
      <c r="R740" s="6"/>
      <c r="U740" s="6"/>
      <c r="V740" s="6"/>
      <c r="W740" s="6"/>
      <c r="X740" s="6"/>
      <c r="Y740" s="6"/>
      <c r="Z740" s="6"/>
    </row>
    <row r="741" ht="15.75" customHeight="1">
      <c r="A741" s="2"/>
      <c r="B741" s="18"/>
      <c r="C741" s="23"/>
      <c r="D741" s="6"/>
      <c r="E741" s="6"/>
      <c r="F741" s="6"/>
      <c r="G741" s="6"/>
      <c r="H741" s="6"/>
      <c r="I741" s="6"/>
      <c r="J741" s="6"/>
      <c r="K741" s="6"/>
      <c r="L741" s="6"/>
      <c r="M741" s="6"/>
      <c r="N741" s="6"/>
      <c r="O741" s="6"/>
      <c r="P741" s="6"/>
      <c r="Q741" s="6"/>
      <c r="R741" s="6"/>
      <c r="U741" s="6"/>
      <c r="V741" s="6"/>
      <c r="W741" s="6"/>
      <c r="X741" s="6"/>
      <c r="Y741" s="6"/>
      <c r="Z741" s="6"/>
    </row>
    <row r="742" ht="15.75" customHeight="1">
      <c r="A742" s="2"/>
      <c r="B742" s="18"/>
      <c r="C742" s="23"/>
      <c r="D742" s="6"/>
      <c r="E742" s="6"/>
      <c r="F742" s="6"/>
      <c r="G742" s="6"/>
      <c r="H742" s="6"/>
      <c r="I742" s="6"/>
      <c r="J742" s="6"/>
      <c r="K742" s="6"/>
      <c r="L742" s="6"/>
      <c r="M742" s="6"/>
      <c r="N742" s="6"/>
      <c r="O742" s="6"/>
      <c r="P742" s="6"/>
      <c r="Q742" s="6"/>
      <c r="R742" s="6"/>
      <c r="U742" s="6"/>
      <c r="V742" s="6"/>
      <c r="W742" s="6"/>
      <c r="X742" s="6"/>
      <c r="Y742" s="6"/>
      <c r="Z742" s="6"/>
    </row>
    <row r="743" ht="15.75" customHeight="1">
      <c r="A743" s="2"/>
      <c r="B743" s="18"/>
      <c r="C743" s="23"/>
      <c r="D743" s="6"/>
      <c r="E743" s="6"/>
      <c r="F743" s="6"/>
      <c r="G743" s="6"/>
      <c r="H743" s="6"/>
      <c r="I743" s="6"/>
      <c r="J743" s="6"/>
      <c r="K743" s="6"/>
      <c r="L743" s="6"/>
      <c r="M743" s="6"/>
      <c r="N743" s="6"/>
      <c r="O743" s="6"/>
      <c r="P743" s="6"/>
      <c r="Q743" s="6"/>
      <c r="R743" s="6"/>
      <c r="U743" s="6"/>
      <c r="V743" s="6"/>
      <c r="W743" s="6"/>
      <c r="X743" s="6"/>
      <c r="Y743" s="6"/>
      <c r="Z743" s="6"/>
    </row>
    <row r="744" ht="15.75" customHeight="1">
      <c r="A744" s="2"/>
      <c r="B744" s="18"/>
      <c r="C744" s="23"/>
      <c r="D744" s="6"/>
      <c r="E744" s="6"/>
      <c r="F744" s="6"/>
      <c r="G744" s="6"/>
      <c r="H744" s="6"/>
      <c r="I744" s="6"/>
      <c r="J744" s="6"/>
      <c r="K744" s="6"/>
      <c r="L744" s="6"/>
      <c r="M744" s="6"/>
      <c r="N744" s="6"/>
      <c r="O744" s="6"/>
      <c r="P744" s="6"/>
      <c r="Q744" s="6"/>
      <c r="R744" s="6"/>
      <c r="U744" s="6"/>
      <c r="V744" s="6"/>
      <c r="W744" s="6"/>
      <c r="X744" s="6"/>
      <c r="Y744" s="6"/>
      <c r="Z744" s="6"/>
    </row>
    <row r="745" ht="15.75" customHeight="1">
      <c r="A745" s="2"/>
      <c r="B745" s="18"/>
      <c r="C745" s="23"/>
      <c r="D745" s="6"/>
      <c r="E745" s="6"/>
      <c r="F745" s="6"/>
      <c r="G745" s="6"/>
      <c r="H745" s="6"/>
      <c r="I745" s="6"/>
      <c r="J745" s="6"/>
      <c r="K745" s="6"/>
      <c r="L745" s="6"/>
      <c r="M745" s="6"/>
      <c r="N745" s="6"/>
      <c r="O745" s="6"/>
      <c r="P745" s="6"/>
      <c r="Q745" s="6"/>
      <c r="R745" s="6"/>
      <c r="U745" s="6"/>
      <c r="V745" s="6"/>
      <c r="W745" s="6"/>
      <c r="X745" s="6"/>
      <c r="Y745" s="6"/>
      <c r="Z745" s="6"/>
    </row>
    <row r="746" ht="15.75" customHeight="1">
      <c r="A746" s="2"/>
      <c r="B746" s="18"/>
      <c r="C746" s="23"/>
      <c r="D746" s="6"/>
      <c r="E746" s="6"/>
      <c r="F746" s="6"/>
      <c r="G746" s="6"/>
      <c r="H746" s="6"/>
      <c r="I746" s="6"/>
      <c r="J746" s="6"/>
      <c r="K746" s="6"/>
      <c r="L746" s="6"/>
      <c r="M746" s="6"/>
      <c r="N746" s="6"/>
      <c r="O746" s="6"/>
      <c r="P746" s="6"/>
      <c r="Q746" s="6"/>
      <c r="R746" s="6"/>
      <c r="U746" s="6"/>
      <c r="V746" s="6"/>
      <c r="W746" s="6"/>
      <c r="X746" s="6"/>
      <c r="Y746" s="6"/>
      <c r="Z746" s="6"/>
    </row>
    <row r="747" ht="15.75" customHeight="1">
      <c r="A747" s="2"/>
      <c r="B747" s="18"/>
      <c r="C747" s="23"/>
      <c r="D747" s="6"/>
      <c r="E747" s="6"/>
      <c r="F747" s="6"/>
      <c r="G747" s="6"/>
      <c r="H747" s="6"/>
      <c r="I747" s="6"/>
      <c r="J747" s="6"/>
      <c r="K747" s="6"/>
      <c r="L747" s="6"/>
      <c r="M747" s="6"/>
      <c r="N747" s="6"/>
      <c r="O747" s="6"/>
      <c r="P747" s="6"/>
      <c r="Q747" s="6"/>
      <c r="R747" s="6"/>
      <c r="U747" s="6"/>
      <c r="V747" s="6"/>
      <c r="W747" s="6"/>
      <c r="X747" s="6"/>
      <c r="Y747" s="6"/>
      <c r="Z747" s="6"/>
    </row>
    <row r="748" ht="15.75" customHeight="1">
      <c r="A748" s="2"/>
      <c r="B748" s="18"/>
      <c r="C748" s="23"/>
      <c r="D748" s="6"/>
      <c r="E748" s="6"/>
      <c r="F748" s="6"/>
      <c r="G748" s="6"/>
      <c r="H748" s="6"/>
      <c r="I748" s="6"/>
      <c r="J748" s="6"/>
      <c r="K748" s="6"/>
      <c r="L748" s="6"/>
      <c r="M748" s="6"/>
      <c r="N748" s="6"/>
      <c r="O748" s="6"/>
      <c r="P748" s="6"/>
      <c r="Q748" s="6"/>
      <c r="R748" s="6"/>
      <c r="U748" s="6"/>
      <c r="V748" s="6"/>
      <c r="W748" s="6"/>
      <c r="X748" s="6"/>
      <c r="Y748" s="6"/>
      <c r="Z748" s="6"/>
    </row>
    <row r="749" ht="15.75" customHeight="1">
      <c r="A749" s="2"/>
      <c r="B749" s="18"/>
      <c r="C749" s="23"/>
      <c r="D749" s="6"/>
      <c r="E749" s="6"/>
      <c r="F749" s="6"/>
      <c r="G749" s="6"/>
      <c r="H749" s="6"/>
      <c r="I749" s="6"/>
      <c r="J749" s="6"/>
      <c r="K749" s="6"/>
      <c r="L749" s="6"/>
      <c r="M749" s="6"/>
      <c r="N749" s="6"/>
      <c r="O749" s="6"/>
      <c r="P749" s="6"/>
      <c r="Q749" s="6"/>
      <c r="R749" s="6"/>
      <c r="U749" s="6"/>
      <c r="V749" s="6"/>
      <c r="W749" s="6"/>
      <c r="X749" s="6"/>
      <c r="Y749" s="6"/>
      <c r="Z749" s="6"/>
    </row>
    <row r="750" ht="15.75" customHeight="1">
      <c r="A750" s="2"/>
      <c r="B750" s="18"/>
      <c r="C750" s="23"/>
      <c r="D750" s="6"/>
      <c r="E750" s="6"/>
      <c r="F750" s="6"/>
      <c r="G750" s="6"/>
      <c r="H750" s="6"/>
      <c r="I750" s="6"/>
      <c r="J750" s="6"/>
      <c r="K750" s="6"/>
      <c r="L750" s="6"/>
      <c r="M750" s="6"/>
      <c r="N750" s="6"/>
      <c r="O750" s="6"/>
      <c r="P750" s="6"/>
      <c r="Q750" s="6"/>
      <c r="R750" s="6"/>
      <c r="U750" s="6"/>
      <c r="V750" s="6"/>
      <c r="W750" s="6"/>
      <c r="X750" s="6"/>
      <c r="Y750" s="6"/>
      <c r="Z750" s="6"/>
    </row>
    <row r="751" ht="15.75" customHeight="1">
      <c r="A751" s="2"/>
      <c r="B751" s="18"/>
      <c r="C751" s="23"/>
      <c r="D751" s="6"/>
      <c r="E751" s="6"/>
      <c r="F751" s="6"/>
      <c r="G751" s="6"/>
      <c r="H751" s="6"/>
      <c r="I751" s="6"/>
      <c r="J751" s="6"/>
      <c r="K751" s="6"/>
      <c r="L751" s="6"/>
      <c r="M751" s="6"/>
      <c r="N751" s="6"/>
      <c r="O751" s="6"/>
      <c r="P751" s="6"/>
      <c r="Q751" s="6"/>
      <c r="R751" s="6"/>
      <c r="U751" s="6"/>
      <c r="V751" s="6"/>
      <c r="W751" s="6"/>
      <c r="X751" s="6"/>
      <c r="Y751" s="6"/>
      <c r="Z751" s="6"/>
    </row>
    <row r="752" ht="15.75" customHeight="1">
      <c r="A752" s="2"/>
      <c r="B752" s="18"/>
      <c r="C752" s="23"/>
      <c r="D752" s="6"/>
      <c r="E752" s="6"/>
      <c r="F752" s="6"/>
      <c r="G752" s="6"/>
      <c r="H752" s="6"/>
      <c r="I752" s="6"/>
      <c r="J752" s="6"/>
      <c r="K752" s="6"/>
      <c r="L752" s="6"/>
      <c r="M752" s="6"/>
      <c r="N752" s="6"/>
      <c r="O752" s="6"/>
      <c r="P752" s="6"/>
      <c r="Q752" s="6"/>
      <c r="R752" s="6"/>
      <c r="U752" s="6"/>
      <c r="V752" s="6"/>
      <c r="W752" s="6"/>
      <c r="X752" s="6"/>
      <c r="Y752" s="6"/>
      <c r="Z752" s="6"/>
    </row>
    <row r="753" ht="15.75" customHeight="1">
      <c r="A753" s="2"/>
      <c r="B753" s="18"/>
      <c r="C753" s="23"/>
      <c r="D753" s="6"/>
      <c r="E753" s="6"/>
      <c r="F753" s="6"/>
      <c r="G753" s="6"/>
      <c r="H753" s="6"/>
      <c r="I753" s="6"/>
      <c r="J753" s="6"/>
      <c r="K753" s="6"/>
      <c r="L753" s="6"/>
      <c r="M753" s="6"/>
      <c r="N753" s="6"/>
      <c r="O753" s="6"/>
      <c r="P753" s="6"/>
      <c r="Q753" s="6"/>
      <c r="R753" s="6"/>
      <c r="U753" s="6"/>
      <c r="V753" s="6"/>
      <c r="W753" s="6"/>
      <c r="X753" s="6"/>
      <c r="Y753" s="6"/>
      <c r="Z753" s="6"/>
    </row>
    <row r="754" ht="15.75" customHeight="1">
      <c r="A754" s="2"/>
      <c r="B754" s="18"/>
      <c r="C754" s="23"/>
      <c r="D754" s="6"/>
      <c r="E754" s="6"/>
      <c r="F754" s="6"/>
      <c r="G754" s="6"/>
      <c r="H754" s="6"/>
      <c r="I754" s="6"/>
      <c r="J754" s="6"/>
      <c r="K754" s="6"/>
      <c r="L754" s="6"/>
      <c r="M754" s="6"/>
      <c r="N754" s="6"/>
      <c r="O754" s="6"/>
      <c r="P754" s="6"/>
      <c r="Q754" s="6"/>
      <c r="R754" s="6"/>
      <c r="U754" s="6"/>
      <c r="V754" s="6"/>
      <c r="W754" s="6"/>
      <c r="X754" s="6"/>
      <c r="Y754" s="6"/>
      <c r="Z754" s="6"/>
    </row>
    <row r="755" ht="15.75" customHeight="1">
      <c r="A755" s="2"/>
      <c r="B755" s="18"/>
      <c r="C755" s="23"/>
      <c r="D755" s="6"/>
      <c r="E755" s="6"/>
      <c r="F755" s="6"/>
      <c r="G755" s="6"/>
      <c r="H755" s="6"/>
      <c r="I755" s="6"/>
      <c r="J755" s="6"/>
      <c r="K755" s="6"/>
      <c r="L755" s="6"/>
      <c r="M755" s="6"/>
      <c r="N755" s="6"/>
      <c r="O755" s="6"/>
      <c r="P755" s="6"/>
      <c r="Q755" s="6"/>
      <c r="R755" s="6"/>
      <c r="U755" s="6"/>
      <c r="V755" s="6"/>
      <c r="W755" s="6"/>
      <c r="X755" s="6"/>
      <c r="Y755" s="6"/>
      <c r="Z755" s="6"/>
    </row>
    <row r="756" ht="15.75" customHeight="1">
      <c r="A756" s="2"/>
      <c r="B756" s="18"/>
      <c r="C756" s="23"/>
      <c r="D756" s="6"/>
      <c r="E756" s="6"/>
      <c r="F756" s="6"/>
      <c r="G756" s="6"/>
      <c r="H756" s="6"/>
      <c r="I756" s="6"/>
      <c r="J756" s="6"/>
      <c r="K756" s="6"/>
      <c r="L756" s="6"/>
      <c r="M756" s="6"/>
      <c r="N756" s="6"/>
      <c r="O756" s="6"/>
      <c r="P756" s="6"/>
      <c r="Q756" s="6"/>
      <c r="R756" s="6"/>
      <c r="U756" s="6"/>
      <c r="V756" s="6"/>
      <c r="W756" s="6"/>
      <c r="X756" s="6"/>
      <c r="Y756" s="6"/>
      <c r="Z756" s="6"/>
    </row>
    <row r="757" ht="15.75" customHeight="1">
      <c r="A757" s="2"/>
      <c r="B757" s="18"/>
      <c r="C757" s="23"/>
      <c r="D757" s="6"/>
      <c r="E757" s="6"/>
      <c r="F757" s="6"/>
      <c r="G757" s="6"/>
      <c r="H757" s="6"/>
      <c r="I757" s="6"/>
      <c r="J757" s="6"/>
      <c r="K757" s="6"/>
      <c r="L757" s="6"/>
      <c r="M757" s="6"/>
      <c r="N757" s="6"/>
      <c r="O757" s="6"/>
      <c r="P757" s="6"/>
      <c r="Q757" s="6"/>
      <c r="R757" s="6"/>
      <c r="U757" s="6"/>
      <c r="V757" s="6"/>
      <c r="W757" s="6"/>
      <c r="X757" s="6"/>
      <c r="Y757" s="6"/>
      <c r="Z757" s="6"/>
    </row>
    <row r="758" ht="15.75" customHeight="1">
      <c r="A758" s="2"/>
      <c r="B758" s="18"/>
      <c r="C758" s="23"/>
      <c r="D758" s="6"/>
      <c r="E758" s="6"/>
      <c r="F758" s="6"/>
      <c r="G758" s="6"/>
      <c r="H758" s="6"/>
      <c r="I758" s="6"/>
      <c r="J758" s="6"/>
      <c r="K758" s="6"/>
      <c r="L758" s="6"/>
      <c r="M758" s="6"/>
      <c r="N758" s="6"/>
      <c r="O758" s="6"/>
      <c r="P758" s="6"/>
      <c r="Q758" s="6"/>
      <c r="R758" s="6"/>
      <c r="U758" s="6"/>
      <c r="V758" s="6"/>
      <c r="W758" s="6"/>
      <c r="X758" s="6"/>
      <c r="Y758" s="6"/>
      <c r="Z758" s="6"/>
    </row>
    <row r="759" ht="15.75" customHeight="1">
      <c r="A759" s="2"/>
      <c r="B759" s="18"/>
      <c r="C759" s="23"/>
      <c r="D759" s="6"/>
      <c r="E759" s="6"/>
      <c r="F759" s="6"/>
      <c r="G759" s="6"/>
      <c r="H759" s="6"/>
      <c r="I759" s="6"/>
      <c r="J759" s="6"/>
      <c r="K759" s="6"/>
      <c r="L759" s="6"/>
      <c r="M759" s="6"/>
      <c r="N759" s="6"/>
      <c r="O759" s="6"/>
      <c r="P759" s="6"/>
      <c r="Q759" s="6"/>
      <c r="R759" s="6"/>
      <c r="U759" s="6"/>
      <c r="V759" s="6"/>
      <c r="W759" s="6"/>
      <c r="X759" s="6"/>
      <c r="Y759" s="6"/>
      <c r="Z759" s="6"/>
    </row>
    <row r="760" ht="15.75" customHeight="1">
      <c r="A760" s="2"/>
      <c r="B760" s="18"/>
      <c r="C760" s="23"/>
      <c r="D760" s="6"/>
      <c r="E760" s="6"/>
      <c r="F760" s="6"/>
      <c r="G760" s="6"/>
      <c r="H760" s="6"/>
      <c r="I760" s="6"/>
      <c r="J760" s="6"/>
      <c r="K760" s="6"/>
      <c r="L760" s="6"/>
      <c r="M760" s="6"/>
      <c r="N760" s="6"/>
      <c r="O760" s="6"/>
      <c r="P760" s="6"/>
      <c r="Q760" s="6"/>
      <c r="R760" s="6"/>
      <c r="U760" s="6"/>
      <c r="V760" s="6"/>
      <c r="W760" s="6"/>
      <c r="X760" s="6"/>
      <c r="Y760" s="6"/>
      <c r="Z760" s="6"/>
    </row>
    <row r="761" ht="15.75" customHeight="1">
      <c r="A761" s="2"/>
      <c r="B761" s="18"/>
      <c r="C761" s="23"/>
      <c r="D761" s="6"/>
      <c r="E761" s="6"/>
      <c r="F761" s="6"/>
      <c r="G761" s="6"/>
      <c r="H761" s="6"/>
      <c r="I761" s="6"/>
      <c r="J761" s="6"/>
      <c r="K761" s="6"/>
      <c r="L761" s="6"/>
      <c r="M761" s="6"/>
      <c r="N761" s="6"/>
      <c r="O761" s="6"/>
      <c r="P761" s="6"/>
      <c r="Q761" s="6"/>
      <c r="R761" s="6"/>
      <c r="U761" s="6"/>
      <c r="V761" s="6"/>
      <c r="W761" s="6"/>
      <c r="X761" s="6"/>
      <c r="Y761" s="6"/>
      <c r="Z761" s="6"/>
    </row>
    <row r="762" ht="15.75" customHeight="1">
      <c r="A762" s="2"/>
      <c r="B762" s="18"/>
      <c r="C762" s="23"/>
      <c r="D762" s="6"/>
      <c r="E762" s="6"/>
      <c r="F762" s="6"/>
      <c r="G762" s="6"/>
      <c r="H762" s="6"/>
      <c r="I762" s="6"/>
      <c r="J762" s="6"/>
      <c r="K762" s="6"/>
      <c r="L762" s="6"/>
      <c r="M762" s="6"/>
      <c r="N762" s="6"/>
      <c r="O762" s="6"/>
      <c r="P762" s="6"/>
      <c r="Q762" s="6"/>
      <c r="R762" s="6"/>
      <c r="U762" s="6"/>
      <c r="V762" s="6"/>
      <c r="W762" s="6"/>
      <c r="X762" s="6"/>
      <c r="Y762" s="6"/>
      <c r="Z762" s="6"/>
    </row>
    <row r="763" ht="15.75" customHeight="1">
      <c r="A763" s="2"/>
      <c r="B763" s="18"/>
      <c r="C763" s="23"/>
      <c r="D763" s="6"/>
      <c r="E763" s="6"/>
      <c r="F763" s="6"/>
      <c r="G763" s="6"/>
      <c r="H763" s="6"/>
      <c r="I763" s="6"/>
      <c r="J763" s="6"/>
      <c r="K763" s="6"/>
      <c r="L763" s="6"/>
      <c r="M763" s="6"/>
      <c r="N763" s="6"/>
      <c r="O763" s="6"/>
      <c r="P763" s="6"/>
      <c r="Q763" s="6"/>
      <c r="R763" s="6"/>
      <c r="U763" s="6"/>
      <c r="V763" s="6"/>
      <c r="W763" s="6"/>
      <c r="X763" s="6"/>
      <c r="Y763" s="6"/>
      <c r="Z763" s="6"/>
    </row>
    <row r="764" ht="15.75" customHeight="1">
      <c r="A764" s="2"/>
      <c r="B764" s="18"/>
      <c r="C764" s="23"/>
      <c r="D764" s="6"/>
      <c r="E764" s="6"/>
      <c r="F764" s="6"/>
      <c r="G764" s="6"/>
      <c r="H764" s="6"/>
      <c r="I764" s="6"/>
      <c r="J764" s="6"/>
      <c r="K764" s="6"/>
      <c r="L764" s="6"/>
      <c r="M764" s="6"/>
      <c r="N764" s="6"/>
      <c r="O764" s="6"/>
      <c r="P764" s="6"/>
      <c r="Q764" s="6"/>
      <c r="R764" s="6"/>
      <c r="U764" s="6"/>
      <c r="V764" s="6"/>
      <c r="W764" s="6"/>
      <c r="X764" s="6"/>
      <c r="Y764" s="6"/>
      <c r="Z764" s="6"/>
    </row>
    <row r="765" ht="15.75" customHeight="1">
      <c r="A765" s="2"/>
      <c r="B765" s="18"/>
      <c r="C765" s="23"/>
      <c r="D765" s="6"/>
      <c r="E765" s="6"/>
      <c r="F765" s="6"/>
      <c r="G765" s="6"/>
      <c r="H765" s="6"/>
      <c r="I765" s="6"/>
      <c r="J765" s="6"/>
      <c r="K765" s="6"/>
      <c r="L765" s="6"/>
      <c r="M765" s="6"/>
      <c r="N765" s="6"/>
      <c r="O765" s="6"/>
      <c r="P765" s="6"/>
      <c r="Q765" s="6"/>
      <c r="R765" s="6"/>
      <c r="U765" s="6"/>
      <c r="V765" s="6"/>
      <c r="W765" s="6"/>
      <c r="X765" s="6"/>
      <c r="Y765" s="6"/>
      <c r="Z765" s="6"/>
    </row>
    <row r="766" ht="15.75" customHeight="1">
      <c r="A766" s="2"/>
      <c r="B766" s="18"/>
      <c r="C766" s="23"/>
      <c r="D766" s="6"/>
      <c r="E766" s="6"/>
      <c r="F766" s="6"/>
      <c r="G766" s="6"/>
      <c r="H766" s="6"/>
      <c r="I766" s="6"/>
      <c r="J766" s="6"/>
      <c r="K766" s="6"/>
      <c r="L766" s="6"/>
      <c r="M766" s="6"/>
      <c r="N766" s="6"/>
      <c r="O766" s="6"/>
      <c r="P766" s="6"/>
      <c r="Q766" s="6"/>
      <c r="R766" s="6"/>
      <c r="U766" s="6"/>
      <c r="V766" s="6"/>
      <c r="W766" s="6"/>
      <c r="X766" s="6"/>
      <c r="Y766" s="6"/>
      <c r="Z766" s="6"/>
    </row>
    <row r="767" ht="15.75" customHeight="1">
      <c r="A767" s="2"/>
      <c r="B767" s="18"/>
      <c r="C767" s="23"/>
      <c r="D767" s="6"/>
      <c r="E767" s="6"/>
      <c r="F767" s="6"/>
      <c r="G767" s="6"/>
      <c r="H767" s="6"/>
      <c r="I767" s="6"/>
      <c r="J767" s="6"/>
      <c r="K767" s="6"/>
      <c r="L767" s="6"/>
      <c r="M767" s="6"/>
      <c r="N767" s="6"/>
      <c r="O767" s="6"/>
      <c r="P767" s="6"/>
      <c r="Q767" s="6"/>
      <c r="R767" s="6"/>
      <c r="U767" s="6"/>
      <c r="V767" s="6"/>
      <c r="W767" s="6"/>
      <c r="X767" s="6"/>
      <c r="Y767" s="6"/>
      <c r="Z767" s="6"/>
    </row>
    <row r="768" ht="15.75" customHeight="1">
      <c r="A768" s="2"/>
      <c r="B768" s="18"/>
      <c r="C768" s="23"/>
      <c r="D768" s="6"/>
      <c r="E768" s="6"/>
      <c r="F768" s="6"/>
      <c r="G768" s="6"/>
      <c r="H768" s="6"/>
      <c r="I768" s="6"/>
      <c r="J768" s="6"/>
      <c r="K768" s="6"/>
      <c r="L768" s="6"/>
      <c r="M768" s="6"/>
      <c r="N768" s="6"/>
      <c r="O768" s="6"/>
      <c r="P768" s="6"/>
      <c r="Q768" s="6"/>
      <c r="R768" s="6"/>
      <c r="U768" s="6"/>
      <c r="V768" s="6"/>
      <c r="W768" s="6"/>
      <c r="X768" s="6"/>
      <c r="Y768" s="6"/>
      <c r="Z768" s="6"/>
    </row>
    <row r="769" ht="15.75" customHeight="1">
      <c r="A769" s="2"/>
      <c r="B769" s="18"/>
      <c r="C769" s="23"/>
      <c r="D769" s="6"/>
      <c r="E769" s="6"/>
      <c r="F769" s="6"/>
      <c r="G769" s="6"/>
      <c r="H769" s="6"/>
      <c r="I769" s="6"/>
      <c r="J769" s="6"/>
      <c r="K769" s="6"/>
      <c r="L769" s="6"/>
      <c r="M769" s="6"/>
      <c r="N769" s="6"/>
      <c r="O769" s="6"/>
      <c r="P769" s="6"/>
      <c r="Q769" s="6"/>
      <c r="R769" s="6"/>
      <c r="U769" s="6"/>
      <c r="V769" s="6"/>
      <c r="W769" s="6"/>
      <c r="X769" s="6"/>
      <c r="Y769" s="6"/>
      <c r="Z769" s="6"/>
    </row>
    <row r="770" ht="15.75" customHeight="1">
      <c r="A770" s="2"/>
      <c r="B770" s="18"/>
      <c r="C770" s="23"/>
      <c r="D770" s="6"/>
      <c r="E770" s="6"/>
      <c r="F770" s="6"/>
      <c r="G770" s="6"/>
      <c r="H770" s="6"/>
      <c r="I770" s="6"/>
      <c r="J770" s="6"/>
      <c r="K770" s="6"/>
      <c r="L770" s="6"/>
      <c r="M770" s="6"/>
      <c r="N770" s="6"/>
      <c r="O770" s="6"/>
      <c r="P770" s="6"/>
      <c r="Q770" s="6"/>
      <c r="R770" s="6"/>
      <c r="U770" s="6"/>
      <c r="V770" s="6"/>
      <c r="W770" s="6"/>
      <c r="X770" s="6"/>
      <c r="Y770" s="6"/>
      <c r="Z770" s="6"/>
    </row>
    <row r="771" ht="15.75" customHeight="1">
      <c r="A771" s="2"/>
      <c r="B771" s="18"/>
      <c r="C771" s="23"/>
      <c r="D771" s="6"/>
      <c r="E771" s="6"/>
      <c r="F771" s="6"/>
      <c r="G771" s="6"/>
      <c r="H771" s="6"/>
      <c r="I771" s="6"/>
      <c r="J771" s="6"/>
      <c r="K771" s="6"/>
      <c r="L771" s="6"/>
      <c r="M771" s="6"/>
      <c r="N771" s="6"/>
      <c r="O771" s="6"/>
      <c r="P771" s="6"/>
      <c r="Q771" s="6"/>
      <c r="R771" s="6"/>
      <c r="U771" s="6"/>
      <c r="V771" s="6"/>
      <c r="W771" s="6"/>
      <c r="X771" s="6"/>
      <c r="Y771" s="6"/>
      <c r="Z771" s="6"/>
    </row>
    <row r="772" ht="15.75" customHeight="1">
      <c r="A772" s="2"/>
      <c r="B772" s="18"/>
      <c r="C772" s="23"/>
      <c r="D772" s="6"/>
      <c r="E772" s="6"/>
      <c r="F772" s="6"/>
      <c r="G772" s="6"/>
      <c r="H772" s="6"/>
      <c r="I772" s="6"/>
      <c r="J772" s="6"/>
      <c r="K772" s="6"/>
      <c r="L772" s="6"/>
      <c r="M772" s="6"/>
      <c r="N772" s="6"/>
      <c r="O772" s="6"/>
      <c r="P772" s="6"/>
      <c r="Q772" s="6"/>
      <c r="R772" s="6"/>
      <c r="U772" s="6"/>
      <c r="V772" s="6"/>
      <c r="W772" s="6"/>
      <c r="X772" s="6"/>
      <c r="Y772" s="6"/>
      <c r="Z772" s="6"/>
    </row>
    <row r="773" ht="15.75" customHeight="1">
      <c r="A773" s="2"/>
      <c r="B773" s="18"/>
      <c r="C773" s="23"/>
      <c r="D773" s="6"/>
      <c r="E773" s="6"/>
      <c r="F773" s="6"/>
      <c r="G773" s="6"/>
      <c r="H773" s="6"/>
      <c r="I773" s="6"/>
      <c r="J773" s="6"/>
      <c r="K773" s="6"/>
      <c r="L773" s="6"/>
      <c r="M773" s="6"/>
      <c r="N773" s="6"/>
      <c r="O773" s="6"/>
      <c r="P773" s="6"/>
      <c r="Q773" s="6"/>
      <c r="R773" s="6"/>
      <c r="U773" s="6"/>
      <c r="V773" s="6"/>
      <c r="W773" s="6"/>
      <c r="X773" s="6"/>
      <c r="Y773" s="6"/>
      <c r="Z773" s="6"/>
    </row>
    <row r="774" ht="15.75" customHeight="1">
      <c r="A774" s="2"/>
      <c r="B774" s="18"/>
      <c r="C774" s="23"/>
      <c r="D774" s="6"/>
      <c r="E774" s="6"/>
      <c r="F774" s="6"/>
      <c r="G774" s="6"/>
      <c r="H774" s="6"/>
      <c r="I774" s="6"/>
      <c r="J774" s="6"/>
      <c r="K774" s="6"/>
      <c r="L774" s="6"/>
      <c r="M774" s="6"/>
      <c r="N774" s="6"/>
      <c r="O774" s="6"/>
      <c r="P774" s="6"/>
      <c r="Q774" s="6"/>
      <c r="R774" s="6"/>
      <c r="U774" s="6"/>
      <c r="V774" s="6"/>
      <c r="W774" s="6"/>
      <c r="X774" s="6"/>
      <c r="Y774" s="6"/>
      <c r="Z774" s="6"/>
    </row>
    <row r="775" ht="15.75" customHeight="1">
      <c r="A775" s="2"/>
      <c r="B775" s="18"/>
      <c r="C775" s="23"/>
      <c r="D775" s="6"/>
      <c r="E775" s="6"/>
      <c r="F775" s="6"/>
      <c r="G775" s="6"/>
      <c r="H775" s="6"/>
      <c r="I775" s="6"/>
      <c r="J775" s="6"/>
      <c r="K775" s="6"/>
      <c r="L775" s="6"/>
      <c r="M775" s="6"/>
      <c r="N775" s="6"/>
      <c r="O775" s="6"/>
      <c r="P775" s="6"/>
      <c r="Q775" s="6"/>
      <c r="R775" s="6"/>
      <c r="U775" s="6"/>
      <c r="V775" s="6"/>
      <c r="W775" s="6"/>
      <c r="X775" s="6"/>
      <c r="Y775" s="6"/>
      <c r="Z775" s="6"/>
    </row>
    <row r="776" ht="15.75" customHeight="1">
      <c r="A776" s="2"/>
      <c r="B776" s="18"/>
      <c r="C776" s="23"/>
      <c r="D776" s="6"/>
      <c r="E776" s="6"/>
      <c r="F776" s="6"/>
      <c r="G776" s="6"/>
      <c r="H776" s="6"/>
      <c r="I776" s="6"/>
      <c r="J776" s="6"/>
      <c r="K776" s="6"/>
      <c r="L776" s="6"/>
      <c r="M776" s="6"/>
      <c r="N776" s="6"/>
      <c r="O776" s="6"/>
      <c r="P776" s="6"/>
      <c r="Q776" s="6"/>
      <c r="R776" s="6"/>
      <c r="U776" s="6"/>
      <c r="V776" s="6"/>
      <c r="W776" s="6"/>
      <c r="X776" s="6"/>
      <c r="Y776" s="6"/>
      <c r="Z776" s="6"/>
    </row>
    <row r="777" ht="15.75" customHeight="1">
      <c r="A777" s="2"/>
      <c r="B777" s="18"/>
      <c r="C777" s="23"/>
      <c r="D777" s="6"/>
      <c r="E777" s="6"/>
      <c r="F777" s="6"/>
      <c r="G777" s="6"/>
      <c r="H777" s="6"/>
      <c r="I777" s="6"/>
      <c r="J777" s="6"/>
      <c r="K777" s="6"/>
      <c r="L777" s="6"/>
      <c r="M777" s="6"/>
      <c r="N777" s="6"/>
      <c r="O777" s="6"/>
      <c r="P777" s="6"/>
      <c r="Q777" s="6"/>
      <c r="R777" s="6"/>
      <c r="U777" s="6"/>
      <c r="V777" s="6"/>
      <c r="W777" s="6"/>
      <c r="X777" s="6"/>
      <c r="Y777" s="6"/>
      <c r="Z777" s="6"/>
    </row>
    <row r="778" ht="15.75" customHeight="1">
      <c r="A778" s="2"/>
      <c r="B778" s="18"/>
      <c r="C778" s="23"/>
      <c r="D778" s="6"/>
      <c r="E778" s="6"/>
      <c r="F778" s="6"/>
      <c r="G778" s="6"/>
      <c r="H778" s="6"/>
      <c r="I778" s="6"/>
      <c r="J778" s="6"/>
      <c r="K778" s="6"/>
      <c r="L778" s="6"/>
      <c r="M778" s="6"/>
      <c r="N778" s="6"/>
      <c r="O778" s="6"/>
      <c r="P778" s="6"/>
      <c r="Q778" s="6"/>
      <c r="R778" s="6"/>
      <c r="U778" s="6"/>
      <c r="V778" s="6"/>
      <c r="W778" s="6"/>
      <c r="X778" s="6"/>
      <c r="Y778" s="6"/>
      <c r="Z778" s="6"/>
    </row>
    <row r="779" ht="15.75" customHeight="1">
      <c r="A779" s="2"/>
      <c r="B779" s="18"/>
      <c r="C779" s="23"/>
      <c r="D779" s="6"/>
      <c r="E779" s="6"/>
      <c r="F779" s="6"/>
      <c r="G779" s="6"/>
      <c r="H779" s="6"/>
      <c r="I779" s="6"/>
      <c r="J779" s="6"/>
      <c r="K779" s="6"/>
      <c r="L779" s="6"/>
      <c r="M779" s="6"/>
      <c r="N779" s="6"/>
      <c r="O779" s="6"/>
      <c r="P779" s="6"/>
      <c r="Q779" s="6"/>
      <c r="R779" s="6"/>
      <c r="U779" s="6"/>
      <c r="V779" s="6"/>
      <c r="W779" s="6"/>
      <c r="X779" s="6"/>
      <c r="Y779" s="6"/>
      <c r="Z779" s="6"/>
    </row>
    <row r="780" ht="15.75" customHeight="1">
      <c r="A780" s="2"/>
      <c r="B780" s="18"/>
      <c r="C780" s="23"/>
      <c r="D780" s="6"/>
      <c r="E780" s="6"/>
      <c r="F780" s="6"/>
      <c r="G780" s="6"/>
      <c r="H780" s="6"/>
      <c r="I780" s="6"/>
      <c r="J780" s="6"/>
      <c r="K780" s="6"/>
      <c r="L780" s="6"/>
      <c r="M780" s="6"/>
      <c r="N780" s="6"/>
      <c r="O780" s="6"/>
      <c r="P780" s="6"/>
      <c r="Q780" s="6"/>
      <c r="R780" s="6"/>
      <c r="U780" s="6"/>
      <c r="V780" s="6"/>
      <c r="W780" s="6"/>
      <c r="X780" s="6"/>
      <c r="Y780" s="6"/>
      <c r="Z780" s="6"/>
    </row>
    <row r="781" ht="15.75" customHeight="1">
      <c r="A781" s="2"/>
      <c r="B781" s="18"/>
      <c r="C781" s="23"/>
      <c r="D781" s="6"/>
      <c r="E781" s="6"/>
      <c r="F781" s="6"/>
      <c r="G781" s="6"/>
      <c r="H781" s="6"/>
      <c r="I781" s="6"/>
      <c r="J781" s="6"/>
      <c r="K781" s="6"/>
      <c r="L781" s="6"/>
      <c r="M781" s="6"/>
      <c r="N781" s="6"/>
      <c r="O781" s="6"/>
      <c r="P781" s="6"/>
      <c r="Q781" s="6"/>
      <c r="R781" s="6"/>
      <c r="U781" s="6"/>
      <c r="V781" s="6"/>
      <c r="W781" s="6"/>
      <c r="X781" s="6"/>
      <c r="Y781" s="6"/>
      <c r="Z781" s="6"/>
    </row>
    <row r="782" ht="15.75" customHeight="1">
      <c r="A782" s="2"/>
      <c r="B782" s="18"/>
      <c r="C782" s="23"/>
      <c r="D782" s="6"/>
      <c r="E782" s="6"/>
      <c r="F782" s="6"/>
      <c r="G782" s="6"/>
      <c r="H782" s="6"/>
      <c r="I782" s="6"/>
      <c r="J782" s="6"/>
      <c r="K782" s="6"/>
      <c r="L782" s="6"/>
      <c r="M782" s="6"/>
      <c r="N782" s="6"/>
      <c r="O782" s="6"/>
      <c r="P782" s="6"/>
      <c r="Q782" s="6"/>
      <c r="R782" s="6"/>
      <c r="U782" s="6"/>
      <c r="V782" s="6"/>
      <c r="W782" s="6"/>
      <c r="X782" s="6"/>
      <c r="Y782" s="6"/>
      <c r="Z782" s="6"/>
    </row>
    <row r="783" ht="15.75" customHeight="1">
      <c r="A783" s="2"/>
      <c r="B783" s="18"/>
      <c r="C783" s="23"/>
      <c r="D783" s="6"/>
      <c r="E783" s="6"/>
      <c r="F783" s="6"/>
      <c r="G783" s="6"/>
      <c r="H783" s="6"/>
      <c r="I783" s="6"/>
      <c r="J783" s="6"/>
      <c r="K783" s="6"/>
      <c r="L783" s="6"/>
      <c r="M783" s="6"/>
      <c r="N783" s="6"/>
      <c r="O783" s="6"/>
      <c r="P783" s="6"/>
      <c r="Q783" s="6"/>
      <c r="R783" s="6"/>
      <c r="U783" s="6"/>
      <c r="V783" s="6"/>
      <c r="W783" s="6"/>
      <c r="X783" s="6"/>
      <c r="Y783" s="6"/>
      <c r="Z783" s="6"/>
    </row>
    <row r="784" ht="15.75" customHeight="1">
      <c r="A784" s="2"/>
      <c r="B784" s="18"/>
      <c r="C784" s="23"/>
      <c r="D784" s="6"/>
      <c r="E784" s="6"/>
      <c r="F784" s="6"/>
      <c r="G784" s="6"/>
      <c r="H784" s="6"/>
      <c r="I784" s="6"/>
      <c r="J784" s="6"/>
      <c r="K784" s="6"/>
      <c r="L784" s="6"/>
      <c r="M784" s="6"/>
      <c r="N784" s="6"/>
      <c r="O784" s="6"/>
      <c r="P784" s="6"/>
      <c r="Q784" s="6"/>
      <c r="R784" s="6"/>
      <c r="U784" s="6"/>
      <c r="V784" s="6"/>
      <c r="W784" s="6"/>
      <c r="X784" s="6"/>
      <c r="Y784" s="6"/>
      <c r="Z784" s="6"/>
    </row>
    <row r="785" ht="15.75" customHeight="1">
      <c r="A785" s="2"/>
      <c r="B785" s="18"/>
      <c r="C785" s="23"/>
      <c r="D785" s="6"/>
      <c r="E785" s="6"/>
      <c r="F785" s="6"/>
      <c r="G785" s="6"/>
      <c r="H785" s="6"/>
      <c r="I785" s="6"/>
      <c r="J785" s="6"/>
      <c r="K785" s="6"/>
      <c r="L785" s="6"/>
      <c r="M785" s="6"/>
      <c r="N785" s="6"/>
      <c r="O785" s="6"/>
      <c r="P785" s="6"/>
      <c r="Q785" s="6"/>
      <c r="R785" s="6"/>
      <c r="U785" s="6"/>
      <c r="V785" s="6"/>
      <c r="W785" s="6"/>
      <c r="X785" s="6"/>
      <c r="Y785" s="6"/>
      <c r="Z785" s="6"/>
    </row>
    <row r="786" ht="15.75" customHeight="1">
      <c r="A786" s="2"/>
      <c r="B786" s="18"/>
      <c r="C786" s="23"/>
      <c r="D786" s="6"/>
      <c r="E786" s="6"/>
      <c r="F786" s="6"/>
      <c r="G786" s="6"/>
      <c r="H786" s="6"/>
      <c r="I786" s="6"/>
      <c r="J786" s="6"/>
      <c r="K786" s="6"/>
      <c r="L786" s="6"/>
      <c r="M786" s="6"/>
      <c r="N786" s="6"/>
      <c r="O786" s="6"/>
      <c r="P786" s="6"/>
      <c r="Q786" s="6"/>
      <c r="R786" s="6"/>
      <c r="U786" s="6"/>
      <c r="V786" s="6"/>
      <c r="W786" s="6"/>
      <c r="X786" s="6"/>
      <c r="Y786" s="6"/>
      <c r="Z786" s="6"/>
    </row>
    <row r="787" ht="15.75" customHeight="1">
      <c r="A787" s="2"/>
      <c r="B787" s="18"/>
      <c r="C787" s="23"/>
      <c r="D787" s="6"/>
      <c r="E787" s="6"/>
      <c r="F787" s="6"/>
      <c r="G787" s="6"/>
      <c r="H787" s="6"/>
      <c r="I787" s="6"/>
      <c r="J787" s="6"/>
      <c r="K787" s="6"/>
      <c r="L787" s="6"/>
      <c r="M787" s="6"/>
      <c r="N787" s="6"/>
      <c r="O787" s="6"/>
      <c r="P787" s="6"/>
      <c r="Q787" s="6"/>
      <c r="R787" s="6"/>
      <c r="U787" s="6"/>
      <c r="V787" s="6"/>
      <c r="W787" s="6"/>
      <c r="X787" s="6"/>
      <c r="Y787" s="6"/>
      <c r="Z787" s="6"/>
    </row>
    <row r="788" ht="15.75" customHeight="1">
      <c r="A788" s="2"/>
      <c r="B788" s="18"/>
      <c r="C788" s="23"/>
      <c r="D788" s="6"/>
      <c r="E788" s="6"/>
      <c r="F788" s="6"/>
      <c r="G788" s="6"/>
      <c r="H788" s="6"/>
      <c r="I788" s="6"/>
      <c r="J788" s="6"/>
      <c r="K788" s="6"/>
      <c r="L788" s="6"/>
      <c r="M788" s="6"/>
      <c r="N788" s="6"/>
      <c r="O788" s="6"/>
      <c r="P788" s="6"/>
      <c r="Q788" s="6"/>
      <c r="R788" s="6"/>
      <c r="U788" s="6"/>
      <c r="V788" s="6"/>
      <c r="W788" s="6"/>
      <c r="X788" s="6"/>
      <c r="Y788" s="6"/>
      <c r="Z788" s="6"/>
    </row>
    <row r="789" ht="15.75" customHeight="1">
      <c r="A789" s="2"/>
      <c r="B789" s="18"/>
      <c r="C789" s="23"/>
      <c r="D789" s="6"/>
      <c r="E789" s="6"/>
      <c r="F789" s="6"/>
      <c r="G789" s="6"/>
      <c r="H789" s="6"/>
      <c r="I789" s="6"/>
      <c r="J789" s="6"/>
      <c r="K789" s="6"/>
      <c r="L789" s="6"/>
      <c r="M789" s="6"/>
      <c r="N789" s="6"/>
      <c r="O789" s="6"/>
      <c r="P789" s="6"/>
      <c r="Q789" s="6"/>
      <c r="R789" s="6"/>
      <c r="U789" s="6"/>
      <c r="V789" s="6"/>
      <c r="W789" s="6"/>
      <c r="X789" s="6"/>
      <c r="Y789" s="6"/>
      <c r="Z789" s="6"/>
    </row>
    <row r="790" ht="15.75" customHeight="1">
      <c r="A790" s="2"/>
      <c r="B790" s="18"/>
      <c r="C790" s="23"/>
      <c r="D790" s="6"/>
      <c r="E790" s="6"/>
      <c r="F790" s="6"/>
      <c r="G790" s="6"/>
      <c r="H790" s="6"/>
      <c r="I790" s="6"/>
      <c r="J790" s="6"/>
      <c r="K790" s="6"/>
      <c r="L790" s="6"/>
      <c r="M790" s="6"/>
      <c r="N790" s="6"/>
      <c r="O790" s="6"/>
      <c r="P790" s="6"/>
      <c r="Q790" s="6"/>
      <c r="R790" s="6"/>
      <c r="U790" s="6"/>
      <c r="V790" s="6"/>
      <c r="W790" s="6"/>
      <c r="X790" s="6"/>
      <c r="Y790" s="6"/>
      <c r="Z790" s="6"/>
    </row>
    <row r="791" ht="15.75" customHeight="1">
      <c r="A791" s="2"/>
      <c r="B791" s="18"/>
      <c r="C791" s="23"/>
      <c r="D791" s="6"/>
      <c r="E791" s="6"/>
      <c r="F791" s="6"/>
      <c r="G791" s="6"/>
      <c r="H791" s="6"/>
      <c r="I791" s="6"/>
      <c r="J791" s="6"/>
      <c r="K791" s="6"/>
      <c r="L791" s="6"/>
      <c r="M791" s="6"/>
      <c r="N791" s="6"/>
      <c r="O791" s="6"/>
      <c r="P791" s="6"/>
      <c r="Q791" s="6"/>
      <c r="R791" s="6"/>
      <c r="U791" s="6"/>
      <c r="V791" s="6"/>
      <c r="W791" s="6"/>
      <c r="X791" s="6"/>
      <c r="Y791" s="6"/>
      <c r="Z791" s="6"/>
    </row>
    <row r="792" ht="15.75" customHeight="1">
      <c r="A792" s="2"/>
      <c r="B792" s="18"/>
      <c r="C792" s="23"/>
      <c r="D792" s="6"/>
      <c r="E792" s="6"/>
      <c r="F792" s="6"/>
      <c r="G792" s="6"/>
      <c r="H792" s="6"/>
      <c r="I792" s="6"/>
      <c r="J792" s="6"/>
      <c r="K792" s="6"/>
      <c r="L792" s="6"/>
      <c r="M792" s="6"/>
      <c r="N792" s="6"/>
      <c r="O792" s="6"/>
      <c r="P792" s="6"/>
      <c r="Q792" s="6"/>
      <c r="R792" s="6"/>
      <c r="U792" s="6"/>
      <c r="V792" s="6"/>
      <c r="W792" s="6"/>
      <c r="X792" s="6"/>
      <c r="Y792" s="6"/>
      <c r="Z792" s="6"/>
    </row>
    <row r="793" ht="15.75" customHeight="1">
      <c r="A793" s="2"/>
      <c r="B793" s="18"/>
      <c r="C793" s="23"/>
      <c r="D793" s="6"/>
      <c r="E793" s="6"/>
      <c r="F793" s="6"/>
      <c r="G793" s="6"/>
      <c r="H793" s="6"/>
      <c r="I793" s="6"/>
      <c r="J793" s="6"/>
      <c r="K793" s="6"/>
      <c r="L793" s="6"/>
      <c r="M793" s="6"/>
      <c r="N793" s="6"/>
      <c r="O793" s="6"/>
      <c r="P793" s="6"/>
      <c r="Q793" s="6"/>
      <c r="R793" s="6"/>
      <c r="U793" s="6"/>
      <c r="V793" s="6"/>
      <c r="W793" s="6"/>
      <c r="X793" s="6"/>
      <c r="Y793" s="6"/>
      <c r="Z793" s="6"/>
    </row>
    <row r="794" ht="15.75" customHeight="1">
      <c r="A794" s="2"/>
      <c r="B794" s="18"/>
      <c r="C794" s="23"/>
      <c r="D794" s="6"/>
      <c r="E794" s="6"/>
      <c r="F794" s="6"/>
      <c r="G794" s="6"/>
      <c r="H794" s="6"/>
      <c r="I794" s="6"/>
      <c r="J794" s="6"/>
      <c r="K794" s="6"/>
      <c r="L794" s="6"/>
      <c r="M794" s="6"/>
      <c r="N794" s="6"/>
      <c r="O794" s="6"/>
      <c r="P794" s="6"/>
      <c r="Q794" s="6"/>
      <c r="R794" s="6"/>
      <c r="U794" s="6"/>
      <c r="V794" s="6"/>
      <c r="W794" s="6"/>
      <c r="X794" s="6"/>
      <c r="Y794" s="6"/>
      <c r="Z794" s="6"/>
    </row>
    <row r="795" ht="15.75" customHeight="1">
      <c r="A795" s="2"/>
      <c r="B795" s="18"/>
      <c r="C795" s="23"/>
      <c r="D795" s="6"/>
      <c r="E795" s="6"/>
      <c r="F795" s="6"/>
      <c r="G795" s="6"/>
      <c r="H795" s="6"/>
      <c r="I795" s="6"/>
      <c r="J795" s="6"/>
      <c r="K795" s="6"/>
      <c r="L795" s="6"/>
      <c r="M795" s="6"/>
      <c r="N795" s="6"/>
      <c r="O795" s="6"/>
      <c r="P795" s="6"/>
      <c r="Q795" s="6"/>
      <c r="R795" s="6"/>
      <c r="U795" s="6"/>
      <c r="V795" s="6"/>
      <c r="W795" s="6"/>
      <c r="X795" s="6"/>
      <c r="Y795" s="6"/>
      <c r="Z795" s="6"/>
    </row>
    <row r="796" ht="15.75" customHeight="1">
      <c r="A796" s="2"/>
      <c r="B796" s="18"/>
      <c r="C796" s="23"/>
      <c r="D796" s="6"/>
      <c r="E796" s="6"/>
      <c r="F796" s="6"/>
      <c r="G796" s="6"/>
      <c r="H796" s="6"/>
      <c r="I796" s="6"/>
      <c r="J796" s="6"/>
      <c r="K796" s="6"/>
      <c r="L796" s="6"/>
      <c r="M796" s="6"/>
      <c r="N796" s="6"/>
      <c r="O796" s="6"/>
      <c r="P796" s="6"/>
      <c r="Q796" s="6"/>
      <c r="R796" s="6"/>
      <c r="U796" s="6"/>
      <c r="V796" s="6"/>
      <c r="W796" s="6"/>
      <c r="X796" s="6"/>
      <c r="Y796" s="6"/>
      <c r="Z796" s="6"/>
    </row>
    <row r="797" ht="15.75" customHeight="1">
      <c r="A797" s="2"/>
      <c r="B797" s="18"/>
      <c r="C797" s="23"/>
      <c r="D797" s="6"/>
      <c r="E797" s="6"/>
      <c r="F797" s="6"/>
      <c r="G797" s="6"/>
      <c r="H797" s="6"/>
      <c r="I797" s="6"/>
      <c r="J797" s="6"/>
      <c r="K797" s="6"/>
      <c r="L797" s="6"/>
      <c r="M797" s="6"/>
      <c r="N797" s="6"/>
      <c r="O797" s="6"/>
      <c r="P797" s="6"/>
      <c r="Q797" s="6"/>
      <c r="R797" s="6"/>
      <c r="U797" s="6"/>
      <c r="V797" s="6"/>
      <c r="W797" s="6"/>
      <c r="X797" s="6"/>
      <c r="Y797" s="6"/>
      <c r="Z797" s="6"/>
    </row>
    <row r="798" ht="15.75" customHeight="1">
      <c r="A798" s="2"/>
      <c r="B798" s="18"/>
      <c r="C798" s="23"/>
      <c r="D798" s="6"/>
      <c r="E798" s="6"/>
      <c r="F798" s="6"/>
      <c r="G798" s="6"/>
      <c r="H798" s="6"/>
      <c r="I798" s="6"/>
      <c r="J798" s="6"/>
      <c r="K798" s="6"/>
      <c r="L798" s="6"/>
      <c r="M798" s="6"/>
      <c r="N798" s="6"/>
      <c r="O798" s="6"/>
      <c r="P798" s="6"/>
      <c r="Q798" s="6"/>
      <c r="R798" s="6"/>
      <c r="U798" s="6"/>
      <c r="V798" s="6"/>
      <c r="W798" s="6"/>
      <c r="X798" s="6"/>
      <c r="Y798" s="6"/>
      <c r="Z798" s="6"/>
    </row>
    <row r="799" ht="15.75" customHeight="1">
      <c r="A799" s="2"/>
      <c r="B799" s="18"/>
      <c r="C799" s="23"/>
      <c r="D799" s="6"/>
      <c r="E799" s="6"/>
      <c r="F799" s="6"/>
      <c r="G799" s="6"/>
      <c r="H799" s="6"/>
      <c r="I799" s="6"/>
      <c r="J799" s="6"/>
      <c r="K799" s="6"/>
      <c r="L799" s="6"/>
      <c r="M799" s="6"/>
      <c r="N799" s="6"/>
      <c r="O799" s="6"/>
      <c r="P799" s="6"/>
      <c r="Q799" s="6"/>
      <c r="R799" s="6"/>
      <c r="U799" s="6"/>
      <c r="V799" s="6"/>
      <c r="W799" s="6"/>
      <c r="X799" s="6"/>
      <c r="Y799" s="6"/>
      <c r="Z799" s="6"/>
    </row>
    <row r="800" ht="15.75" customHeight="1">
      <c r="A800" s="2"/>
      <c r="B800" s="18"/>
      <c r="C800" s="23"/>
      <c r="D800" s="6"/>
      <c r="E800" s="6"/>
      <c r="F800" s="6"/>
      <c r="G800" s="6"/>
      <c r="H800" s="6"/>
      <c r="I800" s="6"/>
      <c r="J800" s="6"/>
      <c r="K800" s="6"/>
      <c r="L800" s="6"/>
      <c r="M800" s="6"/>
      <c r="N800" s="6"/>
      <c r="O800" s="6"/>
      <c r="P800" s="6"/>
      <c r="Q800" s="6"/>
      <c r="R800" s="6"/>
      <c r="U800" s="6"/>
      <c r="V800" s="6"/>
      <c r="W800" s="6"/>
      <c r="X800" s="6"/>
      <c r="Y800" s="6"/>
      <c r="Z800" s="6"/>
    </row>
    <row r="801" ht="15.75" customHeight="1">
      <c r="A801" s="2"/>
      <c r="B801" s="18"/>
      <c r="C801" s="23"/>
      <c r="D801" s="6"/>
      <c r="E801" s="6"/>
      <c r="F801" s="6"/>
      <c r="G801" s="6"/>
      <c r="H801" s="6"/>
      <c r="I801" s="6"/>
      <c r="J801" s="6"/>
      <c r="K801" s="6"/>
      <c r="L801" s="6"/>
      <c r="M801" s="6"/>
      <c r="N801" s="6"/>
      <c r="O801" s="6"/>
      <c r="P801" s="6"/>
      <c r="Q801" s="6"/>
      <c r="R801" s="6"/>
      <c r="U801" s="6"/>
      <c r="V801" s="6"/>
      <c r="W801" s="6"/>
      <c r="X801" s="6"/>
      <c r="Y801" s="6"/>
      <c r="Z801" s="6"/>
    </row>
    <row r="802" ht="15.75" customHeight="1">
      <c r="A802" s="2"/>
      <c r="B802" s="18"/>
      <c r="C802" s="23"/>
      <c r="D802" s="6"/>
      <c r="E802" s="6"/>
      <c r="F802" s="6"/>
      <c r="G802" s="6"/>
      <c r="H802" s="6"/>
      <c r="I802" s="6"/>
      <c r="J802" s="6"/>
      <c r="K802" s="6"/>
      <c r="L802" s="6"/>
      <c r="M802" s="6"/>
      <c r="N802" s="6"/>
      <c r="O802" s="6"/>
      <c r="P802" s="6"/>
      <c r="Q802" s="6"/>
      <c r="R802" s="6"/>
      <c r="U802" s="6"/>
      <c r="V802" s="6"/>
      <c r="W802" s="6"/>
      <c r="X802" s="6"/>
      <c r="Y802" s="6"/>
      <c r="Z802" s="6"/>
    </row>
    <row r="803" ht="15.75" customHeight="1">
      <c r="A803" s="2"/>
      <c r="B803" s="18"/>
      <c r="C803" s="23"/>
      <c r="D803" s="6"/>
      <c r="E803" s="6"/>
      <c r="F803" s="6"/>
      <c r="G803" s="6"/>
      <c r="H803" s="6"/>
      <c r="I803" s="6"/>
      <c r="J803" s="6"/>
      <c r="K803" s="6"/>
      <c r="L803" s="6"/>
      <c r="M803" s="6"/>
      <c r="N803" s="6"/>
      <c r="O803" s="6"/>
      <c r="P803" s="6"/>
      <c r="Q803" s="6"/>
      <c r="R803" s="6"/>
      <c r="U803" s="6"/>
      <c r="V803" s="6"/>
      <c r="W803" s="6"/>
      <c r="X803" s="6"/>
      <c r="Y803" s="6"/>
      <c r="Z803" s="6"/>
    </row>
    <row r="804" ht="15.75" customHeight="1">
      <c r="A804" s="2"/>
      <c r="B804" s="18"/>
      <c r="C804" s="23"/>
      <c r="D804" s="6"/>
      <c r="E804" s="6"/>
      <c r="F804" s="6"/>
      <c r="G804" s="6"/>
      <c r="H804" s="6"/>
      <c r="I804" s="6"/>
      <c r="J804" s="6"/>
      <c r="K804" s="6"/>
      <c r="L804" s="6"/>
      <c r="M804" s="6"/>
      <c r="N804" s="6"/>
      <c r="O804" s="6"/>
      <c r="P804" s="6"/>
      <c r="Q804" s="6"/>
      <c r="R804" s="6"/>
      <c r="U804" s="6"/>
      <c r="V804" s="6"/>
      <c r="W804" s="6"/>
      <c r="X804" s="6"/>
      <c r="Y804" s="6"/>
      <c r="Z804" s="6"/>
    </row>
    <row r="805" ht="15.75" customHeight="1">
      <c r="A805" s="2"/>
      <c r="B805" s="18"/>
      <c r="C805" s="23"/>
      <c r="D805" s="6"/>
      <c r="E805" s="6"/>
      <c r="F805" s="6"/>
      <c r="G805" s="6"/>
      <c r="H805" s="6"/>
      <c r="I805" s="6"/>
      <c r="J805" s="6"/>
      <c r="K805" s="6"/>
      <c r="L805" s="6"/>
      <c r="M805" s="6"/>
      <c r="N805" s="6"/>
      <c r="O805" s="6"/>
      <c r="P805" s="6"/>
      <c r="Q805" s="6"/>
      <c r="R805" s="6"/>
      <c r="U805" s="6"/>
      <c r="V805" s="6"/>
      <c r="W805" s="6"/>
      <c r="X805" s="6"/>
      <c r="Y805" s="6"/>
      <c r="Z805" s="6"/>
    </row>
    <row r="806" ht="15.75" customHeight="1">
      <c r="A806" s="2"/>
      <c r="B806" s="18"/>
      <c r="C806" s="23"/>
      <c r="D806" s="6"/>
      <c r="E806" s="6"/>
      <c r="F806" s="6"/>
      <c r="G806" s="6"/>
      <c r="H806" s="6"/>
      <c r="I806" s="6"/>
      <c r="J806" s="6"/>
      <c r="K806" s="6"/>
      <c r="L806" s="6"/>
      <c r="M806" s="6"/>
      <c r="N806" s="6"/>
      <c r="O806" s="6"/>
      <c r="P806" s="6"/>
      <c r="Q806" s="6"/>
      <c r="R806" s="6"/>
      <c r="U806" s="6"/>
      <c r="V806" s="6"/>
      <c r="W806" s="6"/>
      <c r="X806" s="6"/>
      <c r="Y806" s="6"/>
      <c r="Z806" s="6"/>
    </row>
    <row r="807" ht="15.75" customHeight="1">
      <c r="A807" s="2"/>
      <c r="B807" s="18"/>
      <c r="C807" s="23"/>
      <c r="D807" s="6"/>
      <c r="E807" s="6"/>
      <c r="F807" s="6"/>
      <c r="G807" s="6"/>
      <c r="H807" s="6"/>
      <c r="I807" s="6"/>
      <c r="J807" s="6"/>
      <c r="K807" s="6"/>
      <c r="L807" s="6"/>
      <c r="M807" s="6"/>
      <c r="N807" s="6"/>
      <c r="O807" s="6"/>
      <c r="P807" s="6"/>
      <c r="Q807" s="6"/>
      <c r="R807" s="6"/>
      <c r="U807" s="6"/>
      <c r="V807" s="6"/>
      <c r="W807" s="6"/>
      <c r="X807" s="6"/>
      <c r="Y807" s="6"/>
      <c r="Z807" s="6"/>
    </row>
    <row r="808" ht="15.75" customHeight="1">
      <c r="A808" s="2"/>
      <c r="B808" s="18"/>
      <c r="C808" s="23"/>
      <c r="D808" s="6"/>
      <c r="E808" s="6"/>
      <c r="F808" s="6"/>
      <c r="G808" s="6"/>
      <c r="H808" s="6"/>
      <c r="I808" s="6"/>
      <c r="J808" s="6"/>
      <c r="K808" s="6"/>
      <c r="L808" s="6"/>
      <c r="M808" s="6"/>
      <c r="N808" s="6"/>
      <c r="O808" s="6"/>
      <c r="P808" s="6"/>
      <c r="Q808" s="6"/>
      <c r="R808" s="6"/>
      <c r="U808" s="6"/>
      <c r="V808" s="6"/>
      <c r="W808" s="6"/>
      <c r="X808" s="6"/>
      <c r="Y808" s="6"/>
      <c r="Z808" s="6"/>
    </row>
    <row r="809" ht="15.75" customHeight="1">
      <c r="A809" s="2"/>
      <c r="B809" s="18"/>
      <c r="C809" s="23"/>
      <c r="D809" s="6"/>
      <c r="E809" s="6"/>
      <c r="F809" s="6"/>
      <c r="G809" s="6"/>
      <c r="H809" s="6"/>
      <c r="I809" s="6"/>
      <c r="J809" s="6"/>
      <c r="K809" s="6"/>
      <c r="L809" s="6"/>
      <c r="M809" s="6"/>
      <c r="N809" s="6"/>
      <c r="O809" s="6"/>
      <c r="P809" s="6"/>
      <c r="Q809" s="6"/>
      <c r="R809" s="6"/>
      <c r="U809" s="6"/>
      <c r="V809" s="6"/>
      <c r="W809" s="6"/>
      <c r="X809" s="6"/>
      <c r="Y809" s="6"/>
      <c r="Z809" s="6"/>
    </row>
    <row r="810" ht="15.75" customHeight="1">
      <c r="A810" s="2"/>
      <c r="B810" s="18"/>
      <c r="C810" s="23"/>
      <c r="D810" s="6"/>
      <c r="E810" s="6"/>
      <c r="F810" s="6"/>
      <c r="G810" s="6"/>
      <c r="H810" s="6"/>
      <c r="I810" s="6"/>
      <c r="J810" s="6"/>
      <c r="K810" s="6"/>
      <c r="L810" s="6"/>
      <c r="M810" s="6"/>
      <c r="N810" s="6"/>
      <c r="O810" s="6"/>
      <c r="P810" s="6"/>
      <c r="Q810" s="6"/>
      <c r="R810" s="6"/>
      <c r="U810" s="6"/>
      <c r="V810" s="6"/>
      <c r="W810" s="6"/>
      <c r="X810" s="6"/>
      <c r="Y810" s="6"/>
      <c r="Z810" s="6"/>
    </row>
    <row r="811" ht="15.75" customHeight="1">
      <c r="A811" s="2"/>
      <c r="B811" s="18"/>
      <c r="C811" s="23"/>
      <c r="D811" s="6"/>
      <c r="E811" s="6"/>
      <c r="F811" s="6"/>
      <c r="G811" s="6"/>
      <c r="H811" s="6"/>
      <c r="I811" s="6"/>
      <c r="J811" s="6"/>
      <c r="K811" s="6"/>
      <c r="L811" s="6"/>
      <c r="M811" s="6"/>
      <c r="N811" s="6"/>
      <c r="O811" s="6"/>
      <c r="P811" s="6"/>
      <c r="Q811" s="6"/>
      <c r="R811" s="6"/>
      <c r="U811" s="6"/>
      <c r="V811" s="6"/>
      <c r="W811" s="6"/>
      <c r="X811" s="6"/>
      <c r="Y811" s="6"/>
      <c r="Z811" s="6"/>
    </row>
    <row r="812" ht="15.75" customHeight="1">
      <c r="A812" s="2"/>
      <c r="B812" s="18"/>
      <c r="C812" s="23"/>
      <c r="D812" s="6"/>
      <c r="E812" s="6"/>
      <c r="F812" s="6"/>
      <c r="G812" s="6"/>
      <c r="H812" s="6"/>
      <c r="I812" s="6"/>
      <c r="J812" s="6"/>
      <c r="K812" s="6"/>
      <c r="L812" s="6"/>
      <c r="M812" s="6"/>
      <c r="N812" s="6"/>
      <c r="O812" s="6"/>
      <c r="P812" s="6"/>
      <c r="Q812" s="6"/>
      <c r="R812" s="6"/>
      <c r="U812" s="6"/>
      <c r="V812" s="6"/>
      <c r="W812" s="6"/>
      <c r="X812" s="6"/>
      <c r="Y812" s="6"/>
      <c r="Z812" s="6"/>
    </row>
    <row r="813" ht="15.75" customHeight="1">
      <c r="A813" s="2"/>
      <c r="B813" s="18"/>
      <c r="C813" s="23"/>
      <c r="D813" s="6"/>
      <c r="E813" s="6"/>
      <c r="F813" s="6"/>
      <c r="G813" s="6"/>
      <c r="H813" s="6"/>
      <c r="I813" s="6"/>
      <c r="J813" s="6"/>
      <c r="K813" s="6"/>
      <c r="L813" s="6"/>
      <c r="M813" s="6"/>
      <c r="N813" s="6"/>
      <c r="O813" s="6"/>
      <c r="P813" s="6"/>
      <c r="Q813" s="6"/>
      <c r="R813" s="6"/>
      <c r="U813" s="6"/>
      <c r="V813" s="6"/>
      <c r="W813" s="6"/>
      <c r="X813" s="6"/>
      <c r="Y813" s="6"/>
      <c r="Z813" s="6"/>
    </row>
    <row r="814" ht="15.75" customHeight="1">
      <c r="A814" s="2"/>
      <c r="B814" s="18"/>
      <c r="C814" s="23"/>
      <c r="D814" s="6"/>
      <c r="E814" s="6"/>
      <c r="F814" s="6"/>
      <c r="G814" s="6"/>
      <c r="H814" s="6"/>
      <c r="I814" s="6"/>
      <c r="J814" s="6"/>
      <c r="K814" s="6"/>
      <c r="L814" s="6"/>
      <c r="M814" s="6"/>
      <c r="N814" s="6"/>
      <c r="O814" s="6"/>
      <c r="P814" s="6"/>
      <c r="Q814" s="6"/>
      <c r="R814" s="6"/>
      <c r="U814" s="6"/>
      <c r="V814" s="6"/>
      <c r="W814" s="6"/>
      <c r="X814" s="6"/>
      <c r="Y814" s="6"/>
      <c r="Z814" s="6"/>
    </row>
    <row r="815" ht="15.75" customHeight="1">
      <c r="A815" s="2"/>
      <c r="B815" s="18"/>
      <c r="C815" s="23"/>
      <c r="D815" s="6"/>
      <c r="E815" s="6"/>
      <c r="F815" s="6"/>
      <c r="G815" s="6"/>
      <c r="H815" s="6"/>
      <c r="I815" s="6"/>
      <c r="J815" s="6"/>
      <c r="K815" s="6"/>
      <c r="L815" s="6"/>
      <c r="M815" s="6"/>
      <c r="N815" s="6"/>
      <c r="O815" s="6"/>
      <c r="P815" s="6"/>
      <c r="Q815" s="6"/>
      <c r="R815" s="6"/>
      <c r="U815" s="6"/>
      <c r="V815" s="6"/>
      <c r="W815" s="6"/>
      <c r="X815" s="6"/>
      <c r="Y815" s="6"/>
      <c r="Z815" s="6"/>
    </row>
    <row r="816" ht="15.75" customHeight="1">
      <c r="A816" s="2"/>
      <c r="B816" s="18"/>
      <c r="C816" s="23"/>
      <c r="D816" s="6"/>
      <c r="E816" s="6"/>
      <c r="F816" s="6"/>
      <c r="G816" s="6"/>
      <c r="H816" s="6"/>
      <c r="I816" s="6"/>
      <c r="J816" s="6"/>
      <c r="K816" s="6"/>
      <c r="L816" s="6"/>
      <c r="M816" s="6"/>
      <c r="N816" s="6"/>
      <c r="O816" s="6"/>
      <c r="P816" s="6"/>
      <c r="Q816" s="6"/>
      <c r="R816" s="6"/>
      <c r="U816" s="6"/>
      <c r="V816" s="6"/>
      <c r="W816" s="6"/>
      <c r="X816" s="6"/>
      <c r="Y816" s="6"/>
      <c r="Z816" s="6"/>
    </row>
    <row r="817" ht="15.75" customHeight="1">
      <c r="A817" s="2"/>
      <c r="B817" s="18"/>
      <c r="C817" s="23"/>
      <c r="D817" s="6"/>
      <c r="E817" s="6"/>
      <c r="F817" s="6"/>
      <c r="G817" s="6"/>
      <c r="H817" s="6"/>
      <c r="I817" s="6"/>
      <c r="J817" s="6"/>
      <c r="K817" s="6"/>
      <c r="L817" s="6"/>
      <c r="M817" s="6"/>
      <c r="N817" s="6"/>
      <c r="O817" s="6"/>
      <c r="P817" s="6"/>
      <c r="Q817" s="6"/>
      <c r="R817" s="6"/>
      <c r="U817" s="6"/>
      <c r="V817" s="6"/>
      <c r="W817" s="6"/>
      <c r="X817" s="6"/>
      <c r="Y817" s="6"/>
      <c r="Z817" s="6"/>
    </row>
    <row r="818" ht="15.75" customHeight="1">
      <c r="A818" s="2"/>
      <c r="B818" s="18"/>
      <c r="C818" s="23"/>
      <c r="D818" s="6"/>
      <c r="E818" s="6"/>
      <c r="F818" s="6"/>
      <c r="G818" s="6"/>
      <c r="H818" s="6"/>
      <c r="I818" s="6"/>
      <c r="J818" s="6"/>
      <c r="K818" s="6"/>
      <c r="L818" s="6"/>
      <c r="M818" s="6"/>
      <c r="N818" s="6"/>
      <c r="O818" s="6"/>
      <c r="P818" s="6"/>
      <c r="Q818" s="6"/>
      <c r="R818" s="6"/>
      <c r="U818" s="6"/>
      <c r="V818" s="6"/>
      <c r="W818" s="6"/>
      <c r="X818" s="6"/>
      <c r="Y818" s="6"/>
      <c r="Z818" s="6"/>
    </row>
    <row r="819" ht="15.75" customHeight="1">
      <c r="A819" s="2"/>
      <c r="B819" s="18"/>
      <c r="C819" s="23"/>
      <c r="D819" s="6"/>
      <c r="E819" s="6"/>
      <c r="F819" s="6"/>
      <c r="G819" s="6"/>
      <c r="H819" s="6"/>
      <c r="I819" s="6"/>
      <c r="J819" s="6"/>
      <c r="K819" s="6"/>
      <c r="L819" s="6"/>
      <c r="M819" s="6"/>
      <c r="N819" s="6"/>
      <c r="O819" s="6"/>
      <c r="P819" s="6"/>
      <c r="Q819" s="6"/>
      <c r="R819" s="6"/>
      <c r="U819" s="6"/>
      <c r="V819" s="6"/>
      <c r="W819" s="6"/>
      <c r="X819" s="6"/>
      <c r="Y819" s="6"/>
      <c r="Z819" s="6"/>
    </row>
    <row r="820" ht="15.75" customHeight="1">
      <c r="A820" s="2"/>
      <c r="B820" s="18"/>
      <c r="C820" s="23"/>
      <c r="D820" s="6"/>
      <c r="E820" s="6"/>
      <c r="F820" s="6"/>
      <c r="G820" s="6"/>
      <c r="H820" s="6"/>
      <c r="I820" s="6"/>
      <c r="J820" s="6"/>
      <c r="K820" s="6"/>
      <c r="L820" s="6"/>
      <c r="M820" s="6"/>
      <c r="N820" s="6"/>
      <c r="O820" s="6"/>
      <c r="P820" s="6"/>
      <c r="Q820" s="6"/>
      <c r="R820" s="6"/>
      <c r="U820" s="6"/>
      <c r="V820" s="6"/>
      <c r="W820" s="6"/>
      <c r="X820" s="6"/>
      <c r="Y820" s="6"/>
      <c r="Z820" s="6"/>
    </row>
    <row r="821" ht="15.75" customHeight="1">
      <c r="A821" s="2"/>
      <c r="B821" s="18"/>
      <c r="C821" s="23"/>
      <c r="D821" s="6"/>
      <c r="E821" s="6"/>
      <c r="F821" s="6"/>
      <c r="G821" s="6"/>
      <c r="H821" s="6"/>
      <c r="I821" s="6"/>
      <c r="J821" s="6"/>
      <c r="K821" s="6"/>
      <c r="L821" s="6"/>
      <c r="M821" s="6"/>
      <c r="N821" s="6"/>
      <c r="O821" s="6"/>
      <c r="P821" s="6"/>
      <c r="Q821" s="6"/>
      <c r="R821" s="6"/>
      <c r="U821" s="6"/>
      <c r="V821" s="6"/>
      <c r="W821" s="6"/>
      <c r="X821" s="6"/>
      <c r="Y821" s="6"/>
      <c r="Z821" s="6"/>
    </row>
    <row r="822" ht="15.75" customHeight="1">
      <c r="A822" s="2"/>
      <c r="B822" s="18"/>
      <c r="C822" s="23"/>
      <c r="D822" s="6"/>
      <c r="E822" s="6"/>
      <c r="F822" s="6"/>
      <c r="G822" s="6"/>
      <c r="H822" s="6"/>
      <c r="I822" s="6"/>
      <c r="J822" s="6"/>
      <c r="K822" s="6"/>
      <c r="L822" s="6"/>
      <c r="M822" s="6"/>
      <c r="N822" s="6"/>
      <c r="O822" s="6"/>
      <c r="P822" s="6"/>
      <c r="Q822" s="6"/>
      <c r="R822" s="6"/>
      <c r="U822" s="6"/>
      <c r="V822" s="6"/>
      <c r="W822" s="6"/>
      <c r="X822" s="6"/>
      <c r="Y822" s="6"/>
      <c r="Z822" s="6"/>
    </row>
    <row r="823" ht="15.75" customHeight="1">
      <c r="A823" s="2"/>
      <c r="B823" s="18"/>
      <c r="C823" s="23"/>
      <c r="D823" s="6"/>
      <c r="E823" s="6"/>
      <c r="F823" s="6"/>
      <c r="G823" s="6"/>
      <c r="H823" s="6"/>
      <c r="I823" s="6"/>
      <c r="J823" s="6"/>
      <c r="K823" s="6"/>
      <c r="L823" s="6"/>
      <c r="M823" s="6"/>
      <c r="N823" s="6"/>
      <c r="O823" s="6"/>
      <c r="P823" s="6"/>
      <c r="Q823" s="6"/>
      <c r="R823" s="6"/>
      <c r="U823" s="6"/>
      <c r="V823" s="6"/>
      <c r="W823" s="6"/>
      <c r="X823" s="6"/>
      <c r="Y823" s="6"/>
      <c r="Z823" s="6"/>
    </row>
    <row r="824" ht="15.75" customHeight="1">
      <c r="A824" s="2"/>
      <c r="B824" s="18"/>
      <c r="C824" s="23"/>
      <c r="D824" s="6"/>
      <c r="E824" s="6"/>
      <c r="F824" s="6"/>
      <c r="G824" s="6"/>
      <c r="H824" s="6"/>
      <c r="I824" s="6"/>
      <c r="J824" s="6"/>
      <c r="K824" s="6"/>
      <c r="L824" s="6"/>
      <c r="M824" s="6"/>
      <c r="N824" s="6"/>
      <c r="O824" s="6"/>
      <c r="P824" s="6"/>
      <c r="Q824" s="6"/>
      <c r="R824" s="6"/>
      <c r="U824" s="6"/>
      <c r="V824" s="6"/>
      <c r="W824" s="6"/>
      <c r="X824" s="6"/>
      <c r="Y824" s="6"/>
      <c r="Z824" s="6"/>
    </row>
    <row r="825" ht="15.75" customHeight="1">
      <c r="A825" s="2"/>
      <c r="B825" s="18"/>
      <c r="C825" s="23"/>
      <c r="D825" s="6"/>
      <c r="E825" s="6"/>
      <c r="F825" s="6"/>
      <c r="G825" s="6"/>
      <c r="H825" s="6"/>
      <c r="I825" s="6"/>
      <c r="J825" s="6"/>
      <c r="K825" s="6"/>
      <c r="L825" s="6"/>
      <c r="M825" s="6"/>
      <c r="N825" s="6"/>
      <c r="O825" s="6"/>
      <c r="P825" s="6"/>
      <c r="Q825" s="6"/>
      <c r="R825" s="6"/>
      <c r="U825" s="6"/>
      <c r="V825" s="6"/>
      <c r="W825" s="6"/>
      <c r="X825" s="6"/>
      <c r="Y825" s="6"/>
      <c r="Z825" s="6"/>
    </row>
    <row r="826" ht="15.75" customHeight="1">
      <c r="A826" s="2"/>
      <c r="B826" s="18"/>
      <c r="C826" s="23"/>
      <c r="D826" s="6"/>
      <c r="E826" s="6"/>
      <c r="F826" s="6"/>
      <c r="G826" s="6"/>
      <c r="H826" s="6"/>
      <c r="I826" s="6"/>
      <c r="J826" s="6"/>
      <c r="K826" s="6"/>
      <c r="L826" s="6"/>
      <c r="M826" s="6"/>
      <c r="N826" s="6"/>
      <c r="O826" s="6"/>
      <c r="P826" s="6"/>
      <c r="Q826" s="6"/>
      <c r="R826" s="6"/>
      <c r="U826" s="6"/>
      <c r="V826" s="6"/>
      <c r="W826" s="6"/>
      <c r="X826" s="6"/>
      <c r="Y826" s="6"/>
      <c r="Z826" s="6"/>
    </row>
    <row r="827" ht="15.75" customHeight="1">
      <c r="A827" s="2"/>
      <c r="B827" s="18"/>
      <c r="C827" s="23"/>
      <c r="D827" s="6"/>
      <c r="E827" s="6"/>
      <c r="F827" s="6"/>
      <c r="G827" s="6"/>
      <c r="H827" s="6"/>
      <c r="I827" s="6"/>
      <c r="J827" s="6"/>
      <c r="K827" s="6"/>
      <c r="L827" s="6"/>
      <c r="M827" s="6"/>
      <c r="N827" s="6"/>
      <c r="O827" s="6"/>
      <c r="P827" s="6"/>
      <c r="Q827" s="6"/>
      <c r="R827" s="6"/>
      <c r="U827" s="6"/>
      <c r="V827" s="6"/>
      <c r="W827" s="6"/>
      <c r="X827" s="6"/>
      <c r="Y827" s="6"/>
      <c r="Z827" s="6"/>
    </row>
    <row r="828" ht="15.75" customHeight="1">
      <c r="A828" s="2"/>
      <c r="B828" s="18"/>
      <c r="C828" s="23"/>
      <c r="D828" s="6"/>
      <c r="E828" s="6"/>
      <c r="F828" s="6"/>
      <c r="G828" s="6"/>
      <c r="H828" s="6"/>
      <c r="I828" s="6"/>
      <c r="J828" s="6"/>
      <c r="K828" s="6"/>
      <c r="L828" s="6"/>
      <c r="M828" s="6"/>
      <c r="N828" s="6"/>
      <c r="O828" s="6"/>
      <c r="P828" s="6"/>
      <c r="Q828" s="6"/>
      <c r="R828" s="6"/>
      <c r="U828" s="6"/>
      <c r="V828" s="6"/>
      <c r="W828" s="6"/>
      <c r="X828" s="6"/>
      <c r="Y828" s="6"/>
      <c r="Z828" s="6"/>
    </row>
    <row r="829" ht="15.75" customHeight="1">
      <c r="A829" s="2"/>
      <c r="B829" s="18"/>
      <c r="C829" s="23"/>
      <c r="D829" s="6"/>
      <c r="E829" s="6"/>
      <c r="F829" s="6"/>
      <c r="G829" s="6"/>
      <c r="H829" s="6"/>
      <c r="I829" s="6"/>
      <c r="J829" s="6"/>
      <c r="K829" s="6"/>
      <c r="L829" s="6"/>
      <c r="M829" s="6"/>
      <c r="N829" s="6"/>
      <c r="O829" s="6"/>
      <c r="P829" s="6"/>
      <c r="Q829" s="6"/>
      <c r="R829" s="6"/>
      <c r="U829" s="6"/>
      <c r="V829" s="6"/>
      <c r="W829" s="6"/>
      <c r="X829" s="6"/>
      <c r="Y829" s="6"/>
      <c r="Z829" s="6"/>
    </row>
    <row r="830" ht="15.75" customHeight="1">
      <c r="A830" s="2"/>
      <c r="B830" s="18"/>
      <c r="C830" s="23"/>
      <c r="D830" s="6"/>
      <c r="E830" s="6"/>
      <c r="F830" s="6"/>
      <c r="G830" s="6"/>
      <c r="H830" s="6"/>
      <c r="I830" s="6"/>
      <c r="J830" s="6"/>
      <c r="K830" s="6"/>
      <c r="L830" s="6"/>
      <c r="M830" s="6"/>
      <c r="N830" s="6"/>
      <c r="O830" s="6"/>
      <c r="P830" s="6"/>
      <c r="Q830" s="6"/>
      <c r="R830" s="6"/>
      <c r="U830" s="6"/>
      <c r="V830" s="6"/>
      <c r="W830" s="6"/>
      <c r="X830" s="6"/>
      <c r="Y830" s="6"/>
      <c r="Z830" s="6"/>
    </row>
    <row r="831" ht="15.75" customHeight="1">
      <c r="A831" s="2"/>
      <c r="B831" s="18"/>
      <c r="C831" s="23"/>
      <c r="D831" s="6"/>
      <c r="E831" s="6"/>
      <c r="F831" s="6"/>
      <c r="G831" s="6"/>
      <c r="H831" s="6"/>
      <c r="I831" s="6"/>
      <c r="J831" s="6"/>
      <c r="K831" s="6"/>
      <c r="L831" s="6"/>
      <c r="M831" s="6"/>
      <c r="N831" s="6"/>
      <c r="O831" s="6"/>
      <c r="P831" s="6"/>
      <c r="Q831" s="6"/>
      <c r="R831" s="6"/>
      <c r="U831" s="6"/>
      <c r="V831" s="6"/>
      <c r="W831" s="6"/>
      <c r="X831" s="6"/>
      <c r="Y831" s="6"/>
      <c r="Z831" s="6"/>
    </row>
    <row r="832" ht="15.75" customHeight="1">
      <c r="A832" s="2"/>
      <c r="B832" s="18"/>
      <c r="C832" s="23"/>
      <c r="D832" s="6"/>
      <c r="E832" s="6"/>
      <c r="F832" s="6"/>
      <c r="G832" s="6"/>
      <c r="H832" s="6"/>
      <c r="I832" s="6"/>
      <c r="J832" s="6"/>
      <c r="K832" s="6"/>
      <c r="L832" s="6"/>
      <c r="M832" s="6"/>
      <c r="N832" s="6"/>
      <c r="O832" s="6"/>
      <c r="P832" s="6"/>
      <c r="Q832" s="6"/>
      <c r="R832" s="6"/>
      <c r="U832" s="6"/>
      <c r="V832" s="6"/>
      <c r="W832" s="6"/>
      <c r="X832" s="6"/>
      <c r="Y832" s="6"/>
      <c r="Z832" s="6"/>
    </row>
    <row r="833" ht="15.75" customHeight="1">
      <c r="A833" s="2"/>
      <c r="B833" s="18"/>
      <c r="C833" s="23"/>
      <c r="D833" s="6"/>
      <c r="E833" s="6"/>
      <c r="F833" s="6"/>
      <c r="G833" s="6"/>
      <c r="H833" s="6"/>
      <c r="I833" s="6"/>
      <c r="J833" s="6"/>
      <c r="K833" s="6"/>
      <c r="L833" s="6"/>
      <c r="M833" s="6"/>
      <c r="N833" s="6"/>
      <c r="O833" s="6"/>
      <c r="P833" s="6"/>
      <c r="Q833" s="6"/>
      <c r="R833" s="6"/>
      <c r="U833" s="6"/>
      <c r="V833" s="6"/>
      <c r="W833" s="6"/>
      <c r="X833" s="6"/>
      <c r="Y833" s="6"/>
      <c r="Z833" s="6"/>
    </row>
    <row r="834" ht="15.75" customHeight="1">
      <c r="A834" s="2"/>
      <c r="B834" s="18"/>
      <c r="C834" s="23"/>
      <c r="D834" s="6"/>
      <c r="E834" s="6"/>
      <c r="F834" s="6"/>
      <c r="G834" s="6"/>
      <c r="H834" s="6"/>
      <c r="I834" s="6"/>
      <c r="J834" s="6"/>
      <c r="K834" s="6"/>
      <c r="L834" s="6"/>
      <c r="M834" s="6"/>
      <c r="N834" s="6"/>
      <c r="O834" s="6"/>
      <c r="P834" s="6"/>
      <c r="Q834" s="6"/>
      <c r="R834" s="6"/>
      <c r="U834" s="6"/>
      <c r="V834" s="6"/>
      <c r="W834" s="6"/>
      <c r="X834" s="6"/>
      <c r="Y834" s="6"/>
      <c r="Z834" s="6"/>
    </row>
    <row r="835" ht="15.75" customHeight="1">
      <c r="A835" s="2"/>
      <c r="B835" s="18"/>
      <c r="C835" s="23"/>
      <c r="D835" s="6"/>
      <c r="E835" s="6"/>
      <c r="F835" s="6"/>
      <c r="G835" s="6"/>
      <c r="H835" s="6"/>
      <c r="I835" s="6"/>
      <c r="J835" s="6"/>
      <c r="K835" s="6"/>
      <c r="L835" s="6"/>
      <c r="M835" s="6"/>
      <c r="N835" s="6"/>
      <c r="O835" s="6"/>
      <c r="P835" s="6"/>
      <c r="Q835" s="6"/>
      <c r="R835" s="6"/>
      <c r="U835" s="6"/>
      <c r="V835" s="6"/>
      <c r="W835" s="6"/>
      <c r="X835" s="6"/>
      <c r="Y835" s="6"/>
      <c r="Z835" s="6"/>
    </row>
    <row r="836" ht="15.75" customHeight="1">
      <c r="A836" s="2"/>
      <c r="B836" s="18"/>
      <c r="C836" s="23"/>
      <c r="D836" s="6"/>
      <c r="E836" s="6"/>
      <c r="F836" s="6"/>
      <c r="G836" s="6"/>
      <c r="H836" s="6"/>
      <c r="I836" s="6"/>
      <c r="J836" s="6"/>
      <c r="K836" s="6"/>
      <c r="L836" s="6"/>
      <c r="M836" s="6"/>
      <c r="N836" s="6"/>
      <c r="O836" s="6"/>
      <c r="P836" s="6"/>
      <c r="Q836" s="6"/>
      <c r="R836" s="6"/>
      <c r="U836" s="6"/>
      <c r="V836" s="6"/>
      <c r="W836" s="6"/>
      <c r="X836" s="6"/>
      <c r="Y836" s="6"/>
      <c r="Z836" s="6"/>
    </row>
    <row r="837" ht="15.75" customHeight="1">
      <c r="A837" s="2"/>
      <c r="B837" s="18"/>
      <c r="C837" s="23"/>
      <c r="D837" s="6"/>
      <c r="E837" s="6"/>
      <c r="F837" s="6"/>
      <c r="G837" s="6"/>
      <c r="H837" s="6"/>
      <c r="I837" s="6"/>
      <c r="J837" s="6"/>
      <c r="K837" s="6"/>
      <c r="L837" s="6"/>
      <c r="M837" s="6"/>
      <c r="N837" s="6"/>
      <c r="O837" s="6"/>
      <c r="P837" s="6"/>
      <c r="Q837" s="6"/>
      <c r="R837" s="6"/>
      <c r="U837" s="6"/>
      <c r="V837" s="6"/>
      <c r="W837" s="6"/>
      <c r="X837" s="6"/>
      <c r="Y837" s="6"/>
      <c r="Z837" s="6"/>
    </row>
    <row r="838" ht="15.75" customHeight="1">
      <c r="A838" s="2"/>
      <c r="B838" s="18"/>
      <c r="C838" s="23"/>
      <c r="D838" s="6"/>
      <c r="E838" s="6"/>
      <c r="F838" s="6"/>
      <c r="G838" s="6"/>
      <c r="H838" s="6"/>
      <c r="I838" s="6"/>
      <c r="J838" s="6"/>
      <c r="K838" s="6"/>
      <c r="L838" s="6"/>
      <c r="M838" s="6"/>
      <c r="N838" s="6"/>
      <c r="O838" s="6"/>
      <c r="P838" s="6"/>
      <c r="Q838" s="6"/>
      <c r="R838" s="6"/>
      <c r="U838" s="6"/>
      <c r="V838" s="6"/>
      <c r="W838" s="6"/>
      <c r="X838" s="6"/>
      <c r="Y838" s="6"/>
      <c r="Z838" s="6"/>
    </row>
    <row r="839" ht="15.75" customHeight="1">
      <c r="A839" s="2"/>
      <c r="B839" s="18"/>
      <c r="C839" s="23"/>
      <c r="D839" s="6"/>
      <c r="E839" s="6"/>
      <c r="F839" s="6"/>
      <c r="G839" s="6"/>
      <c r="H839" s="6"/>
      <c r="I839" s="6"/>
      <c r="J839" s="6"/>
      <c r="K839" s="6"/>
      <c r="L839" s="6"/>
      <c r="M839" s="6"/>
      <c r="N839" s="6"/>
      <c r="O839" s="6"/>
      <c r="P839" s="6"/>
      <c r="Q839" s="6"/>
      <c r="R839" s="6"/>
      <c r="U839" s="6"/>
      <c r="V839" s="6"/>
      <c r="W839" s="6"/>
      <c r="X839" s="6"/>
      <c r="Y839" s="6"/>
      <c r="Z839" s="6"/>
    </row>
    <row r="840" ht="15.75" customHeight="1">
      <c r="A840" s="2"/>
      <c r="B840" s="18"/>
      <c r="C840" s="23"/>
      <c r="D840" s="6"/>
      <c r="E840" s="6"/>
      <c r="F840" s="6"/>
      <c r="G840" s="6"/>
      <c r="H840" s="6"/>
      <c r="I840" s="6"/>
      <c r="J840" s="6"/>
      <c r="K840" s="6"/>
      <c r="L840" s="6"/>
      <c r="M840" s="6"/>
      <c r="N840" s="6"/>
      <c r="O840" s="6"/>
      <c r="P840" s="6"/>
      <c r="Q840" s="6"/>
      <c r="R840" s="6"/>
      <c r="U840" s="6"/>
      <c r="V840" s="6"/>
      <c r="W840" s="6"/>
      <c r="X840" s="6"/>
      <c r="Y840" s="6"/>
      <c r="Z840" s="6"/>
    </row>
    <row r="841" ht="15.75" customHeight="1">
      <c r="A841" s="2"/>
      <c r="B841" s="18"/>
      <c r="C841" s="23"/>
      <c r="D841" s="6"/>
      <c r="E841" s="6"/>
      <c r="F841" s="6"/>
      <c r="G841" s="6"/>
      <c r="H841" s="6"/>
      <c r="I841" s="6"/>
      <c r="J841" s="6"/>
      <c r="K841" s="6"/>
      <c r="L841" s="6"/>
      <c r="M841" s="6"/>
      <c r="N841" s="6"/>
      <c r="O841" s="6"/>
      <c r="P841" s="6"/>
      <c r="Q841" s="6"/>
      <c r="R841" s="6"/>
      <c r="U841" s="6"/>
      <c r="V841" s="6"/>
      <c r="W841" s="6"/>
      <c r="X841" s="6"/>
      <c r="Y841" s="6"/>
      <c r="Z841" s="6"/>
    </row>
    <row r="842" ht="15.75" customHeight="1">
      <c r="A842" s="2"/>
      <c r="B842" s="18"/>
      <c r="C842" s="23"/>
      <c r="D842" s="6"/>
      <c r="E842" s="6"/>
      <c r="F842" s="6"/>
      <c r="G842" s="6"/>
      <c r="H842" s="6"/>
      <c r="I842" s="6"/>
      <c r="J842" s="6"/>
      <c r="K842" s="6"/>
      <c r="L842" s="6"/>
      <c r="M842" s="6"/>
      <c r="N842" s="6"/>
      <c r="O842" s="6"/>
      <c r="P842" s="6"/>
      <c r="Q842" s="6"/>
      <c r="R842" s="6"/>
      <c r="U842" s="6"/>
      <c r="V842" s="6"/>
      <c r="W842" s="6"/>
      <c r="X842" s="6"/>
      <c r="Y842" s="6"/>
      <c r="Z842" s="6"/>
    </row>
    <row r="843" ht="15.75" customHeight="1">
      <c r="A843" s="2"/>
      <c r="B843" s="18"/>
      <c r="C843" s="23"/>
      <c r="D843" s="6"/>
      <c r="E843" s="6"/>
      <c r="F843" s="6"/>
      <c r="G843" s="6"/>
      <c r="H843" s="6"/>
      <c r="I843" s="6"/>
      <c r="J843" s="6"/>
      <c r="K843" s="6"/>
      <c r="L843" s="6"/>
      <c r="M843" s="6"/>
      <c r="N843" s="6"/>
      <c r="O843" s="6"/>
      <c r="P843" s="6"/>
      <c r="Q843" s="6"/>
      <c r="R843" s="6"/>
      <c r="U843" s="6"/>
      <c r="V843" s="6"/>
      <c r="W843" s="6"/>
      <c r="X843" s="6"/>
      <c r="Y843" s="6"/>
      <c r="Z843" s="6"/>
    </row>
    <row r="844" ht="15.75" customHeight="1">
      <c r="A844" s="2"/>
      <c r="B844" s="18"/>
      <c r="C844" s="23"/>
      <c r="D844" s="6"/>
      <c r="E844" s="6"/>
      <c r="F844" s="6"/>
      <c r="G844" s="6"/>
      <c r="H844" s="6"/>
      <c r="I844" s="6"/>
      <c r="J844" s="6"/>
      <c r="K844" s="6"/>
      <c r="L844" s="6"/>
      <c r="M844" s="6"/>
      <c r="N844" s="6"/>
      <c r="O844" s="6"/>
      <c r="P844" s="6"/>
      <c r="Q844" s="6"/>
      <c r="R844" s="6"/>
      <c r="U844" s="6"/>
      <c r="V844" s="6"/>
      <c r="W844" s="6"/>
      <c r="X844" s="6"/>
      <c r="Y844" s="6"/>
      <c r="Z844" s="6"/>
    </row>
    <row r="845" ht="15.75" customHeight="1">
      <c r="A845" s="2"/>
      <c r="B845" s="18"/>
      <c r="C845" s="23"/>
      <c r="D845" s="6"/>
      <c r="E845" s="6"/>
      <c r="F845" s="6"/>
      <c r="G845" s="6"/>
      <c r="H845" s="6"/>
      <c r="I845" s="6"/>
      <c r="J845" s="6"/>
      <c r="K845" s="6"/>
      <c r="L845" s="6"/>
      <c r="M845" s="6"/>
      <c r="N845" s="6"/>
      <c r="O845" s="6"/>
      <c r="P845" s="6"/>
      <c r="Q845" s="6"/>
      <c r="R845" s="6"/>
      <c r="U845" s="6"/>
      <c r="V845" s="6"/>
      <c r="W845" s="6"/>
      <c r="X845" s="6"/>
      <c r="Y845" s="6"/>
      <c r="Z845" s="6"/>
    </row>
    <row r="846" ht="15.75" customHeight="1">
      <c r="A846" s="2"/>
      <c r="B846" s="18"/>
      <c r="C846" s="23"/>
      <c r="D846" s="6"/>
      <c r="E846" s="6"/>
      <c r="F846" s="6"/>
      <c r="G846" s="6"/>
      <c r="H846" s="6"/>
      <c r="I846" s="6"/>
      <c r="J846" s="6"/>
      <c r="K846" s="6"/>
      <c r="L846" s="6"/>
      <c r="M846" s="6"/>
      <c r="N846" s="6"/>
      <c r="O846" s="6"/>
      <c r="P846" s="6"/>
      <c r="Q846" s="6"/>
      <c r="R846" s="6"/>
      <c r="U846" s="6"/>
      <c r="V846" s="6"/>
      <c r="W846" s="6"/>
      <c r="X846" s="6"/>
      <c r="Y846" s="6"/>
      <c r="Z846" s="6"/>
    </row>
    <row r="847" ht="15.75" customHeight="1">
      <c r="A847" s="2"/>
      <c r="B847" s="18"/>
      <c r="C847" s="23"/>
      <c r="D847" s="6"/>
      <c r="E847" s="6"/>
      <c r="F847" s="6"/>
      <c r="G847" s="6"/>
      <c r="H847" s="6"/>
      <c r="I847" s="6"/>
      <c r="J847" s="6"/>
      <c r="K847" s="6"/>
      <c r="L847" s="6"/>
      <c r="M847" s="6"/>
      <c r="N847" s="6"/>
      <c r="O847" s="6"/>
      <c r="P847" s="6"/>
      <c r="Q847" s="6"/>
      <c r="R847" s="6"/>
      <c r="U847" s="6"/>
      <c r="V847" s="6"/>
      <c r="W847" s="6"/>
      <c r="X847" s="6"/>
      <c r="Y847" s="6"/>
      <c r="Z847" s="6"/>
    </row>
    <row r="848" ht="15.75" customHeight="1">
      <c r="A848" s="2"/>
      <c r="B848" s="18"/>
      <c r="C848" s="23"/>
      <c r="D848" s="6"/>
      <c r="E848" s="6"/>
      <c r="F848" s="6"/>
      <c r="G848" s="6"/>
      <c r="H848" s="6"/>
      <c r="I848" s="6"/>
      <c r="J848" s="6"/>
      <c r="K848" s="6"/>
      <c r="L848" s="6"/>
      <c r="M848" s="6"/>
      <c r="N848" s="6"/>
      <c r="O848" s="6"/>
      <c r="P848" s="6"/>
      <c r="Q848" s="6"/>
      <c r="R848" s="6"/>
      <c r="U848" s="6"/>
      <c r="V848" s="6"/>
      <c r="W848" s="6"/>
      <c r="X848" s="6"/>
      <c r="Y848" s="6"/>
      <c r="Z848" s="6"/>
    </row>
    <row r="849" ht="15.75" customHeight="1">
      <c r="A849" s="2"/>
      <c r="B849" s="18"/>
      <c r="C849" s="23"/>
      <c r="D849" s="6"/>
      <c r="E849" s="6"/>
      <c r="F849" s="6"/>
      <c r="G849" s="6"/>
      <c r="H849" s="6"/>
      <c r="I849" s="6"/>
      <c r="J849" s="6"/>
      <c r="K849" s="6"/>
      <c r="L849" s="6"/>
      <c r="M849" s="6"/>
      <c r="N849" s="6"/>
      <c r="O849" s="6"/>
      <c r="P849" s="6"/>
      <c r="Q849" s="6"/>
      <c r="R849" s="6"/>
      <c r="U849" s="6"/>
      <c r="V849" s="6"/>
      <c r="W849" s="6"/>
      <c r="X849" s="6"/>
      <c r="Y849" s="6"/>
      <c r="Z849" s="6"/>
    </row>
    <row r="850" ht="15.75" customHeight="1">
      <c r="A850" s="2"/>
      <c r="B850" s="18"/>
      <c r="C850" s="23"/>
      <c r="D850" s="6"/>
      <c r="E850" s="6"/>
      <c r="F850" s="6"/>
      <c r="G850" s="6"/>
      <c r="H850" s="6"/>
      <c r="I850" s="6"/>
      <c r="J850" s="6"/>
      <c r="K850" s="6"/>
      <c r="L850" s="6"/>
      <c r="M850" s="6"/>
      <c r="N850" s="6"/>
      <c r="O850" s="6"/>
      <c r="P850" s="6"/>
      <c r="Q850" s="6"/>
      <c r="R850" s="6"/>
      <c r="U850" s="6"/>
      <c r="V850" s="6"/>
      <c r="W850" s="6"/>
      <c r="X850" s="6"/>
      <c r="Y850" s="6"/>
      <c r="Z850" s="6"/>
    </row>
    <row r="851" ht="15.75" customHeight="1">
      <c r="A851" s="2"/>
      <c r="B851" s="18"/>
      <c r="C851" s="23"/>
      <c r="D851" s="6"/>
      <c r="E851" s="6"/>
      <c r="F851" s="6"/>
      <c r="G851" s="6"/>
      <c r="H851" s="6"/>
      <c r="I851" s="6"/>
      <c r="J851" s="6"/>
      <c r="K851" s="6"/>
      <c r="L851" s="6"/>
      <c r="M851" s="6"/>
      <c r="N851" s="6"/>
      <c r="O851" s="6"/>
      <c r="P851" s="6"/>
      <c r="Q851" s="6"/>
      <c r="R851" s="6"/>
      <c r="U851" s="6"/>
      <c r="V851" s="6"/>
      <c r="W851" s="6"/>
      <c r="X851" s="6"/>
      <c r="Y851" s="6"/>
      <c r="Z851" s="6"/>
    </row>
    <row r="852" ht="15.75" customHeight="1">
      <c r="A852" s="2"/>
      <c r="B852" s="18"/>
      <c r="C852" s="23"/>
      <c r="D852" s="6"/>
      <c r="E852" s="6"/>
      <c r="F852" s="6"/>
      <c r="G852" s="6"/>
      <c r="H852" s="6"/>
      <c r="I852" s="6"/>
      <c r="J852" s="6"/>
      <c r="K852" s="6"/>
      <c r="L852" s="6"/>
      <c r="M852" s="6"/>
      <c r="N852" s="6"/>
      <c r="O852" s="6"/>
      <c r="P852" s="6"/>
      <c r="Q852" s="6"/>
      <c r="R852" s="6"/>
      <c r="U852" s="6"/>
      <c r="V852" s="6"/>
      <c r="W852" s="6"/>
      <c r="X852" s="6"/>
      <c r="Y852" s="6"/>
      <c r="Z852" s="6"/>
    </row>
    <row r="853" ht="15.75" customHeight="1">
      <c r="A853" s="2"/>
      <c r="B853" s="18"/>
      <c r="C853" s="23"/>
      <c r="D853" s="6"/>
      <c r="E853" s="6"/>
      <c r="F853" s="6"/>
      <c r="G853" s="6"/>
      <c r="H853" s="6"/>
      <c r="I853" s="6"/>
      <c r="J853" s="6"/>
      <c r="K853" s="6"/>
      <c r="L853" s="6"/>
      <c r="M853" s="6"/>
      <c r="N853" s="6"/>
      <c r="O853" s="6"/>
      <c r="P853" s="6"/>
      <c r="Q853" s="6"/>
      <c r="R853" s="6"/>
      <c r="U853" s="6"/>
      <c r="V853" s="6"/>
      <c r="W853" s="6"/>
      <c r="X853" s="6"/>
      <c r="Y853" s="6"/>
      <c r="Z853" s="6"/>
    </row>
    <row r="854" ht="15.75" customHeight="1">
      <c r="A854" s="2"/>
      <c r="B854" s="18"/>
      <c r="C854" s="23"/>
      <c r="D854" s="6"/>
      <c r="E854" s="6"/>
      <c r="F854" s="6"/>
      <c r="G854" s="6"/>
      <c r="H854" s="6"/>
      <c r="I854" s="6"/>
      <c r="J854" s="6"/>
      <c r="K854" s="6"/>
      <c r="L854" s="6"/>
      <c r="M854" s="6"/>
      <c r="N854" s="6"/>
      <c r="O854" s="6"/>
      <c r="P854" s="6"/>
      <c r="Q854" s="6"/>
      <c r="R854" s="6"/>
      <c r="U854" s="6"/>
      <c r="V854" s="6"/>
      <c r="W854" s="6"/>
      <c r="X854" s="6"/>
      <c r="Y854" s="6"/>
      <c r="Z854" s="6"/>
    </row>
    <row r="855" ht="15.75" customHeight="1">
      <c r="A855" s="2"/>
      <c r="B855" s="18"/>
      <c r="C855" s="23"/>
      <c r="D855" s="6"/>
      <c r="E855" s="6"/>
      <c r="F855" s="6"/>
      <c r="G855" s="6"/>
      <c r="H855" s="6"/>
      <c r="I855" s="6"/>
      <c r="J855" s="6"/>
      <c r="K855" s="6"/>
      <c r="L855" s="6"/>
      <c r="M855" s="6"/>
      <c r="N855" s="6"/>
      <c r="O855" s="6"/>
      <c r="P855" s="6"/>
      <c r="Q855" s="6"/>
      <c r="R855" s="6"/>
      <c r="U855" s="6"/>
      <c r="V855" s="6"/>
      <c r="W855" s="6"/>
      <c r="X855" s="6"/>
      <c r="Y855" s="6"/>
      <c r="Z855" s="6"/>
    </row>
    <row r="856" ht="15.75" customHeight="1">
      <c r="A856" s="2"/>
      <c r="B856" s="18"/>
      <c r="C856" s="23"/>
      <c r="D856" s="6"/>
      <c r="E856" s="6"/>
      <c r="F856" s="6"/>
      <c r="G856" s="6"/>
      <c r="H856" s="6"/>
      <c r="I856" s="6"/>
      <c r="J856" s="6"/>
      <c r="K856" s="6"/>
      <c r="L856" s="6"/>
      <c r="M856" s="6"/>
      <c r="N856" s="6"/>
      <c r="O856" s="6"/>
      <c r="P856" s="6"/>
      <c r="Q856" s="6"/>
      <c r="R856" s="6"/>
      <c r="U856" s="6"/>
      <c r="V856" s="6"/>
      <c r="W856" s="6"/>
      <c r="X856" s="6"/>
      <c r="Y856" s="6"/>
      <c r="Z856" s="6"/>
    </row>
    <row r="857" ht="15.75" customHeight="1">
      <c r="A857" s="2"/>
      <c r="B857" s="18"/>
      <c r="C857" s="23"/>
      <c r="D857" s="6"/>
      <c r="E857" s="6"/>
      <c r="F857" s="6"/>
      <c r="G857" s="6"/>
      <c r="H857" s="6"/>
      <c r="I857" s="6"/>
      <c r="J857" s="6"/>
      <c r="K857" s="6"/>
      <c r="L857" s="6"/>
      <c r="M857" s="6"/>
      <c r="N857" s="6"/>
      <c r="O857" s="6"/>
      <c r="P857" s="6"/>
      <c r="Q857" s="6"/>
      <c r="R857" s="6"/>
      <c r="U857" s="6"/>
      <c r="V857" s="6"/>
      <c r="W857" s="6"/>
      <c r="X857" s="6"/>
      <c r="Y857" s="6"/>
      <c r="Z857" s="6"/>
    </row>
    <row r="858" ht="15.75" customHeight="1">
      <c r="A858" s="2"/>
      <c r="B858" s="18"/>
      <c r="C858" s="23"/>
      <c r="D858" s="6"/>
      <c r="E858" s="6"/>
      <c r="F858" s="6"/>
      <c r="G858" s="6"/>
      <c r="H858" s="6"/>
      <c r="I858" s="6"/>
      <c r="J858" s="6"/>
      <c r="K858" s="6"/>
      <c r="L858" s="6"/>
      <c r="M858" s="6"/>
      <c r="N858" s="6"/>
      <c r="O858" s="6"/>
      <c r="P858" s="6"/>
      <c r="Q858" s="6"/>
      <c r="R858" s="6"/>
      <c r="U858" s="6"/>
      <c r="V858" s="6"/>
      <c r="W858" s="6"/>
      <c r="X858" s="6"/>
      <c r="Y858" s="6"/>
      <c r="Z858" s="6"/>
    </row>
    <row r="859" ht="15.75" customHeight="1">
      <c r="A859" s="2"/>
      <c r="B859" s="18"/>
      <c r="C859" s="23"/>
      <c r="D859" s="6"/>
      <c r="E859" s="6"/>
      <c r="F859" s="6"/>
      <c r="G859" s="6"/>
      <c r="H859" s="6"/>
      <c r="I859" s="6"/>
      <c r="J859" s="6"/>
      <c r="K859" s="6"/>
      <c r="L859" s="6"/>
      <c r="M859" s="6"/>
      <c r="N859" s="6"/>
      <c r="O859" s="6"/>
      <c r="P859" s="6"/>
      <c r="Q859" s="6"/>
      <c r="R859" s="6"/>
      <c r="U859" s="6"/>
      <c r="V859" s="6"/>
      <c r="W859" s="6"/>
      <c r="X859" s="6"/>
      <c r="Y859" s="6"/>
      <c r="Z859" s="6"/>
    </row>
    <row r="860" ht="15.75" customHeight="1">
      <c r="A860" s="2"/>
      <c r="B860" s="18"/>
      <c r="C860" s="23"/>
      <c r="D860" s="6"/>
      <c r="E860" s="6"/>
      <c r="F860" s="6"/>
      <c r="G860" s="6"/>
      <c r="H860" s="6"/>
      <c r="I860" s="6"/>
      <c r="J860" s="6"/>
      <c r="K860" s="6"/>
      <c r="L860" s="6"/>
      <c r="M860" s="6"/>
      <c r="N860" s="6"/>
      <c r="O860" s="6"/>
      <c r="P860" s="6"/>
      <c r="Q860" s="6"/>
      <c r="R860" s="6"/>
      <c r="U860" s="6"/>
      <c r="V860" s="6"/>
      <c r="W860" s="6"/>
      <c r="X860" s="6"/>
      <c r="Y860" s="6"/>
      <c r="Z860" s="6"/>
    </row>
    <row r="861" ht="15.75" customHeight="1">
      <c r="A861" s="2"/>
      <c r="B861" s="18"/>
      <c r="C861" s="23"/>
      <c r="D861" s="6"/>
      <c r="E861" s="6"/>
      <c r="F861" s="6"/>
      <c r="G861" s="6"/>
      <c r="H861" s="6"/>
      <c r="I861" s="6"/>
      <c r="J861" s="6"/>
      <c r="K861" s="6"/>
      <c r="L861" s="6"/>
      <c r="M861" s="6"/>
      <c r="N861" s="6"/>
      <c r="O861" s="6"/>
      <c r="P861" s="6"/>
      <c r="Q861" s="6"/>
      <c r="R861" s="6"/>
      <c r="U861" s="6"/>
      <c r="V861" s="6"/>
      <c r="W861" s="6"/>
      <c r="X861" s="6"/>
      <c r="Y861" s="6"/>
      <c r="Z861" s="6"/>
    </row>
    <row r="862" ht="15.75" customHeight="1">
      <c r="A862" s="2"/>
      <c r="B862" s="18"/>
      <c r="C862" s="23"/>
      <c r="D862" s="6"/>
      <c r="E862" s="6"/>
      <c r="F862" s="6"/>
      <c r="G862" s="6"/>
      <c r="H862" s="6"/>
      <c r="I862" s="6"/>
      <c r="J862" s="6"/>
      <c r="K862" s="6"/>
      <c r="L862" s="6"/>
      <c r="M862" s="6"/>
      <c r="N862" s="6"/>
      <c r="O862" s="6"/>
      <c r="P862" s="6"/>
      <c r="Q862" s="6"/>
      <c r="R862" s="6"/>
      <c r="U862" s="6"/>
      <c r="V862" s="6"/>
      <c r="W862" s="6"/>
      <c r="X862" s="6"/>
      <c r="Y862" s="6"/>
      <c r="Z862" s="6"/>
    </row>
    <row r="863" ht="15.75" customHeight="1">
      <c r="A863" s="2"/>
      <c r="B863" s="18"/>
      <c r="C863" s="23"/>
      <c r="D863" s="6"/>
      <c r="E863" s="6"/>
      <c r="F863" s="6"/>
      <c r="G863" s="6"/>
      <c r="H863" s="6"/>
      <c r="I863" s="6"/>
      <c r="J863" s="6"/>
      <c r="K863" s="6"/>
      <c r="L863" s="6"/>
      <c r="M863" s="6"/>
      <c r="N863" s="6"/>
      <c r="O863" s="6"/>
      <c r="P863" s="6"/>
      <c r="Q863" s="6"/>
      <c r="R863" s="6"/>
      <c r="U863" s="6"/>
      <c r="V863" s="6"/>
      <c r="W863" s="6"/>
      <c r="X863" s="6"/>
      <c r="Y863" s="6"/>
      <c r="Z863" s="6"/>
    </row>
    <row r="864" ht="15.75" customHeight="1">
      <c r="A864" s="2"/>
      <c r="B864" s="18"/>
      <c r="C864" s="23"/>
      <c r="D864" s="6"/>
      <c r="E864" s="6"/>
      <c r="F864" s="6"/>
      <c r="G864" s="6"/>
      <c r="H864" s="6"/>
      <c r="I864" s="6"/>
      <c r="J864" s="6"/>
      <c r="K864" s="6"/>
      <c r="L864" s="6"/>
      <c r="M864" s="6"/>
      <c r="N864" s="6"/>
      <c r="O864" s="6"/>
      <c r="P864" s="6"/>
      <c r="Q864" s="6"/>
      <c r="R864" s="6"/>
      <c r="U864" s="6"/>
      <c r="V864" s="6"/>
      <c r="W864" s="6"/>
      <c r="X864" s="6"/>
      <c r="Y864" s="6"/>
      <c r="Z864" s="6"/>
    </row>
    <row r="865" ht="15.75" customHeight="1">
      <c r="A865" s="2"/>
      <c r="B865" s="18"/>
      <c r="C865" s="23"/>
      <c r="D865" s="6"/>
      <c r="E865" s="6"/>
      <c r="F865" s="6"/>
      <c r="G865" s="6"/>
      <c r="H865" s="6"/>
      <c r="I865" s="6"/>
      <c r="J865" s="6"/>
      <c r="K865" s="6"/>
      <c r="L865" s="6"/>
      <c r="M865" s="6"/>
      <c r="N865" s="6"/>
      <c r="O865" s="6"/>
      <c r="P865" s="6"/>
      <c r="Q865" s="6"/>
      <c r="R865" s="6"/>
      <c r="U865" s="6"/>
      <c r="V865" s="6"/>
      <c r="W865" s="6"/>
      <c r="X865" s="6"/>
      <c r="Y865" s="6"/>
      <c r="Z865" s="6"/>
    </row>
    <row r="866" ht="15.75" customHeight="1">
      <c r="A866" s="2"/>
      <c r="B866" s="18"/>
      <c r="C866" s="23"/>
      <c r="D866" s="6"/>
      <c r="E866" s="6"/>
      <c r="F866" s="6"/>
      <c r="G866" s="6"/>
      <c r="H866" s="6"/>
      <c r="I866" s="6"/>
      <c r="J866" s="6"/>
      <c r="K866" s="6"/>
      <c r="L866" s="6"/>
      <c r="M866" s="6"/>
      <c r="N866" s="6"/>
      <c r="O866" s="6"/>
      <c r="P866" s="6"/>
      <c r="Q866" s="6"/>
      <c r="R866" s="6"/>
      <c r="U866" s="6"/>
      <c r="V866" s="6"/>
      <c r="W866" s="6"/>
      <c r="X866" s="6"/>
      <c r="Y866" s="6"/>
      <c r="Z866" s="6"/>
    </row>
    <row r="867" ht="15.75" customHeight="1">
      <c r="A867" s="2"/>
      <c r="B867" s="18"/>
      <c r="C867" s="23"/>
      <c r="D867" s="6"/>
      <c r="E867" s="6"/>
      <c r="F867" s="6"/>
      <c r="G867" s="6"/>
      <c r="H867" s="6"/>
      <c r="I867" s="6"/>
      <c r="J867" s="6"/>
      <c r="K867" s="6"/>
      <c r="L867" s="6"/>
      <c r="M867" s="6"/>
      <c r="N867" s="6"/>
      <c r="O867" s="6"/>
      <c r="P867" s="6"/>
      <c r="Q867" s="6"/>
      <c r="R867" s="6"/>
      <c r="U867" s="6"/>
      <c r="V867" s="6"/>
      <c r="W867" s="6"/>
      <c r="X867" s="6"/>
      <c r="Y867" s="6"/>
      <c r="Z867" s="6"/>
    </row>
    <row r="868" ht="15.75" customHeight="1">
      <c r="A868" s="2"/>
      <c r="B868" s="18"/>
      <c r="C868" s="23"/>
      <c r="D868" s="6"/>
      <c r="E868" s="6"/>
      <c r="F868" s="6"/>
      <c r="G868" s="6"/>
      <c r="H868" s="6"/>
      <c r="I868" s="6"/>
      <c r="J868" s="6"/>
      <c r="K868" s="6"/>
      <c r="L868" s="6"/>
      <c r="M868" s="6"/>
      <c r="N868" s="6"/>
      <c r="O868" s="6"/>
      <c r="P868" s="6"/>
      <c r="Q868" s="6"/>
      <c r="R868" s="6"/>
      <c r="U868" s="6"/>
      <c r="V868" s="6"/>
      <c r="W868" s="6"/>
      <c r="X868" s="6"/>
      <c r="Y868" s="6"/>
      <c r="Z868" s="6"/>
    </row>
    <row r="869" ht="15.75" customHeight="1">
      <c r="A869" s="2"/>
      <c r="B869" s="18"/>
      <c r="C869" s="23"/>
      <c r="D869" s="6"/>
      <c r="E869" s="6"/>
      <c r="F869" s="6"/>
      <c r="G869" s="6"/>
      <c r="H869" s="6"/>
      <c r="I869" s="6"/>
      <c r="J869" s="6"/>
      <c r="K869" s="6"/>
      <c r="L869" s="6"/>
      <c r="M869" s="6"/>
      <c r="N869" s="6"/>
      <c r="O869" s="6"/>
      <c r="P869" s="6"/>
      <c r="Q869" s="6"/>
      <c r="R869" s="6"/>
      <c r="U869" s="6"/>
      <c r="V869" s="6"/>
      <c r="W869" s="6"/>
      <c r="X869" s="6"/>
      <c r="Y869" s="6"/>
      <c r="Z869" s="6"/>
    </row>
    <row r="870" ht="15.75" customHeight="1">
      <c r="A870" s="2"/>
      <c r="B870" s="18"/>
      <c r="C870" s="23"/>
      <c r="D870" s="6"/>
      <c r="E870" s="6"/>
      <c r="F870" s="6"/>
      <c r="G870" s="6"/>
      <c r="H870" s="6"/>
      <c r="I870" s="6"/>
      <c r="J870" s="6"/>
      <c r="K870" s="6"/>
      <c r="L870" s="6"/>
      <c r="M870" s="6"/>
      <c r="N870" s="6"/>
      <c r="O870" s="6"/>
      <c r="P870" s="6"/>
      <c r="Q870" s="6"/>
      <c r="R870" s="6"/>
      <c r="U870" s="6"/>
      <c r="V870" s="6"/>
      <c r="W870" s="6"/>
      <c r="X870" s="6"/>
      <c r="Y870" s="6"/>
      <c r="Z870" s="6"/>
    </row>
    <row r="871" ht="15.75" customHeight="1">
      <c r="A871" s="2"/>
      <c r="B871" s="18"/>
      <c r="C871" s="23"/>
      <c r="D871" s="6"/>
      <c r="E871" s="6"/>
      <c r="F871" s="6"/>
      <c r="G871" s="6"/>
      <c r="H871" s="6"/>
      <c r="I871" s="6"/>
      <c r="J871" s="6"/>
      <c r="K871" s="6"/>
      <c r="L871" s="6"/>
      <c r="M871" s="6"/>
      <c r="N871" s="6"/>
      <c r="O871" s="6"/>
      <c r="P871" s="6"/>
      <c r="Q871" s="6"/>
      <c r="R871" s="6"/>
      <c r="U871" s="6"/>
      <c r="V871" s="6"/>
      <c r="W871" s="6"/>
      <c r="X871" s="6"/>
      <c r="Y871" s="6"/>
      <c r="Z871" s="6"/>
    </row>
    <row r="872" ht="15.75" customHeight="1">
      <c r="A872" s="2"/>
      <c r="B872" s="18"/>
      <c r="C872" s="23"/>
      <c r="D872" s="6"/>
      <c r="E872" s="6"/>
      <c r="F872" s="6"/>
      <c r="G872" s="6"/>
      <c r="H872" s="6"/>
      <c r="I872" s="6"/>
      <c r="J872" s="6"/>
      <c r="K872" s="6"/>
      <c r="L872" s="6"/>
      <c r="M872" s="6"/>
      <c r="N872" s="6"/>
      <c r="O872" s="6"/>
      <c r="P872" s="6"/>
      <c r="Q872" s="6"/>
      <c r="R872" s="6"/>
      <c r="U872" s="6"/>
      <c r="V872" s="6"/>
      <c r="W872" s="6"/>
      <c r="X872" s="6"/>
      <c r="Y872" s="6"/>
      <c r="Z872" s="6"/>
    </row>
    <row r="873" ht="15.75" customHeight="1">
      <c r="A873" s="2"/>
      <c r="B873" s="18"/>
      <c r="C873" s="23"/>
      <c r="D873" s="6"/>
      <c r="E873" s="6"/>
      <c r="F873" s="6"/>
      <c r="G873" s="6"/>
      <c r="H873" s="6"/>
      <c r="I873" s="6"/>
      <c r="J873" s="6"/>
      <c r="K873" s="6"/>
      <c r="L873" s="6"/>
      <c r="M873" s="6"/>
      <c r="N873" s="6"/>
      <c r="O873" s="6"/>
      <c r="P873" s="6"/>
      <c r="Q873" s="6"/>
      <c r="R873" s="6"/>
      <c r="U873" s="6"/>
      <c r="V873" s="6"/>
      <c r="W873" s="6"/>
      <c r="X873" s="6"/>
      <c r="Y873" s="6"/>
      <c r="Z873" s="6"/>
    </row>
    <row r="874" ht="15.75" customHeight="1">
      <c r="A874" s="2"/>
      <c r="B874" s="18"/>
      <c r="C874" s="23"/>
      <c r="D874" s="6"/>
      <c r="E874" s="6"/>
      <c r="F874" s="6"/>
      <c r="G874" s="6"/>
      <c r="H874" s="6"/>
      <c r="I874" s="6"/>
      <c r="J874" s="6"/>
      <c r="K874" s="6"/>
      <c r="L874" s="6"/>
      <c r="M874" s="6"/>
      <c r="N874" s="6"/>
      <c r="O874" s="6"/>
      <c r="P874" s="6"/>
      <c r="Q874" s="6"/>
      <c r="R874" s="6"/>
      <c r="U874" s="6"/>
      <c r="V874" s="6"/>
      <c r="W874" s="6"/>
      <c r="X874" s="6"/>
      <c r="Y874" s="6"/>
      <c r="Z874" s="6"/>
    </row>
    <row r="875" ht="15.75" customHeight="1">
      <c r="A875" s="2"/>
      <c r="B875" s="18"/>
      <c r="C875" s="23"/>
      <c r="D875" s="6"/>
      <c r="E875" s="6"/>
      <c r="F875" s="6"/>
      <c r="G875" s="6"/>
      <c r="H875" s="6"/>
      <c r="I875" s="6"/>
      <c r="J875" s="6"/>
      <c r="K875" s="6"/>
      <c r="L875" s="6"/>
      <c r="M875" s="6"/>
      <c r="N875" s="6"/>
      <c r="O875" s="6"/>
      <c r="P875" s="6"/>
      <c r="Q875" s="6"/>
      <c r="R875" s="6"/>
      <c r="U875" s="6"/>
      <c r="V875" s="6"/>
      <c r="W875" s="6"/>
      <c r="X875" s="6"/>
      <c r="Y875" s="6"/>
      <c r="Z875" s="6"/>
    </row>
    <row r="876" ht="15.75" customHeight="1">
      <c r="A876" s="2"/>
      <c r="B876" s="18"/>
      <c r="C876" s="23"/>
      <c r="D876" s="6"/>
      <c r="E876" s="6"/>
      <c r="F876" s="6"/>
      <c r="G876" s="6"/>
      <c r="H876" s="6"/>
      <c r="I876" s="6"/>
      <c r="J876" s="6"/>
      <c r="K876" s="6"/>
      <c r="L876" s="6"/>
      <c r="M876" s="6"/>
      <c r="N876" s="6"/>
      <c r="O876" s="6"/>
      <c r="P876" s="6"/>
      <c r="Q876" s="6"/>
      <c r="R876" s="6"/>
      <c r="U876" s="6"/>
      <c r="V876" s="6"/>
      <c r="W876" s="6"/>
      <c r="X876" s="6"/>
      <c r="Y876" s="6"/>
      <c r="Z876" s="6"/>
    </row>
    <row r="877" ht="15.75" customHeight="1">
      <c r="A877" s="2"/>
      <c r="B877" s="18"/>
      <c r="C877" s="23"/>
      <c r="D877" s="6"/>
      <c r="E877" s="6"/>
      <c r="F877" s="6"/>
      <c r="G877" s="6"/>
      <c r="H877" s="6"/>
      <c r="I877" s="6"/>
      <c r="J877" s="6"/>
      <c r="K877" s="6"/>
      <c r="L877" s="6"/>
      <c r="M877" s="6"/>
      <c r="N877" s="6"/>
      <c r="O877" s="6"/>
      <c r="P877" s="6"/>
      <c r="Q877" s="6"/>
      <c r="R877" s="6"/>
      <c r="U877" s="6"/>
      <c r="V877" s="6"/>
      <c r="W877" s="6"/>
      <c r="X877" s="6"/>
      <c r="Y877" s="6"/>
      <c r="Z877" s="6"/>
    </row>
    <row r="878" ht="15.75" customHeight="1">
      <c r="A878" s="2"/>
      <c r="B878" s="18"/>
      <c r="C878" s="23"/>
      <c r="D878" s="6"/>
      <c r="E878" s="6"/>
      <c r="F878" s="6"/>
      <c r="G878" s="6"/>
      <c r="H878" s="6"/>
      <c r="I878" s="6"/>
      <c r="J878" s="6"/>
      <c r="K878" s="6"/>
      <c r="L878" s="6"/>
      <c r="M878" s="6"/>
      <c r="N878" s="6"/>
      <c r="O878" s="6"/>
      <c r="P878" s="6"/>
      <c r="Q878" s="6"/>
      <c r="R878" s="6"/>
      <c r="U878" s="6"/>
      <c r="V878" s="6"/>
      <c r="W878" s="6"/>
      <c r="X878" s="6"/>
      <c r="Y878" s="6"/>
      <c r="Z878" s="6"/>
    </row>
    <row r="879" ht="15.75" customHeight="1">
      <c r="A879" s="2"/>
      <c r="B879" s="18"/>
      <c r="C879" s="23"/>
      <c r="D879" s="6"/>
      <c r="E879" s="6"/>
      <c r="F879" s="6"/>
      <c r="G879" s="6"/>
      <c r="H879" s="6"/>
      <c r="I879" s="6"/>
      <c r="J879" s="6"/>
      <c r="K879" s="6"/>
      <c r="L879" s="6"/>
      <c r="M879" s="6"/>
      <c r="N879" s="6"/>
      <c r="O879" s="6"/>
      <c r="P879" s="6"/>
      <c r="Q879" s="6"/>
      <c r="R879" s="6"/>
      <c r="U879" s="6"/>
      <c r="V879" s="6"/>
      <c r="W879" s="6"/>
      <c r="X879" s="6"/>
      <c r="Y879" s="6"/>
      <c r="Z879" s="6"/>
    </row>
    <row r="880" ht="15.75" customHeight="1">
      <c r="A880" s="2"/>
      <c r="B880" s="18"/>
      <c r="C880" s="23"/>
      <c r="D880" s="6"/>
      <c r="E880" s="6"/>
      <c r="F880" s="6"/>
      <c r="G880" s="6"/>
      <c r="H880" s="6"/>
      <c r="I880" s="6"/>
      <c r="J880" s="6"/>
      <c r="K880" s="6"/>
      <c r="L880" s="6"/>
      <c r="M880" s="6"/>
      <c r="N880" s="6"/>
      <c r="O880" s="6"/>
      <c r="P880" s="6"/>
      <c r="Q880" s="6"/>
      <c r="R880" s="6"/>
      <c r="U880" s="6"/>
      <c r="V880" s="6"/>
      <c r="W880" s="6"/>
      <c r="X880" s="6"/>
      <c r="Y880" s="6"/>
      <c r="Z880" s="6"/>
    </row>
    <row r="881" ht="15.75" customHeight="1">
      <c r="A881" s="2"/>
      <c r="B881" s="18"/>
      <c r="C881" s="23"/>
      <c r="D881" s="6"/>
      <c r="E881" s="6"/>
      <c r="F881" s="6"/>
      <c r="G881" s="6"/>
      <c r="H881" s="6"/>
      <c r="I881" s="6"/>
      <c r="J881" s="6"/>
      <c r="K881" s="6"/>
      <c r="L881" s="6"/>
      <c r="M881" s="6"/>
      <c r="N881" s="6"/>
      <c r="O881" s="6"/>
      <c r="P881" s="6"/>
      <c r="Q881" s="6"/>
      <c r="R881" s="6"/>
      <c r="U881" s="6"/>
      <c r="V881" s="6"/>
      <c r="W881" s="6"/>
      <c r="X881" s="6"/>
      <c r="Y881" s="6"/>
      <c r="Z881" s="6"/>
    </row>
    <row r="882" ht="15.75" customHeight="1">
      <c r="A882" s="2"/>
      <c r="B882" s="18"/>
      <c r="C882" s="23"/>
      <c r="D882" s="6"/>
      <c r="E882" s="6"/>
      <c r="F882" s="6"/>
      <c r="G882" s="6"/>
      <c r="H882" s="6"/>
      <c r="I882" s="6"/>
      <c r="J882" s="6"/>
      <c r="K882" s="6"/>
      <c r="L882" s="6"/>
      <c r="M882" s="6"/>
      <c r="N882" s="6"/>
      <c r="O882" s="6"/>
      <c r="P882" s="6"/>
      <c r="Q882" s="6"/>
      <c r="R882" s="6"/>
      <c r="U882" s="6"/>
      <c r="V882" s="6"/>
      <c r="W882" s="6"/>
      <c r="X882" s="6"/>
      <c r="Y882" s="6"/>
      <c r="Z882" s="6"/>
    </row>
    <row r="883" ht="15.75" customHeight="1">
      <c r="A883" s="2"/>
      <c r="B883" s="18"/>
      <c r="C883" s="23"/>
      <c r="D883" s="6"/>
      <c r="E883" s="6"/>
      <c r="F883" s="6"/>
      <c r="G883" s="6"/>
      <c r="H883" s="6"/>
      <c r="I883" s="6"/>
      <c r="J883" s="6"/>
      <c r="K883" s="6"/>
      <c r="L883" s="6"/>
      <c r="M883" s="6"/>
      <c r="N883" s="6"/>
      <c r="O883" s="6"/>
      <c r="P883" s="6"/>
      <c r="Q883" s="6"/>
      <c r="R883" s="6"/>
      <c r="U883" s="6"/>
      <c r="V883" s="6"/>
      <c r="W883" s="6"/>
      <c r="X883" s="6"/>
      <c r="Y883" s="6"/>
      <c r="Z883" s="6"/>
    </row>
    <row r="884" ht="15.75" customHeight="1">
      <c r="A884" s="2"/>
      <c r="B884" s="18"/>
      <c r="C884" s="23"/>
      <c r="D884" s="6"/>
      <c r="E884" s="6"/>
      <c r="F884" s="6"/>
      <c r="G884" s="6"/>
      <c r="H884" s="6"/>
      <c r="I884" s="6"/>
      <c r="J884" s="6"/>
      <c r="K884" s="6"/>
      <c r="L884" s="6"/>
      <c r="M884" s="6"/>
      <c r="N884" s="6"/>
      <c r="O884" s="6"/>
      <c r="P884" s="6"/>
      <c r="Q884" s="6"/>
      <c r="R884" s="6"/>
      <c r="U884" s="6"/>
      <c r="V884" s="6"/>
      <c r="W884" s="6"/>
      <c r="X884" s="6"/>
      <c r="Y884" s="6"/>
      <c r="Z884" s="6"/>
    </row>
    <row r="885" ht="15.75" customHeight="1">
      <c r="A885" s="2"/>
      <c r="B885" s="18"/>
      <c r="C885" s="23"/>
      <c r="D885" s="6"/>
      <c r="E885" s="6"/>
      <c r="F885" s="6"/>
      <c r="G885" s="6"/>
      <c r="H885" s="6"/>
      <c r="I885" s="6"/>
      <c r="J885" s="6"/>
      <c r="K885" s="6"/>
      <c r="L885" s="6"/>
      <c r="M885" s="6"/>
      <c r="N885" s="6"/>
      <c r="O885" s="6"/>
      <c r="P885" s="6"/>
      <c r="Q885" s="6"/>
      <c r="R885" s="6"/>
      <c r="U885" s="6"/>
      <c r="V885" s="6"/>
      <c r="W885" s="6"/>
      <c r="X885" s="6"/>
      <c r="Y885" s="6"/>
      <c r="Z885" s="6"/>
    </row>
    <row r="886" ht="15.75" customHeight="1">
      <c r="A886" s="2"/>
      <c r="B886" s="18"/>
      <c r="C886" s="23"/>
      <c r="D886" s="6"/>
      <c r="E886" s="6"/>
      <c r="F886" s="6"/>
      <c r="G886" s="6"/>
      <c r="H886" s="6"/>
      <c r="I886" s="6"/>
      <c r="J886" s="6"/>
      <c r="K886" s="6"/>
      <c r="L886" s="6"/>
      <c r="M886" s="6"/>
      <c r="N886" s="6"/>
      <c r="O886" s="6"/>
      <c r="P886" s="6"/>
      <c r="Q886" s="6"/>
      <c r="R886" s="6"/>
      <c r="U886" s="6"/>
      <c r="V886" s="6"/>
      <c r="W886" s="6"/>
      <c r="X886" s="6"/>
      <c r="Y886" s="6"/>
      <c r="Z886" s="6"/>
    </row>
    <row r="887" ht="15.75" customHeight="1">
      <c r="A887" s="2"/>
      <c r="B887" s="18"/>
      <c r="C887" s="23"/>
      <c r="D887" s="6"/>
      <c r="E887" s="6"/>
      <c r="F887" s="6"/>
      <c r="G887" s="6"/>
      <c r="H887" s="6"/>
      <c r="I887" s="6"/>
      <c r="J887" s="6"/>
      <c r="K887" s="6"/>
      <c r="L887" s="6"/>
      <c r="M887" s="6"/>
      <c r="N887" s="6"/>
      <c r="O887" s="6"/>
      <c r="P887" s="6"/>
      <c r="Q887" s="6"/>
      <c r="R887" s="6"/>
      <c r="U887" s="6"/>
      <c r="V887" s="6"/>
      <c r="W887" s="6"/>
      <c r="X887" s="6"/>
      <c r="Y887" s="6"/>
      <c r="Z887" s="6"/>
    </row>
    <row r="888" ht="15.75" customHeight="1">
      <c r="A888" s="2"/>
      <c r="B888" s="18"/>
      <c r="C888" s="23"/>
      <c r="D888" s="6"/>
      <c r="E888" s="6"/>
      <c r="F888" s="6"/>
      <c r="G888" s="6"/>
      <c r="H888" s="6"/>
      <c r="I888" s="6"/>
      <c r="J888" s="6"/>
      <c r="K888" s="6"/>
      <c r="L888" s="6"/>
      <c r="M888" s="6"/>
      <c r="N888" s="6"/>
      <c r="O888" s="6"/>
      <c r="P888" s="6"/>
      <c r="Q888" s="6"/>
      <c r="R888" s="6"/>
      <c r="U888" s="6"/>
      <c r="V888" s="6"/>
      <c r="W888" s="6"/>
      <c r="X888" s="6"/>
      <c r="Y888" s="6"/>
      <c r="Z888" s="6"/>
    </row>
    <row r="889" ht="15.75" customHeight="1">
      <c r="A889" s="2"/>
      <c r="B889" s="18"/>
      <c r="C889" s="23"/>
      <c r="D889" s="6"/>
      <c r="E889" s="6"/>
      <c r="F889" s="6"/>
      <c r="G889" s="6"/>
      <c r="H889" s="6"/>
      <c r="I889" s="6"/>
      <c r="J889" s="6"/>
      <c r="K889" s="6"/>
      <c r="L889" s="6"/>
      <c r="M889" s="6"/>
      <c r="N889" s="6"/>
      <c r="O889" s="6"/>
      <c r="P889" s="6"/>
      <c r="Q889" s="6"/>
      <c r="R889" s="6"/>
      <c r="U889" s="6"/>
      <c r="V889" s="6"/>
      <c r="W889" s="6"/>
      <c r="X889" s="6"/>
      <c r="Y889" s="6"/>
      <c r="Z889" s="6"/>
    </row>
    <row r="890" ht="15.75" customHeight="1">
      <c r="A890" s="2"/>
      <c r="B890" s="18"/>
      <c r="C890" s="23"/>
      <c r="D890" s="6"/>
      <c r="E890" s="6"/>
      <c r="F890" s="6"/>
      <c r="G890" s="6"/>
      <c r="H890" s="6"/>
      <c r="I890" s="6"/>
      <c r="J890" s="6"/>
      <c r="K890" s="6"/>
      <c r="L890" s="6"/>
      <c r="M890" s="6"/>
      <c r="N890" s="6"/>
      <c r="O890" s="6"/>
      <c r="P890" s="6"/>
      <c r="Q890" s="6"/>
      <c r="R890" s="6"/>
      <c r="U890" s="6"/>
      <c r="V890" s="6"/>
      <c r="W890" s="6"/>
      <c r="X890" s="6"/>
      <c r="Y890" s="6"/>
      <c r="Z890" s="6"/>
    </row>
    <row r="891" ht="15.75" customHeight="1">
      <c r="A891" s="2"/>
      <c r="B891" s="18"/>
      <c r="C891" s="23"/>
      <c r="D891" s="6"/>
      <c r="E891" s="6"/>
      <c r="F891" s="6"/>
      <c r="G891" s="6"/>
      <c r="H891" s="6"/>
      <c r="I891" s="6"/>
      <c r="J891" s="6"/>
      <c r="K891" s="6"/>
      <c r="L891" s="6"/>
      <c r="M891" s="6"/>
      <c r="N891" s="6"/>
      <c r="O891" s="6"/>
      <c r="P891" s="6"/>
      <c r="Q891" s="6"/>
      <c r="R891" s="6"/>
      <c r="U891" s="6"/>
      <c r="V891" s="6"/>
      <c r="W891" s="6"/>
      <c r="X891" s="6"/>
      <c r="Y891" s="6"/>
      <c r="Z891" s="6"/>
    </row>
    <row r="892" ht="15.75" customHeight="1">
      <c r="A892" s="2"/>
      <c r="B892" s="18"/>
      <c r="C892" s="23"/>
      <c r="D892" s="6"/>
      <c r="E892" s="6"/>
      <c r="F892" s="6"/>
      <c r="G892" s="6"/>
      <c r="H892" s="6"/>
      <c r="I892" s="6"/>
      <c r="J892" s="6"/>
      <c r="K892" s="6"/>
      <c r="L892" s="6"/>
      <c r="M892" s="6"/>
      <c r="N892" s="6"/>
      <c r="O892" s="6"/>
      <c r="P892" s="6"/>
      <c r="Q892" s="6"/>
      <c r="R892" s="6"/>
      <c r="U892" s="6"/>
      <c r="V892" s="6"/>
      <c r="W892" s="6"/>
      <c r="X892" s="6"/>
      <c r="Y892" s="6"/>
      <c r="Z892" s="6"/>
    </row>
    <row r="893" ht="15.75" customHeight="1">
      <c r="A893" s="2"/>
      <c r="B893" s="18"/>
      <c r="C893" s="23"/>
      <c r="D893" s="6"/>
      <c r="E893" s="6"/>
      <c r="F893" s="6"/>
      <c r="G893" s="6"/>
      <c r="H893" s="6"/>
      <c r="I893" s="6"/>
      <c r="J893" s="6"/>
      <c r="K893" s="6"/>
      <c r="L893" s="6"/>
      <c r="M893" s="6"/>
      <c r="N893" s="6"/>
      <c r="O893" s="6"/>
      <c r="P893" s="6"/>
      <c r="Q893" s="6"/>
      <c r="R893" s="6"/>
      <c r="U893" s="6"/>
      <c r="V893" s="6"/>
      <c r="W893" s="6"/>
      <c r="X893" s="6"/>
      <c r="Y893" s="6"/>
      <c r="Z893" s="6"/>
    </row>
    <row r="894" ht="15.75" customHeight="1">
      <c r="A894" s="2"/>
      <c r="B894" s="18"/>
      <c r="C894" s="23"/>
      <c r="D894" s="6"/>
      <c r="E894" s="6"/>
      <c r="F894" s="6"/>
      <c r="G894" s="6"/>
      <c r="H894" s="6"/>
      <c r="I894" s="6"/>
      <c r="J894" s="6"/>
      <c r="K894" s="6"/>
      <c r="L894" s="6"/>
      <c r="M894" s="6"/>
      <c r="N894" s="6"/>
      <c r="O894" s="6"/>
      <c r="P894" s="6"/>
      <c r="Q894" s="6"/>
      <c r="R894" s="6"/>
      <c r="U894" s="6"/>
      <c r="V894" s="6"/>
      <c r="W894" s="6"/>
      <c r="X894" s="6"/>
      <c r="Y894" s="6"/>
      <c r="Z894" s="6"/>
    </row>
    <row r="895" ht="15.75" customHeight="1">
      <c r="A895" s="2"/>
      <c r="B895" s="18"/>
      <c r="C895" s="23"/>
      <c r="D895" s="6"/>
      <c r="E895" s="6"/>
      <c r="F895" s="6"/>
      <c r="G895" s="6"/>
      <c r="H895" s="6"/>
      <c r="I895" s="6"/>
      <c r="J895" s="6"/>
      <c r="K895" s="6"/>
      <c r="L895" s="6"/>
      <c r="M895" s="6"/>
      <c r="N895" s="6"/>
      <c r="O895" s="6"/>
      <c r="P895" s="6"/>
      <c r="Q895" s="6"/>
      <c r="R895" s="6"/>
      <c r="U895" s="6"/>
      <c r="V895" s="6"/>
      <c r="W895" s="6"/>
      <c r="X895" s="6"/>
      <c r="Y895" s="6"/>
      <c r="Z895" s="6"/>
    </row>
    <row r="896" ht="15.75" customHeight="1">
      <c r="A896" s="2"/>
      <c r="B896" s="18"/>
      <c r="C896" s="23"/>
      <c r="D896" s="6"/>
      <c r="E896" s="6"/>
      <c r="F896" s="6"/>
      <c r="G896" s="6"/>
      <c r="H896" s="6"/>
      <c r="I896" s="6"/>
      <c r="J896" s="6"/>
      <c r="K896" s="6"/>
      <c r="L896" s="6"/>
      <c r="M896" s="6"/>
      <c r="N896" s="6"/>
      <c r="O896" s="6"/>
      <c r="P896" s="6"/>
      <c r="Q896" s="6"/>
      <c r="R896" s="6"/>
      <c r="U896" s="6"/>
      <c r="V896" s="6"/>
      <c r="W896" s="6"/>
      <c r="X896" s="6"/>
      <c r="Y896" s="6"/>
      <c r="Z896" s="6"/>
    </row>
    <row r="897" ht="15.75" customHeight="1">
      <c r="A897" s="2"/>
      <c r="B897" s="18"/>
      <c r="C897" s="23"/>
      <c r="D897" s="6"/>
      <c r="E897" s="6"/>
      <c r="F897" s="6"/>
      <c r="G897" s="6"/>
      <c r="H897" s="6"/>
      <c r="I897" s="6"/>
      <c r="J897" s="6"/>
      <c r="K897" s="6"/>
      <c r="L897" s="6"/>
      <c r="M897" s="6"/>
      <c r="N897" s="6"/>
      <c r="O897" s="6"/>
      <c r="P897" s="6"/>
      <c r="Q897" s="6"/>
      <c r="R897" s="6"/>
      <c r="U897" s="6"/>
      <c r="V897" s="6"/>
      <c r="W897" s="6"/>
      <c r="X897" s="6"/>
      <c r="Y897" s="6"/>
      <c r="Z897" s="6"/>
    </row>
    <row r="898" ht="15.75" customHeight="1">
      <c r="A898" s="2"/>
      <c r="B898" s="18"/>
      <c r="C898" s="23"/>
      <c r="D898" s="6"/>
      <c r="E898" s="6"/>
      <c r="F898" s="6"/>
      <c r="G898" s="6"/>
      <c r="H898" s="6"/>
      <c r="I898" s="6"/>
      <c r="J898" s="6"/>
      <c r="K898" s="6"/>
      <c r="L898" s="6"/>
      <c r="M898" s="6"/>
      <c r="N898" s="6"/>
      <c r="O898" s="6"/>
      <c r="P898" s="6"/>
      <c r="Q898" s="6"/>
      <c r="R898" s="6"/>
      <c r="U898" s="6"/>
      <c r="V898" s="6"/>
      <c r="W898" s="6"/>
      <c r="X898" s="6"/>
      <c r="Y898" s="6"/>
      <c r="Z898" s="6"/>
    </row>
    <row r="899" ht="15.75" customHeight="1">
      <c r="A899" s="2"/>
      <c r="B899" s="18"/>
      <c r="C899" s="23"/>
      <c r="D899" s="6"/>
      <c r="E899" s="6"/>
      <c r="F899" s="6"/>
      <c r="G899" s="6"/>
      <c r="H899" s="6"/>
      <c r="I899" s="6"/>
      <c r="J899" s="6"/>
      <c r="K899" s="6"/>
      <c r="L899" s="6"/>
      <c r="M899" s="6"/>
      <c r="N899" s="6"/>
      <c r="O899" s="6"/>
      <c r="P899" s="6"/>
      <c r="Q899" s="6"/>
      <c r="R899" s="6"/>
      <c r="U899" s="6"/>
      <c r="V899" s="6"/>
      <c r="W899" s="6"/>
      <c r="X899" s="6"/>
      <c r="Y899" s="6"/>
      <c r="Z899" s="6"/>
    </row>
    <row r="900" ht="15.75" customHeight="1">
      <c r="A900" s="2"/>
      <c r="B900" s="18"/>
      <c r="C900" s="23"/>
      <c r="D900" s="6"/>
      <c r="E900" s="6"/>
      <c r="F900" s="6"/>
      <c r="G900" s="6"/>
      <c r="H900" s="6"/>
      <c r="I900" s="6"/>
      <c r="J900" s="6"/>
      <c r="K900" s="6"/>
      <c r="L900" s="6"/>
      <c r="M900" s="6"/>
      <c r="N900" s="6"/>
      <c r="O900" s="6"/>
      <c r="P900" s="6"/>
      <c r="Q900" s="6"/>
      <c r="R900" s="6"/>
      <c r="U900" s="6"/>
      <c r="V900" s="6"/>
      <c r="W900" s="6"/>
      <c r="X900" s="6"/>
      <c r="Y900" s="6"/>
      <c r="Z900" s="6"/>
    </row>
    <row r="901" ht="15.75" customHeight="1">
      <c r="A901" s="2"/>
      <c r="B901" s="18"/>
      <c r="C901" s="23"/>
      <c r="D901" s="6"/>
      <c r="E901" s="6"/>
      <c r="F901" s="6"/>
      <c r="G901" s="6"/>
      <c r="H901" s="6"/>
      <c r="I901" s="6"/>
      <c r="J901" s="6"/>
      <c r="K901" s="6"/>
      <c r="L901" s="6"/>
      <c r="M901" s="6"/>
      <c r="N901" s="6"/>
      <c r="O901" s="6"/>
      <c r="P901" s="6"/>
      <c r="Q901" s="6"/>
      <c r="R901" s="6"/>
      <c r="U901" s="6"/>
      <c r="V901" s="6"/>
      <c r="W901" s="6"/>
      <c r="X901" s="6"/>
      <c r="Y901" s="6"/>
      <c r="Z901" s="6"/>
    </row>
    <row r="902" ht="15.75" customHeight="1">
      <c r="A902" s="2"/>
      <c r="B902" s="18"/>
      <c r="C902" s="23"/>
      <c r="D902" s="6"/>
      <c r="E902" s="6"/>
      <c r="F902" s="6"/>
      <c r="G902" s="6"/>
      <c r="H902" s="6"/>
      <c r="I902" s="6"/>
      <c r="J902" s="6"/>
      <c r="K902" s="6"/>
      <c r="L902" s="6"/>
      <c r="M902" s="6"/>
      <c r="N902" s="6"/>
      <c r="O902" s="6"/>
      <c r="P902" s="6"/>
      <c r="Q902" s="6"/>
      <c r="R902" s="6"/>
      <c r="U902" s="6"/>
      <c r="V902" s="6"/>
      <c r="W902" s="6"/>
      <c r="X902" s="6"/>
      <c r="Y902" s="6"/>
      <c r="Z902" s="6"/>
    </row>
    <row r="903" ht="15.75" customHeight="1">
      <c r="A903" s="2"/>
      <c r="B903" s="18"/>
      <c r="C903" s="23"/>
      <c r="D903" s="6"/>
      <c r="E903" s="6"/>
      <c r="F903" s="6"/>
      <c r="G903" s="6"/>
      <c r="H903" s="6"/>
      <c r="I903" s="6"/>
      <c r="J903" s="6"/>
      <c r="K903" s="6"/>
      <c r="L903" s="6"/>
      <c r="M903" s="6"/>
      <c r="N903" s="6"/>
      <c r="O903" s="6"/>
      <c r="P903" s="6"/>
      <c r="Q903" s="6"/>
      <c r="R903" s="6"/>
      <c r="U903" s="6"/>
      <c r="V903" s="6"/>
      <c r="W903" s="6"/>
      <c r="X903" s="6"/>
      <c r="Y903" s="6"/>
      <c r="Z903" s="6"/>
    </row>
    <row r="904" ht="15.75" customHeight="1">
      <c r="A904" s="2"/>
      <c r="B904" s="18"/>
      <c r="C904" s="23"/>
      <c r="D904" s="6"/>
      <c r="E904" s="6"/>
      <c r="F904" s="6"/>
      <c r="G904" s="6"/>
      <c r="H904" s="6"/>
      <c r="I904" s="6"/>
      <c r="J904" s="6"/>
      <c r="K904" s="6"/>
      <c r="L904" s="6"/>
      <c r="M904" s="6"/>
      <c r="N904" s="6"/>
      <c r="O904" s="6"/>
      <c r="P904" s="6"/>
      <c r="Q904" s="6"/>
      <c r="R904" s="6"/>
      <c r="U904" s="6"/>
      <c r="V904" s="6"/>
      <c r="W904" s="6"/>
      <c r="X904" s="6"/>
      <c r="Y904" s="6"/>
      <c r="Z904" s="6"/>
    </row>
    <row r="905" ht="15.75" customHeight="1">
      <c r="A905" s="2"/>
      <c r="B905" s="18"/>
      <c r="C905" s="23"/>
      <c r="D905" s="6"/>
      <c r="E905" s="6"/>
      <c r="F905" s="6"/>
      <c r="G905" s="6"/>
      <c r="H905" s="6"/>
      <c r="I905" s="6"/>
      <c r="J905" s="6"/>
      <c r="K905" s="6"/>
      <c r="L905" s="6"/>
      <c r="M905" s="6"/>
      <c r="N905" s="6"/>
      <c r="O905" s="6"/>
      <c r="P905" s="6"/>
      <c r="Q905" s="6"/>
      <c r="R905" s="6"/>
      <c r="U905" s="6"/>
      <c r="V905" s="6"/>
      <c r="W905" s="6"/>
      <c r="X905" s="6"/>
      <c r="Y905" s="6"/>
      <c r="Z905" s="6"/>
    </row>
    <row r="906" ht="15.75" customHeight="1">
      <c r="A906" s="2"/>
      <c r="B906" s="18"/>
      <c r="C906" s="23"/>
      <c r="D906" s="6"/>
      <c r="E906" s="6"/>
      <c r="F906" s="6"/>
      <c r="G906" s="6"/>
      <c r="H906" s="6"/>
      <c r="I906" s="6"/>
      <c r="J906" s="6"/>
      <c r="K906" s="6"/>
      <c r="L906" s="6"/>
      <c r="M906" s="6"/>
      <c r="N906" s="6"/>
      <c r="O906" s="6"/>
      <c r="P906" s="6"/>
      <c r="Q906" s="6"/>
      <c r="R906" s="6"/>
      <c r="U906" s="6"/>
      <c r="V906" s="6"/>
      <c r="W906" s="6"/>
      <c r="X906" s="6"/>
      <c r="Y906" s="6"/>
      <c r="Z906" s="6"/>
    </row>
    <row r="907" ht="15.75" customHeight="1">
      <c r="A907" s="2"/>
      <c r="B907" s="18"/>
      <c r="C907" s="23"/>
      <c r="D907" s="6"/>
      <c r="E907" s="6"/>
      <c r="F907" s="6"/>
      <c r="G907" s="6"/>
      <c r="H907" s="6"/>
      <c r="I907" s="6"/>
      <c r="J907" s="6"/>
      <c r="K907" s="6"/>
      <c r="L907" s="6"/>
      <c r="M907" s="6"/>
      <c r="N907" s="6"/>
      <c r="O907" s="6"/>
      <c r="P907" s="6"/>
      <c r="Q907" s="6"/>
      <c r="R907" s="6"/>
      <c r="U907" s="6"/>
      <c r="V907" s="6"/>
      <c r="W907" s="6"/>
      <c r="X907" s="6"/>
      <c r="Y907" s="6"/>
      <c r="Z907" s="6"/>
    </row>
    <row r="908" ht="15.75" customHeight="1">
      <c r="A908" s="2"/>
      <c r="B908" s="18"/>
      <c r="C908" s="23"/>
      <c r="D908" s="6"/>
      <c r="E908" s="6"/>
      <c r="F908" s="6"/>
      <c r="G908" s="6"/>
      <c r="H908" s="6"/>
      <c r="I908" s="6"/>
      <c r="J908" s="6"/>
      <c r="K908" s="6"/>
      <c r="L908" s="6"/>
      <c r="M908" s="6"/>
      <c r="N908" s="6"/>
      <c r="O908" s="6"/>
      <c r="P908" s="6"/>
      <c r="Q908" s="6"/>
      <c r="R908" s="6"/>
      <c r="U908" s="6"/>
      <c r="V908" s="6"/>
      <c r="W908" s="6"/>
      <c r="X908" s="6"/>
      <c r="Y908" s="6"/>
      <c r="Z908" s="6"/>
    </row>
    <row r="909" ht="15.75" customHeight="1">
      <c r="A909" s="2"/>
      <c r="B909" s="18"/>
      <c r="C909" s="23"/>
      <c r="D909" s="6"/>
      <c r="E909" s="6"/>
      <c r="F909" s="6"/>
      <c r="G909" s="6"/>
      <c r="H909" s="6"/>
      <c r="I909" s="6"/>
      <c r="J909" s="6"/>
      <c r="K909" s="6"/>
      <c r="L909" s="6"/>
      <c r="M909" s="6"/>
      <c r="N909" s="6"/>
      <c r="O909" s="6"/>
      <c r="P909" s="6"/>
      <c r="Q909" s="6"/>
      <c r="R909" s="6"/>
      <c r="U909" s="6"/>
      <c r="V909" s="6"/>
      <c r="W909" s="6"/>
      <c r="X909" s="6"/>
      <c r="Y909" s="6"/>
      <c r="Z909" s="6"/>
    </row>
    <row r="910" ht="15.75" customHeight="1">
      <c r="A910" s="2"/>
      <c r="B910" s="18"/>
      <c r="C910" s="23"/>
      <c r="D910" s="6"/>
      <c r="E910" s="6"/>
      <c r="F910" s="6"/>
      <c r="G910" s="6"/>
      <c r="H910" s="6"/>
      <c r="I910" s="6"/>
      <c r="J910" s="6"/>
      <c r="K910" s="6"/>
      <c r="L910" s="6"/>
      <c r="M910" s="6"/>
      <c r="N910" s="6"/>
      <c r="O910" s="6"/>
      <c r="P910" s="6"/>
      <c r="Q910" s="6"/>
      <c r="R910" s="6"/>
      <c r="U910" s="6"/>
      <c r="V910" s="6"/>
      <c r="W910" s="6"/>
      <c r="X910" s="6"/>
      <c r="Y910" s="6"/>
      <c r="Z910" s="6"/>
    </row>
    <row r="911" ht="15.75" customHeight="1">
      <c r="A911" s="2"/>
      <c r="B911" s="18"/>
      <c r="C911" s="23"/>
      <c r="D911" s="6"/>
      <c r="E911" s="6"/>
      <c r="F911" s="6"/>
      <c r="G911" s="6"/>
      <c r="H911" s="6"/>
      <c r="I911" s="6"/>
      <c r="J911" s="6"/>
      <c r="K911" s="6"/>
      <c r="L911" s="6"/>
      <c r="M911" s="6"/>
      <c r="N911" s="6"/>
      <c r="O911" s="6"/>
      <c r="P911" s="6"/>
      <c r="Q911" s="6"/>
      <c r="R911" s="6"/>
      <c r="U911" s="6"/>
      <c r="V911" s="6"/>
      <c r="W911" s="6"/>
      <c r="X911" s="6"/>
      <c r="Y911" s="6"/>
      <c r="Z911" s="6"/>
    </row>
    <row r="912" ht="15.75" customHeight="1">
      <c r="A912" s="2"/>
      <c r="B912" s="18"/>
      <c r="C912" s="23"/>
      <c r="D912" s="6"/>
      <c r="E912" s="6"/>
      <c r="F912" s="6"/>
      <c r="G912" s="6"/>
      <c r="H912" s="6"/>
      <c r="I912" s="6"/>
      <c r="J912" s="6"/>
      <c r="K912" s="6"/>
      <c r="L912" s="6"/>
      <c r="M912" s="6"/>
      <c r="N912" s="6"/>
      <c r="O912" s="6"/>
      <c r="P912" s="6"/>
      <c r="Q912" s="6"/>
      <c r="R912" s="6"/>
      <c r="U912" s="6"/>
      <c r="V912" s="6"/>
      <c r="W912" s="6"/>
      <c r="X912" s="6"/>
      <c r="Y912" s="6"/>
      <c r="Z912" s="6"/>
    </row>
    <row r="913" ht="15.75" customHeight="1">
      <c r="A913" s="2"/>
      <c r="B913" s="18"/>
      <c r="C913" s="23"/>
      <c r="D913" s="6"/>
      <c r="E913" s="6"/>
      <c r="F913" s="6"/>
      <c r="G913" s="6"/>
      <c r="H913" s="6"/>
      <c r="I913" s="6"/>
      <c r="J913" s="6"/>
      <c r="K913" s="6"/>
      <c r="L913" s="6"/>
      <c r="M913" s="6"/>
      <c r="N913" s="6"/>
      <c r="O913" s="6"/>
      <c r="P913" s="6"/>
      <c r="Q913" s="6"/>
      <c r="R913" s="6"/>
      <c r="U913" s="6"/>
      <c r="V913" s="6"/>
      <c r="W913" s="6"/>
      <c r="X913" s="6"/>
      <c r="Y913" s="6"/>
      <c r="Z913" s="6"/>
    </row>
    <row r="914" ht="15.75" customHeight="1">
      <c r="A914" s="2"/>
      <c r="B914" s="18"/>
      <c r="C914" s="23"/>
      <c r="D914" s="6"/>
      <c r="E914" s="6"/>
      <c r="F914" s="6"/>
      <c r="G914" s="6"/>
      <c r="H914" s="6"/>
      <c r="I914" s="6"/>
      <c r="J914" s="6"/>
      <c r="K914" s="6"/>
      <c r="L914" s="6"/>
      <c r="M914" s="6"/>
      <c r="N914" s="6"/>
      <c r="O914" s="6"/>
      <c r="P914" s="6"/>
      <c r="Q914" s="6"/>
      <c r="R914" s="6"/>
      <c r="U914" s="6"/>
      <c r="V914" s="6"/>
      <c r="W914" s="6"/>
      <c r="X914" s="6"/>
      <c r="Y914" s="6"/>
      <c r="Z914" s="6"/>
    </row>
    <row r="915" ht="15.75" customHeight="1">
      <c r="A915" s="2"/>
      <c r="B915" s="18"/>
      <c r="C915" s="23"/>
      <c r="D915" s="6"/>
      <c r="E915" s="6"/>
      <c r="F915" s="6"/>
      <c r="G915" s="6"/>
      <c r="H915" s="6"/>
      <c r="I915" s="6"/>
      <c r="J915" s="6"/>
      <c r="K915" s="6"/>
      <c r="L915" s="6"/>
      <c r="M915" s="6"/>
      <c r="N915" s="6"/>
      <c r="O915" s="6"/>
      <c r="P915" s="6"/>
      <c r="Q915" s="6"/>
      <c r="R915" s="6"/>
      <c r="U915" s="6"/>
      <c r="V915" s="6"/>
      <c r="W915" s="6"/>
      <c r="X915" s="6"/>
      <c r="Y915" s="6"/>
      <c r="Z915" s="6"/>
    </row>
    <row r="916" ht="15.75" customHeight="1">
      <c r="A916" s="2"/>
      <c r="B916" s="18"/>
      <c r="C916" s="23"/>
      <c r="D916" s="6"/>
      <c r="E916" s="6"/>
      <c r="F916" s="6"/>
      <c r="G916" s="6"/>
      <c r="H916" s="6"/>
      <c r="I916" s="6"/>
      <c r="J916" s="6"/>
      <c r="K916" s="6"/>
      <c r="L916" s="6"/>
      <c r="M916" s="6"/>
      <c r="N916" s="6"/>
      <c r="O916" s="6"/>
      <c r="P916" s="6"/>
      <c r="Q916" s="6"/>
      <c r="R916" s="6"/>
      <c r="U916" s="6"/>
      <c r="V916" s="6"/>
      <c r="W916" s="6"/>
      <c r="X916" s="6"/>
      <c r="Y916" s="6"/>
      <c r="Z916" s="6"/>
    </row>
    <row r="917" ht="15.75" customHeight="1">
      <c r="A917" s="2"/>
      <c r="B917" s="18"/>
      <c r="C917" s="23"/>
      <c r="D917" s="6"/>
      <c r="E917" s="6"/>
      <c r="F917" s="6"/>
      <c r="G917" s="6"/>
      <c r="H917" s="6"/>
      <c r="I917" s="6"/>
      <c r="J917" s="6"/>
      <c r="K917" s="6"/>
      <c r="L917" s="6"/>
      <c r="M917" s="6"/>
      <c r="N917" s="6"/>
      <c r="O917" s="6"/>
      <c r="P917" s="6"/>
      <c r="Q917" s="6"/>
      <c r="R917" s="6"/>
      <c r="U917" s="6"/>
      <c r="V917" s="6"/>
      <c r="W917" s="6"/>
      <c r="X917" s="6"/>
      <c r="Y917" s="6"/>
      <c r="Z917" s="6"/>
    </row>
    <row r="918" ht="15.75" customHeight="1">
      <c r="A918" s="2"/>
      <c r="B918" s="18"/>
      <c r="C918" s="23"/>
      <c r="D918" s="6"/>
      <c r="E918" s="6"/>
      <c r="F918" s="6"/>
      <c r="G918" s="6"/>
      <c r="H918" s="6"/>
      <c r="I918" s="6"/>
      <c r="J918" s="6"/>
      <c r="K918" s="6"/>
      <c r="L918" s="6"/>
      <c r="M918" s="6"/>
      <c r="N918" s="6"/>
      <c r="O918" s="6"/>
      <c r="P918" s="6"/>
      <c r="Q918" s="6"/>
      <c r="R918" s="6"/>
      <c r="U918" s="6"/>
      <c r="V918" s="6"/>
      <c r="W918" s="6"/>
      <c r="X918" s="6"/>
      <c r="Y918" s="6"/>
      <c r="Z918" s="6"/>
    </row>
    <row r="919" ht="15.75" customHeight="1">
      <c r="A919" s="2"/>
      <c r="B919" s="18"/>
      <c r="C919" s="23"/>
      <c r="D919" s="6"/>
      <c r="E919" s="6"/>
      <c r="F919" s="6"/>
      <c r="G919" s="6"/>
      <c r="H919" s="6"/>
      <c r="I919" s="6"/>
      <c r="J919" s="6"/>
      <c r="K919" s="6"/>
      <c r="L919" s="6"/>
      <c r="M919" s="6"/>
      <c r="N919" s="6"/>
      <c r="O919" s="6"/>
      <c r="P919" s="6"/>
      <c r="Q919" s="6"/>
      <c r="R919" s="6"/>
      <c r="U919" s="6"/>
      <c r="V919" s="6"/>
      <c r="W919" s="6"/>
      <c r="X919" s="6"/>
      <c r="Y919" s="6"/>
      <c r="Z919" s="6"/>
    </row>
    <row r="920" ht="15.75" customHeight="1">
      <c r="A920" s="2"/>
      <c r="B920" s="18"/>
      <c r="C920" s="23"/>
      <c r="D920" s="6"/>
      <c r="E920" s="6"/>
      <c r="F920" s="6"/>
      <c r="G920" s="6"/>
      <c r="H920" s="6"/>
      <c r="I920" s="6"/>
      <c r="J920" s="6"/>
      <c r="K920" s="6"/>
      <c r="L920" s="6"/>
      <c r="M920" s="6"/>
      <c r="N920" s="6"/>
      <c r="O920" s="6"/>
      <c r="P920" s="6"/>
      <c r="Q920" s="6"/>
      <c r="R920" s="6"/>
      <c r="U920" s="6"/>
      <c r="V920" s="6"/>
      <c r="W920" s="6"/>
      <c r="X920" s="6"/>
      <c r="Y920" s="6"/>
      <c r="Z920" s="6"/>
    </row>
    <row r="921" ht="15.75" customHeight="1">
      <c r="A921" s="2"/>
      <c r="B921" s="18"/>
      <c r="C921" s="23"/>
      <c r="D921" s="6"/>
      <c r="E921" s="6"/>
      <c r="F921" s="6"/>
      <c r="G921" s="6"/>
      <c r="H921" s="6"/>
      <c r="I921" s="6"/>
      <c r="J921" s="6"/>
      <c r="K921" s="6"/>
      <c r="L921" s="6"/>
      <c r="M921" s="6"/>
      <c r="N921" s="6"/>
      <c r="O921" s="6"/>
      <c r="P921" s="6"/>
      <c r="Q921" s="6"/>
      <c r="R921" s="6"/>
      <c r="U921" s="6"/>
      <c r="V921" s="6"/>
      <c r="W921" s="6"/>
      <c r="X921" s="6"/>
      <c r="Y921" s="6"/>
      <c r="Z921" s="6"/>
    </row>
    <row r="922" ht="15.75" customHeight="1">
      <c r="A922" s="2"/>
      <c r="B922" s="18"/>
      <c r="C922" s="23"/>
      <c r="D922" s="6"/>
      <c r="E922" s="6"/>
      <c r="F922" s="6"/>
      <c r="G922" s="6"/>
      <c r="H922" s="6"/>
      <c r="I922" s="6"/>
      <c r="J922" s="6"/>
      <c r="K922" s="6"/>
      <c r="L922" s="6"/>
      <c r="M922" s="6"/>
      <c r="N922" s="6"/>
      <c r="O922" s="6"/>
      <c r="P922" s="6"/>
      <c r="Q922" s="6"/>
      <c r="R922" s="6"/>
      <c r="U922" s="6"/>
      <c r="V922" s="6"/>
      <c r="W922" s="6"/>
      <c r="X922" s="6"/>
      <c r="Y922" s="6"/>
      <c r="Z922" s="6"/>
    </row>
    <row r="923" ht="15.75" customHeight="1">
      <c r="A923" s="2"/>
      <c r="B923" s="18"/>
      <c r="C923" s="23"/>
      <c r="D923" s="6"/>
      <c r="E923" s="6"/>
      <c r="F923" s="6"/>
      <c r="G923" s="6"/>
      <c r="H923" s="6"/>
      <c r="I923" s="6"/>
      <c r="J923" s="6"/>
      <c r="K923" s="6"/>
      <c r="L923" s="6"/>
      <c r="M923" s="6"/>
      <c r="N923" s="6"/>
      <c r="O923" s="6"/>
      <c r="P923" s="6"/>
      <c r="Q923" s="6"/>
      <c r="R923" s="6"/>
      <c r="U923" s="6"/>
      <c r="V923" s="6"/>
      <c r="W923" s="6"/>
      <c r="X923" s="6"/>
      <c r="Y923" s="6"/>
      <c r="Z923" s="6"/>
    </row>
    <row r="924" ht="15.75" customHeight="1">
      <c r="A924" s="2"/>
      <c r="B924" s="18"/>
      <c r="C924" s="23"/>
      <c r="D924" s="6"/>
      <c r="E924" s="6"/>
      <c r="F924" s="6"/>
      <c r="G924" s="6"/>
      <c r="H924" s="6"/>
      <c r="I924" s="6"/>
      <c r="J924" s="6"/>
      <c r="K924" s="6"/>
      <c r="L924" s="6"/>
      <c r="M924" s="6"/>
      <c r="N924" s="6"/>
      <c r="O924" s="6"/>
      <c r="P924" s="6"/>
      <c r="Q924" s="6"/>
      <c r="R924" s="6"/>
      <c r="U924" s="6"/>
      <c r="V924" s="6"/>
      <c r="W924" s="6"/>
      <c r="X924" s="6"/>
      <c r="Y924" s="6"/>
      <c r="Z924" s="6"/>
    </row>
    <row r="925" ht="15.75" customHeight="1">
      <c r="A925" s="2"/>
      <c r="B925" s="18"/>
      <c r="C925" s="23"/>
      <c r="D925" s="6"/>
      <c r="E925" s="6"/>
      <c r="F925" s="6"/>
      <c r="G925" s="6"/>
      <c r="H925" s="6"/>
      <c r="I925" s="6"/>
      <c r="J925" s="6"/>
      <c r="K925" s="6"/>
      <c r="L925" s="6"/>
      <c r="M925" s="6"/>
      <c r="N925" s="6"/>
      <c r="O925" s="6"/>
      <c r="P925" s="6"/>
      <c r="Q925" s="6"/>
      <c r="R925" s="6"/>
      <c r="U925" s="6"/>
      <c r="V925" s="6"/>
      <c r="W925" s="6"/>
      <c r="X925" s="6"/>
      <c r="Y925" s="6"/>
      <c r="Z925" s="6"/>
    </row>
    <row r="926" ht="15.75" customHeight="1">
      <c r="A926" s="2"/>
      <c r="B926" s="18"/>
      <c r="C926" s="23"/>
      <c r="D926" s="6"/>
      <c r="E926" s="6"/>
      <c r="F926" s="6"/>
      <c r="G926" s="6"/>
      <c r="H926" s="6"/>
      <c r="I926" s="6"/>
      <c r="J926" s="6"/>
      <c r="K926" s="6"/>
      <c r="L926" s="6"/>
      <c r="M926" s="6"/>
      <c r="N926" s="6"/>
      <c r="O926" s="6"/>
      <c r="P926" s="6"/>
      <c r="Q926" s="6"/>
      <c r="R926" s="6"/>
      <c r="U926" s="6"/>
      <c r="V926" s="6"/>
      <c r="W926" s="6"/>
      <c r="X926" s="6"/>
      <c r="Y926" s="6"/>
      <c r="Z926" s="6"/>
    </row>
    <row r="927" ht="15.75" customHeight="1">
      <c r="A927" s="2"/>
      <c r="B927" s="18"/>
      <c r="C927" s="23"/>
      <c r="D927" s="6"/>
      <c r="E927" s="6"/>
      <c r="F927" s="6"/>
      <c r="G927" s="6"/>
      <c r="H927" s="6"/>
      <c r="I927" s="6"/>
      <c r="J927" s="6"/>
      <c r="K927" s="6"/>
      <c r="L927" s="6"/>
      <c r="M927" s="6"/>
      <c r="N927" s="6"/>
      <c r="O927" s="6"/>
      <c r="P927" s="6"/>
      <c r="Q927" s="6"/>
      <c r="R927" s="6"/>
      <c r="U927" s="6"/>
      <c r="V927" s="6"/>
      <c r="W927" s="6"/>
      <c r="X927" s="6"/>
      <c r="Y927" s="6"/>
      <c r="Z927" s="6"/>
    </row>
    <row r="928" ht="15.75" customHeight="1">
      <c r="A928" s="2"/>
      <c r="B928" s="18"/>
      <c r="C928" s="23"/>
      <c r="D928" s="6"/>
      <c r="E928" s="6"/>
      <c r="F928" s="6"/>
      <c r="G928" s="6"/>
      <c r="H928" s="6"/>
      <c r="I928" s="6"/>
      <c r="J928" s="6"/>
      <c r="K928" s="6"/>
      <c r="L928" s="6"/>
      <c r="M928" s="6"/>
      <c r="N928" s="6"/>
      <c r="O928" s="6"/>
      <c r="P928" s="6"/>
      <c r="Q928" s="6"/>
      <c r="R928" s="6"/>
      <c r="U928" s="6"/>
      <c r="V928" s="6"/>
      <c r="W928" s="6"/>
      <c r="X928" s="6"/>
      <c r="Y928" s="6"/>
      <c r="Z928" s="6"/>
    </row>
    <row r="929" ht="15.75" customHeight="1">
      <c r="A929" s="2"/>
      <c r="B929" s="18"/>
      <c r="C929" s="23"/>
      <c r="D929" s="6"/>
      <c r="E929" s="6"/>
      <c r="F929" s="6"/>
      <c r="G929" s="6"/>
      <c r="H929" s="6"/>
      <c r="I929" s="6"/>
      <c r="J929" s="6"/>
      <c r="K929" s="6"/>
      <c r="L929" s="6"/>
      <c r="M929" s="6"/>
      <c r="N929" s="6"/>
      <c r="O929" s="6"/>
      <c r="P929" s="6"/>
      <c r="Q929" s="6"/>
      <c r="R929" s="6"/>
      <c r="U929" s="6"/>
      <c r="V929" s="6"/>
      <c r="W929" s="6"/>
      <c r="X929" s="6"/>
      <c r="Y929" s="6"/>
      <c r="Z929" s="6"/>
    </row>
    <row r="930" ht="15.75" customHeight="1">
      <c r="A930" s="2"/>
      <c r="B930" s="18"/>
      <c r="C930" s="23"/>
      <c r="D930" s="6"/>
      <c r="E930" s="6"/>
      <c r="F930" s="6"/>
      <c r="G930" s="6"/>
      <c r="H930" s="6"/>
      <c r="I930" s="6"/>
      <c r="J930" s="6"/>
      <c r="K930" s="6"/>
      <c r="L930" s="6"/>
      <c r="M930" s="6"/>
      <c r="N930" s="6"/>
      <c r="O930" s="6"/>
      <c r="P930" s="6"/>
      <c r="Q930" s="6"/>
      <c r="R930" s="6"/>
      <c r="U930" s="6"/>
      <c r="V930" s="6"/>
      <c r="W930" s="6"/>
      <c r="X930" s="6"/>
      <c r="Y930" s="6"/>
      <c r="Z930" s="6"/>
    </row>
    <row r="931" ht="15.75" customHeight="1">
      <c r="A931" s="2"/>
      <c r="B931" s="18"/>
      <c r="C931" s="23"/>
      <c r="D931" s="6"/>
      <c r="E931" s="6"/>
      <c r="F931" s="6"/>
      <c r="G931" s="6"/>
      <c r="H931" s="6"/>
      <c r="I931" s="6"/>
      <c r="J931" s="6"/>
      <c r="K931" s="6"/>
      <c r="L931" s="6"/>
      <c r="M931" s="6"/>
      <c r="N931" s="6"/>
      <c r="O931" s="6"/>
      <c r="P931" s="6"/>
      <c r="Q931" s="6"/>
      <c r="R931" s="6"/>
      <c r="U931" s="6"/>
      <c r="V931" s="6"/>
      <c r="W931" s="6"/>
      <c r="X931" s="6"/>
      <c r="Y931" s="6"/>
      <c r="Z931" s="6"/>
    </row>
    <row r="932" ht="15.75" customHeight="1">
      <c r="A932" s="2"/>
      <c r="B932" s="18"/>
      <c r="C932" s="23"/>
      <c r="D932" s="6"/>
      <c r="E932" s="6"/>
      <c r="F932" s="6"/>
      <c r="G932" s="6"/>
      <c r="H932" s="6"/>
      <c r="I932" s="6"/>
      <c r="J932" s="6"/>
      <c r="K932" s="6"/>
      <c r="L932" s="6"/>
      <c r="M932" s="6"/>
      <c r="N932" s="6"/>
      <c r="O932" s="6"/>
      <c r="P932" s="6"/>
      <c r="Q932" s="6"/>
      <c r="R932" s="6"/>
      <c r="U932" s="6"/>
      <c r="V932" s="6"/>
      <c r="W932" s="6"/>
      <c r="X932" s="6"/>
      <c r="Y932" s="6"/>
      <c r="Z932" s="6"/>
    </row>
    <row r="933" ht="15.75" customHeight="1">
      <c r="A933" s="2"/>
      <c r="B933" s="18"/>
      <c r="C933" s="23"/>
      <c r="D933" s="6"/>
      <c r="E933" s="6"/>
      <c r="F933" s="6"/>
      <c r="G933" s="6"/>
      <c r="H933" s="6"/>
      <c r="I933" s="6"/>
      <c r="J933" s="6"/>
      <c r="K933" s="6"/>
      <c r="L933" s="6"/>
      <c r="M933" s="6"/>
      <c r="N933" s="6"/>
      <c r="O933" s="6"/>
      <c r="P933" s="6"/>
      <c r="Q933" s="6"/>
      <c r="R933" s="6"/>
      <c r="U933" s="6"/>
      <c r="V933" s="6"/>
      <c r="W933" s="6"/>
      <c r="X933" s="6"/>
      <c r="Y933" s="6"/>
      <c r="Z933" s="6"/>
    </row>
    <row r="934" ht="15.75" customHeight="1">
      <c r="A934" s="2"/>
      <c r="B934" s="18"/>
      <c r="C934" s="23"/>
      <c r="D934" s="6"/>
      <c r="E934" s="6"/>
      <c r="F934" s="6"/>
      <c r="G934" s="6"/>
      <c r="H934" s="6"/>
      <c r="I934" s="6"/>
      <c r="J934" s="6"/>
      <c r="K934" s="6"/>
      <c r="L934" s="6"/>
      <c r="M934" s="6"/>
      <c r="N934" s="6"/>
      <c r="O934" s="6"/>
      <c r="P934" s="6"/>
      <c r="Q934" s="6"/>
      <c r="R934" s="6"/>
      <c r="U934" s="6"/>
      <c r="V934" s="6"/>
      <c r="W934" s="6"/>
      <c r="X934" s="6"/>
      <c r="Y934" s="6"/>
      <c r="Z934" s="6"/>
    </row>
    <row r="935" ht="15.75" customHeight="1">
      <c r="A935" s="2"/>
      <c r="B935" s="18"/>
      <c r="C935" s="23"/>
      <c r="D935" s="6"/>
      <c r="E935" s="6"/>
      <c r="F935" s="6"/>
      <c r="G935" s="6"/>
      <c r="H935" s="6"/>
      <c r="I935" s="6"/>
      <c r="J935" s="6"/>
      <c r="K935" s="6"/>
      <c r="L935" s="6"/>
      <c r="M935" s="6"/>
      <c r="N935" s="6"/>
      <c r="O935" s="6"/>
      <c r="P935" s="6"/>
      <c r="Q935" s="6"/>
      <c r="R935" s="6"/>
      <c r="U935" s="6"/>
      <c r="V935" s="6"/>
      <c r="W935" s="6"/>
      <c r="X935" s="6"/>
      <c r="Y935" s="6"/>
      <c r="Z935" s="6"/>
    </row>
    <row r="936" ht="15.75" customHeight="1">
      <c r="A936" s="2"/>
      <c r="B936" s="18"/>
      <c r="C936" s="23"/>
      <c r="D936" s="6"/>
      <c r="E936" s="6"/>
      <c r="F936" s="6"/>
      <c r="G936" s="6"/>
      <c r="H936" s="6"/>
      <c r="I936" s="6"/>
      <c r="J936" s="6"/>
      <c r="K936" s="6"/>
      <c r="L936" s="6"/>
      <c r="M936" s="6"/>
      <c r="N936" s="6"/>
      <c r="O936" s="6"/>
      <c r="P936" s="6"/>
      <c r="Q936" s="6"/>
      <c r="R936" s="6"/>
      <c r="U936" s="6"/>
      <c r="V936" s="6"/>
      <c r="W936" s="6"/>
      <c r="X936" s="6"/>
      <c r="Y936" s="6"/>
      <c r="Z936" s="6"/>
    </row>
    <row r="937" ht="15.75" customHeight="1">
      <c r="A937" s="2"/>
      <c r="B937" s="18"/>
      <c r="C937" s="23"/>
      <c r="D937" s="6"/>
      <c r="E937" s="6"/>
      <c r="F937" s="6"/>
      <c r="G937" s="6"/>
      <c r="H937" s="6"/>
      <c r="I937" s="6"/>
      <c r="J937" s="6"/>
      <c r="K937" s="6"/>
      <c r="L937" s="6"/>
      <c r="M937" s="6"/>
      <c r="N937" s="6"/>
      <c r="O937" s="6"/>
      <c r="P937" s="6"/>
      <c r="Q937" s="6"/>
      <c r="R937" s="6"/>
      <c r="U937" s="6"/>
      <c r="V937" s="6"/>
      <c r="W937" s="6"/>
      <c r="X937" s="6"/>
      <c r="Y937" s="6"/>
      <c r="Z937" s="6"/>
    </row>
    <row r="938" ht="15.75" customHeight="1">
      <c r="A938" s="2"/>
      <c r="B938" s="18"/>
      <c r="C938" s="23"/>
      <c r="D938" s="6"/>
      <c r="E938" s="6"/>
      <c r="F938" s="6"/>
      <c r="G938" s="6"/>
      <c r="H938" s="6"/>
      <c r="I938" s="6"/>
      <c r="J938" s="6"/>
      <c r="K938" s="6"/>
      <c r="L938" s="6"/>
      <c r="M938" s="6"/>
      <c r="N938" s="6"/>
      <c r="O938" s="6"/>
      <c r="P938" s="6"/>
      <c r="Q938" s="6"/>
      <c r="R938" s="6"/>
      <c r="U938" s="6"/>
      <c r="V938" s="6"/>
      <c r="W938" s="6"/>
      <c r="X938" s="6"/>
      <c r="Y938" s="6"/>
      <c r="Z938" s="6"/>
    </row>
    <row r="939" ht="15.75" customHeight="1">
      <c r="A939" s="2"/>
      <c r="B939" s="18"/>
      <c r="C939" s="23"/>
      <c r="D939" s="6"/>
      <c r="E939" s="6"/>
      <c r="F939" s="6"/>
      <c r="G939" s="6"/>
      <c r="H939" s="6"/>
      <c r="I939" s="6"/>
      <c r="J939" s="6"/>
      <c r="K939" s="6"/>
      <c r="L939" s="6"/>
      <c r="M939" s="6"/>
      <c r="N939" s="6"/>
      <c r="O939" s="6"/>
      <c r="P939" s="6"/>
      <c r="Q939" s="6"/>
      <c r="R939" s="6"/>
      <c r="U939" s="6"/>
      <c r="V939" s="6"/>
      <c r="W939" s="6"/>
      <c r="X939" s="6"/>
      <c r="Y939" s="6"/>
      <c r="Z939" s="6"/>
    </row>
    <row r="940" ht="15.75" customHeight="1">
      <c r="A940" s="2"/>
      <c r="B940" s="18"/>
      <c r="C940" s="23"/>
      <c r="D940" s="6"/>
      <c r="E940" s="6"/>
      <c r="F940" s="6"/>
      <c r="G940" s="6"/>
      <c r="H940" s="6"/>
      <c r="I940" s="6"/>
      <c r="J940" s="6"/>
      <c r="K940" s="6"/>
      <c r="L940" s="6"/>
      <c r="M940" s="6"/>
      <c r="N940" s="6"/>
      <c r="O940" s="6"/>
      <c r="P940" s="6"/>
      <c r="Q940" s="6"/>
      <c r="R940" s="6"/>
      <c r="U940" s="6"/>
      <c r="V940" s="6"/>
      <c r="W940" s="6"/>
      <c r="X940" s="6"/>
      <c r="Y940" s="6"/>
      <c r="Z940" s="6"/>
    </row>
    <row r="941" ht="15.75" customHeight="1">
      <c r="A941" s="2"/>
      <c r="B941" s="18"/>
      <c r="C941" s="23"/>
      <c r="D941" s="6"/>
      <c r="E941" s="6"/>
      <c r="F941" s="6"/>
      <c r="G941" s="6"/>
      <c r="H941" s="6"/>
      <c r="I941" s="6"/>
      <c r="J941" s="6"/>
      <c r="K941" s="6"/>
      <c r="L941" s="6"/>
      <c r="M941" s="6"/>
      <c r="N941" s="6"/>
      <c r="O941" s="6"/>
      <c r="P941" s="6"/>
      <c r="Q941" s="6"/>
      <c r="R941" s="6"/>
      <c r="U941" s="6"/>
      <c r="V941" s="6"/>
      <c r="W941" s="6"/>
      <c r="X941" s="6"/>
      <c r="Y941" s="6"/>
      <c r="Z941" s="6"/>
    </row>
    <row r="942" ht="15.75" customHeight="1">
      <c r="A942" s="2"/>
      <c r="B942" s="18"/>
      <c r="C942" s="23"/>
      <c r="D942" s="6"/>
      <c r="E942" s="6"/>
      <c r="F942" s="6"/>
      <c r="G942" s="6"/>
      <c r="H942" s="6"/>
      <c r="I942" s="6"/>
      <c r="J942" s="6"/>
      <c r="K942" s="6"/>
      <c r="L942" s="6"/>
      <c r="M942" s="6"/>
      <c r="N942" s="6"/>
      <c r="O942" s="6"/>
      <c r="P942" s="6"/>
      <c r="Q942" s="6"/>
      <c r="R942" s="6"/>
      <c r="U942" s="6"/>
      <c r="V942" s="6"/>
      <c r="W942" s="6"/>
      <c r="X942" s="6"/>
      <c r="Y942" s="6"/>
      <c r="Z942" s="6"/>
    </row>
    <row r="943" ht="15.75" customHeight="1">
      <c r="A943" s="2"/>
      <c r="B943" s="18"/>
      <c r="C943" s="23"/>
      <c r="D943" s="6"/>
      <c r="E943" s="6"/>
      <c r="F943" s="6"/>
      <c r="G943" s="6"/>
      <c r="H943" s="6"/>
      <c r="I943" s="6"/>
      <c r="J943" s="6"/>
      <c r="K943" s="6"/>
      <c r="L943" s="6"/>
      <c r="M943" s="6"/>
      <c r="N943" s="6"/>
      <c r="O943" s="6"/>
      <c r="P943" s="6"/>
      <c r="Q943" s="6"/>
      <c r="R943" s="6"/>
      <c r="U943" s="6"/>
      <c r="V943" s="6"/>
      <c r="W943" s="6"/>
      <c r="X943" s="6"/>
      <c r="Y943" s="6"/>
      <c r="Z943" s="6"/>
    </row>
    <row r="944" ht="15.75" customHeight="1">
      <c r="A944" s="2"/>
      <c r="B944" s="18"/>
      <c r="C944" s="23"/>
      <c r="D944" s="6"/>
      <c r="E944" s="6"/>
      <c r="F944" s="6"/>
      <c r="G944" s="6"/>
      <c r="H944" s="6"/>
      <c r="I944" s="6"/>
      <c r="J944" s="6"/>
      <c r="K944" s="6"/>
      <c r="L944" s="6"/>
      <c r="M944" s="6"/>
      <c r="N944" s="6"/>
      <c r="O944" s="6"/>
      <c r="P944" s="6"/>
      <c r="Q944" s="6"/>
      <c r="R944" s="6"/>
      <c r="U944" s="6"/>
      <c r="V944" s="6"/>
      <c r="W944" s="6"/>
      <c r="X944" s="6"/>
      <c r="Y944" s="6"/>
      <c r="Z944" s="6"/>
    </row>
    <row r="945" ht="15.75" customHeight="1">
      <c r="A945" s="2"/>
      <c r="B945" s="18"/>
      <c r="C945" s="23"/>
      <c r="D945" s="6"/>
      <c r="E945" s="6"/>
      <c r="F945" s="6"/>
      <c r="G945" s="6"/>
      <c r="H945" s="6"/>
      <c r="I945" s="6"/>
      <c r="J945" s="6"/>
      <c r="K945" s="6"/>
      <c r="L945" s="6"/>
      <c r="M945" s="6"/>
      <c r="N945" s="6"/>
      <c r="O945" s="6"/>
      <c r="P945" s="6"/>
      <c r="Q945" s="6"/>
      <c r="R945" s="6"/>
      <c r="U945" s="6"/>
      <c r="V945" s="6"/>
      <c r="W945" s="6"/>
      <c r="X945" s="6"/>
      <c r="Y945" s="6"/>
      <c r="Z945" s="6"/>
    </row>
    <row r="946" ht="15.75" customHeight="1">
      <c r="A946" s="2"/>
      <c r="B946" s="18"/>
      <c r="C946" s="23"/>
      <c r="D946" s="6"/>
      <c r="E946" s="6"/>
      <c r="F946" s="6"/>
      <c r="G946" s="6"/>
      <c r="H946" s="6"/>
      <c r="I946" s="6"/>
      <c r="J946" s="6"/>
      <c r="K946" s="6"/>
      <c r="L946" s="6"/>
      <c r="M946" s="6"/>
      <c r="N946" s="6"/>
      <c r="O946" s="6"/>
      <c r="P946" s="6"/>
      <c r="Q946" s="6"/>
      <c r="R946" s="6"/>
      <c r="U946" s="6"/>
      <c r="V946" s="6"/>
      <c r="W946" s="6"/>
      <c r="X946" s="6"/>
      <c r="Y946" s="6"/>
      <c r="Z946" s="6"/>
    </row>
    <row r="947" ht="15.75" customHeight="1">
      <c r="A947" s="2"/>
      <c r="B947" s="18"/>
      <c r="C947" s="23"/>
      <c r="D947" s="6"/>
      <c r="E947" s="6"/>
      <c r="F947" s="6"/>
      <c r="G947" s="6"/>
      <c r="H947" s="6"/>
      <c r="I947" s="6"/>
      <c r="J947" s="6"/>
      <c r="K947" s="6"/>
      <c r="L947" s="6"/>
      <c r="M947" s="6"/>
      <c r="N947" s="6"/>
      <c r="O947" s="6"/>
      <c r="P947" s="6"/>
      <c r="Q947" s="6"/>
      <c r="R947" s="6"/>
      <c r="U947" s="6"/>
      <c r="V947" s="6"/>
      <c r="W947" s="6"/>
      <c r="X947" s="6"/>
      <c r="Y947" s="6"/>
      <c r="Z947" s="6"/>
    </row>
    <row r="948" ht="15.75" customHeight="1">
      <c r="A948" s="2"/>
      <c r="B948" s="18"/>
      <c r="C948" s="23"/>
      <c r="D948" s="6"/>
      <c r="E948" s="6"/>
      <c r="F948" s="6"/>
      <c r="G948" s="6"/>
      <c r="H948" s="6"/>
      <c r="I948" s="6"/>
      <c r="J948" s="6"/>
      <c r="K948" s="6"/>
      <c r="L948" s="6"/>
      <c r="M948" s="6"/>
      <c r="N948" s="6"/>
      <c r="O948" s="6"/>
      <c r="P948" s="6"/>
      <c r="Q948" s="6"/>
      <c r="R948" s="6"/>
      <c r="U948" s="6"/>
      <c r="V948" s="6"/>
      <c r="W948" s="6"/>
      <c r="X948" s="6"/>
      <c r="Y948" s="6"/>
      <c r="Z948" s="6"/>
    </row>
    <row r="949" ht="15.75" customHeight="1">
      <c r="A949" s="2"/>
      <c r="B949" s="18"/>
      <c r="C949" s="23"/>
      <c r="D949" s="6"/>
      <c r="E949" s="6"/>
      <c r="F949" s="6"/>
      <c r="G949" s="6"/>
      <c r="H949" s="6"/>
      <c r="I949" s="6"/>
      <c r="J949" s="6"/>
      <c r="K949" s="6"/>
      <c r="L949" s="6"/>
      <c r="M949" s="6"/>
      <c r="N949" s="6"/>
      <c r="O949" s="6"/>
      <c r="P949" s="6"/>
      <c r="Q949" s="6"/>
      <c r="R949" s="6"/>
      <c r="U949" s="6"/>
      <c r="V949" s="6"/>
      <c r="W949" s="6"/>
      <c r="X949" s="6"/>
      <c r="Y949" s="6"/>
      <c r="Z949" s="6"/>
    </row>
    <row r="950" ht="15.75" customHeight="1">
      <c r="A950" s="2"/>
      <c r="B950" s="18"/>
      <c r="C950" s="23"/>
      <c r="D950" s="6"/>
      <c r="E950" s="6"/>
      <c r="F950" s="6"/>
      <c r="G950" s="6"/>
      <c r="H950" s="6"/>
      <c r="I950" s="6"/>
      <c r="J950" s="6"/>
      <c r="K950" s="6"/>
      <c r="L950" s="6"/>
      <c r="M950" s="6"/>
      <c r="N950" s="6"/>
      <c r="O950" s="6"/>
      <c r="P950" s="6"/>
      <c r="Q950" s="6"/>
      <c r="R950" s="6"/>
      <c r="U950" s="6"/>
      <c r="V950" s="6"/>
      <c r="W950" s="6"/>
      <c r="X950" s="6"/>
      <c r="Y950" s="6"/>
      <c r="Z950" s="6"/>
    </row>
    <row r="951" ht="15.75" customHeight="1">
      <c r="A951" s="2"/>
      <c r="B951" s="18"/>
      <c r="C951" s="23"/>
      <c r="D951" s="6"/>
      <c r="E951" s="6"/>
      <c r="F951" s="6"/>
      <c r="G951" s="6"/>
      <c r="H951" s="6"/>
      <c r="I951" s="6"/>
      <c r="J951" s="6"/>
      <c r="K951" s="6"/>
      <c r="L951" s="6"/>
      <c r="M951" s="6"/>
      <c r="N951" s="6"/>
      <c r="O951" s="6"/>
      <c r="P951" s="6"/>
      <c r="Q951" s="6"/>
      <c r="R951" s="6"/>
      <c r="U951" s="6"/>
      <c r="V951" s="6"/>
      <c r="W951" s="6"/>
      <c r="X951" s="6"/>
      <c r="Y951" s="6"/>
      <c r="Z951" s="6"/>
    </row>
    <row r="952" ht="15.75" customHeight="1">
      <c r="A952" s="2"/>
      <c r="B952" s="18"/>
      <c r="C952" s="23"/>
      <c r="D952" s="6"/>
      <c r="E952" s="6"/>
      <c r="F952" s="6"/>
      <c r="G952" s="6"/>
      <c r="H952" s="6"/>
      <c r="I952" s="6"/>
      <c r="J952" s="6"/>
      <c r="K952" s="6"/>
      <c r="L952" s="6"/>
      <c r="M952" s="6"/>
      <c r="N952" s="6"/>
      <c r="O952" s="6"/>
      <c r="P952" s="6"/>
      <c r="Q952" s="6"/>
      <c r="R952" s="6"/>
      <c r="U952" s="6"/>
      <c r="V952" s="6"/>
      <c r="W952" s="6"/>
      <c r="X952" s="6"/>
      <c r="Y952" s="6"/>
      <c r="Z952" s="6"/>
    </row>
    <row r="953" ht="15.75" customHeight="1">
      <c r="A953" s="2"/>
      <c r="B953" s="18"/>
      <c r="C953" s="23"/>
      <c r="D953" s="6"/>
      <c r="E953" s="6"/>
      <c r="F953" s="6"/>
      <c r="G953" s="6"/>
      <c r="H953" s="6"/>
      <c r="I953" s="6"/>
      <c r="J953" s="6"/>
      <c r="K953" s="6"/>
      <c r="L953" s="6"/>
      <c r="M953" s="6"/>
      <c r="N953" s="6"/>
      <c r="O953" s="6"/>
      <c r="P953" s="6"/>
      <c r="Q953" s="6"/>
      <c r="R953" s="6"/>
      <c r="U953" s="6"/>
      <c r="V953" s="6"/>
      <c r="W953" s="6"/>
      <c r="X953" s="6"/>
      <c r="Y953" s="6"/>
      <c r="Z953" s="6"/>
    </row>
    <row r="954" ht="15.75" customHeight="1">
      <c r="A954" s="2"/>
      <c r="B954" s="18"/>
      <c r="C954" s="23"/>
      <c r="D954" s="6"/>
      <c r="E954" s="6"/>
      <c r="F954" s="6"/>
      <c r="G954" s="6"/>
      <c r="H954" s="6"/>
      <c r="I954" s="6"/>
      <c r="J954" s="6"/>
      <c r="K954" s="6"/>
      <c r="L954" s="6"/>
      <c r="M954" s="6"/>
      <c r="N954" s="6"/>
      <c r="O954" s="6"/>
      <c r="P954" s="6"/>
      <c r="Q954" s="6"/>
      <c r="R954" s="6"/>
      <c r="U954" s="6"/>
      <c r="V954" s="6"/>
      <c r="W954" s="6"/>
      <c r="X954" s="6"/>
      <c r="Y954" s="6"/>
      <c r="Z954" s="6"/>
    </row>
    <row r="955" ht="15.75" customHeight="1">
      <c r="A955" s="2"/>
      <c r="B955" s="18"/>
      <c r="C955" s="23"/>
      <c r="D955" s="6"/>
      <c r="E955" s="6"/>
      <c r="F955" s="6"/>
      <c r="G955" s="6"/>
      <c r="H955" s="6"/>
      <c r="I955" s="6"/>
      <c r="J955" s="6"/>
      <c r="K955" s="6"/>
      <c r="L955" s="6"/>
      <c r="M955" s="6"/>
      <c r="N955" s="6"/>
      <c r="O955" s="6"/>
      <c r="P955" s="6"/>
      <c r="Q955" s="6"/>
      <c r="R955" s="6"/>
      <c r="U955" s="6"/>
      <c r="V955" s="6"/>
      <c r="W955" s="6"/>
      <c r="X955" s="6"/>
      <c r="Y955" s="6"/>
      <c r="Z955" s="6"/>
    </row>
    <row r="956" ht="15.75" customHeight="1">
      <c r="A956" s="2"/>
      <c r="B956" s="18"/>
      <c r="C956" s="23"/>
      <c r="D956" s="6"/>
      <c r="E956" s="6"/>
      <c r="F956" s="6"/>
      <c r="G956" s="6"/>
      <c r="H956" s="6"/>
      <c r="I956" s="6"/>
      <c r="J956" s="6"/>
      <c r="K956" s="6"/>
      <c r="L956" s="6"/>
      <c r="M956" s="6"/>
      <c r="N956" s="6"/>
      <c r="O956" s="6"/>
      <c r="P956" s="6"/>
      <c r="Q956" s="6"/>
      <c r="R956" s="6"/>
      <c r="U956" s="6"/>
      <c r="V956" s="6"/>
      <c r="W956" s="6"/>
      <c r="X956" s="6"/>
      <c r="Y956" s="6"/>
      <c r="Z956" s="6"/>
    </row>
    <row r="957" ht="15.75" customHeight="1">
      <c r="A957" s="2"/>
      <c r="B957" s="18"/>
      <c r="C957" s="23"/>
      <c r="D957" s="6"/>
      <c r="E957" s="6"/>
      <c r="F957" s="6"/>
      <c r="G957" s="6"/>
      <c r="H957" s="6"/>
      <c r="I957" s="6"/>
      <c r="J957" s="6"/>
      <c r="K957" s="6"/>
      <c r="L957" s="6"/>
      <c r="M957" s="6"/>
      <c r="N957" s="6"/>
      <c r="O957" s="6"/>
      <c r="P957" s="6"/>
      <c r="Q957" s="6"/>
      <c r="R957" s="6"/>
      <c r="U957" s="6"/>
      <c r="V957" s="6"/>
      <c r="W957" s="6"/>
      <c r="X957" s="6"/>
      <c r="Y957" s="6"/>
      <c r="Z957" s="6"/>
    </row>
    <row r="958" ht="15.75" customHeight="1">
      <c r="A958" s="2"/>
      <c r="B958" s="18"/>
      <c r="C958" s="23"/>
      <c r="D958" s="6"/>
      <c r="E958" s="6"/>
      <c r="F958" s="6"/>
      <c r="G958" s="6"/>
      <c r="H958" s="6"/>
      <c r="I958" s="6"/>
      <c r="J958" s="6"/>
      <c r="K958" s="6"/>
      <c r="L958" s="6"/>
      <c r="M958" s="6"/>
      <c r="N958" s="6"/>
      <c r="O958" s="6"/>
      <c r="P958" s="6"/>
      <c r="Q958" s="6"/>
      <c r="R958" s="6"/>
      <c r="U958" s="6"/>
      <c r="V958" s="6"/>
      <c r="W958" s="6"/>
      <c r="X958" s="6"/>
      <c r="Y958" s="6"/>
      <c r="Z958" s="6"/>
    </row>
    <row r="959" ht="15.75" customHeight="1">
      <c r="A959" s="2"/>
      <c r="B959" s="18"/>
      <c r="C959" s="23"/>
      <c r="D959" s="6"/>
      <c r="E959" s="6"/>
      <c r="F959" s="6"/>
      <c r="G959" s="6"/>
      <c r="H959" s="6"/>
      <c r="I959" s="6"/>
      <c r="J959" s="6"/>
      <c r="K959" s="6"/>
      <c r="L959" s="6"/>
      <c r="M959" s="6"/>
      <c r="N959" s="6"/>
      <c r="O959" s="6"/>
      <c r="P959" s="6"/>
      <c r="Q959" s="6"/>
      <c r="R959" s="6"/>
      <c r="U959" s="6"/>
      <c r="V959" s="6"/>
      <c r="W959" s="6"/>
      <c r="X959" s="6"/>
      <c r="Y959" s="6"/>
      <c r="Z959" s="6"/>
    </row>
    <row r="960" ht="15.75" customHeight="1">
      <c r="A960" s="2"/>
      <c r="B960" s="18"/>
      <c r="C960" s="23"/>
      <c r="D960" s="6"/>
      <c r="E960" s="6"/>
      <c r="F960" s="6"/>
      <c r="G960" s="6"/>
      <c r="H960" s="6"/>
      <c r="I960" s="6"/>
      <c r="J960" s="6"/>
      <c r="K960" s="6"/>
      <c r="L960" s="6"/>
      <c r="M960" s="6"/>
      <c r="N960" s="6"/>
      <c r="O960" s="6"/>
      <c r="P960" s="6"/>
      <c r="Q960" s="6"/>
      <c r="R960" s="6"/>
      <c r="U960" s="6"/>
      <c r="V960" s="6"/>
      <c r="W960" s="6"/>
      <c r="X960" s="6"/>
      <c r="Y960" s="6"/>
      <c r="Z960" s="6"/>
    </row>
    <row r="961" ht="15.75" customHeight="1">
      <c r="A961" s="2"/>
      <c r="B961" s="18"/>
      <c r="C961" s="23"/>
      <c r="D961" s="6"/>
      <c r="E961" s="6"/>
      <c r="F961" s="6"/>
      <c r="G961" s="6"/>
      <c r="H961" s="6"/>
      <c r="I961" s="6"/>
      <c r="J961" s="6"/>
      <c r="K961" s="6"/>
      <c r="L961" s="6"/>
      <c r="M961" s="6"/>
      <c r="N961" s="6"/>
      <c r="O961" s="6"/>
      <c r="P961" s="6"/>
      <c r="Q961" s="6"/>
      <c r="R961" s="6"/>
      <c r="U961" s="6"/>
      <c r="V961" s="6"/>
      <c r="W961" s="6"/>
      <c r="X961" s="6"/>
      <c r="Y961" s="6"/>
      <c r="Z961" s="6"/>
    </row>
    <row r="962" ht="15.75" customHeight="1">
      <c r="A962" s="2"/>
      <c r="B962" s="18"/>
      <c r="C962" s="23"/>
      <c r="D962" s="6"/>
      <c r="E962" s="6"/>
      <c r="F962" s="6"/>
      <c r="G962" s="6"/>
      <c r="H962" s="6"/>
      <c r="I962" s="6"/>
      <c r="J962" s="6"/>
      <c r="K962" s="6"/>
      <c r="L962" s="6"/>
      <c r="M962" s="6"/>
      <c r="N962" s="6"/>
      <c r="O962" s="6"/>
      <c r="P962" s="6"/>
      <c r="Q962" s="6"/>
      <c r="R962" s="6"/>
      <c r="U962" s="6"/>
      <c r="V962" s="6"/>
      <c r="W962" s="6"/>
      <c r="X962" s="6"/>
      <c r="Y962" s="6"/>
      <c r="Z962" s="6"/>
    </row>
    <row r="963" ht="15.75" customHeight="1">
      <c r="A963" s="2"/>
      <c r="B963" s="18"/>
      <c r="C963" s="23"/>
      <c r="D963" s="6"/>
      <c r="E963" s="6"/>
      <c r="F963" s="6"/>
      <c r="G963" s="6"/>
      <c r="H963" s="6"/>
      <c r="I963" s="6"/>
      <c r="J963" s="6"/>
      <c r="K963" s="6"/>
      <c r="L963" s="6"/>
      <c r="M963" s="6"/>
      <c r="N963" s="6"/>
      <c r="O963" s="6"/>
      <c r="P963" s="6"/>
      <c r="Q963" s="6"/>
      <c r="R963" s="6"/>
      <c r="U963" s="6"/>
      <c r="V963" s="6"/>
      <c r="W963" s="6"/>
      <c r="X963" s="6"/>
      <c r="Y963" s="6"/>
      <c r="Z963" s="6"/>
    </row>
    <row r="964" ht="15.75" customHeight="1">
      <c r="A964" s="2"/>
      <c r="B964" s="18"/>
      <c r="C964" s="23"/>
      <c r="D964" s="6"/>
      <c r="E964" s="6"/>
      <c r="F964" s="6"/>
      <c r="G964" s="6"/>
      <c r="H964" s="6"/>
      <c r="I964" s="6"/>
      <c r="J964" s="6"/>
      <c r="K964" s="6"/>
      <c r="L964" s="6"/>
      <c r="M964" s="6"/>
      <c r="N964" s="6"/>
      <c r="O964" s="6"/>
      <c r="P964" s="6"/>
      <c r="Q964" s="6"/>
      <c r="R964" s="6"/>
      <c r="U964" s="6"/>
      <c r="V964" s="6"/>
      <c r="W964" s="6"/>
      <c r="X964" s="6"/>
      <c r="Y964" s="6"/>
      <c r="Z964" s="6"/>
    </row>
    <row r="965" ht="15.75" customHeight="1">
      <c r="A965" s="2"/>
      <c r="B965" s="18"/>
      <c r="C965" s="23"/>
      <c r="D965" s="6"/>
      <c r="E965" s="6"/>
      <c r="F965" s="6"/>
      <c r="G965" s="6"/>
      <c r="H965" s="6"/>
      <c r="I965" s="6"/>
      <c r="J965" s="6"/>
      <c r="K965" s="6"/>
      <c r="L965" s="6"/>
      <c r="M965" s="6"/>
      <c r="N965" s="6"/>
      <c r="O965" s="6"/>
      <c r="P965" s="6"/>
      <c r="Q965" s="6"/>
      <c r="R965" s="6"/>
      <c r="U965" s="6"/>
      <c r="V965" s="6"/>
      <c r="W965" s="6"/>
      <c r="X965" s="6"/>
      <c r="Y965" s="6"/>
      <c r="Z965" s="6"/>
    </row>
    <row r="966" ht="15.75" customHeight="1">
      <c r="A966" s="2"/>
      <c r="B966" s="18"/>
      <c r="C966" s="23"/>
      <c r="D966" s="6"/>
      <c r="E966" s="6"/>
      <c r="F966" s="6"/>
      <c r="G966" s="6"/>
      <c r="H966" s="6"/>
      <c r="I966" s="6"/>
      <c r="J966" s="6"/>
      <c r="K966" s="6"/>
      <c r="L966" s="6"/>
      <c r="M966" s="6"/>
      <c r="N966" s="6"/>
      <c r="O966" s="6"/>
      <c r="P966" s="6"/>
      <c r="Q966" s="6"/>
      <c r="R966" s="6"/>
      <c r="U966" s="6"/>
      <c r="V966" s="6"/>
      <c r="W966" s="6"/>
      <c r="X966" s="6"/>
      <c r="Y966" s="6"/>
      <c r="Z966" s="6"/>
    </row>
    <row r="967" ht="15.75" customHeight="1">
      <c r="A967" s="2"/>
      <c r="B967" s="18"/>
      <c r="C967" s="23"/>
      <c r="D967" s="6"/>
      <c r="E967" s="6"/>
      <c r="F967" s="6"/>
      <c r="G967" s="6"/>
      <c r="H967" s="6"/>
      <c r="I967" s="6"/>
      <c r="J967" s="6"/>
      <c r="K967" s="6"/>
      <c r="L967" s="6"/>
      <c r="M967" s="6"/>
      <c r="N967" s="6"/>
      <c r="O967" s="6"/>
      <c r="P967" s="6"/>
      <c r="Q967" s="6"/>
      <c r="R967" s="6"/>
      <c r="U967" s="6"/>
      <c r="V967" s="6"/>
      <c r="W967" s="6"/>
      <c r="X967" s="6"/>
      <c r="Y967" s="6"/>
      <c r="Z967" s="6"/>
    </row>
    <row r="968" ht="15.75" customHeight="1">
      <c r="A968" s="2"/>
      <c r="B968" s="18"/>
      <c r="C968" s="23"/>
      <c r="D968" s="6"/>
      <c r="E968" s="6"/>
      <c r="F968" s="6"/>
      <c r="G968" s="6"/>
      <c r="H968" s="6"/>
      <c r="I968" s="6"/>
      <c r="J968" s="6"/>
      <c r="K968" s="6"/>
      <c r="L968" s="6"/>
      <c r="M968" s="6"/>
      <c r="N968" s="6"/>
      <c r="O968" s="6"/>
      <c r="P968" s="6"/>
      <c r="Q968" s="6"/>
      <c r="R968" s="6"/>
      <c r="U968" s="6"/>
      <c r="V968" s="6"/>
      <c r="W968" s="6"/>
      <c r="X968" s="6"/>
      <c r="Y968" s="6"/>
      <c r="Z968" s="6"/>
    </row>
    <row r="969" ht="15.75" customHeight="1">
      <c r="A969" s="2"/>
      <c r="B969" s="18"/>
      <c r="C969" s="23"/>
      <c r="D969" s="6"/>
      <c r="E969" s="6"/>
      <c r="F969" s="6"/>
      <c r="G969" s="6"/>
      <c r="H969" s="6"/>
      <c r="I969" s="6"/>
      <c r="J969" s="6"/>
      <c r="K969" s="6"/>
      <c r="L969" s="6"/>
      <c r="M969" s="6"/>
      <c r="N969" s="6"/>
      <c r="O969" s="6"/>
      <c r="P969" s="6"/>
      <c r="Q969" s="6"/>
      <c r="R969" s="6"/>
      <c r="U969" s="6"/>
      <c r="V969" s="6"/>
      <c r="W969" s="6"/>
      <c r="X969" s="6"/>
      <c r="Y969" s="6"/>
      <c r="Z969" s="6"/>
    </row>
    <row r="970" ht="15.75" customHeight="1">
      <c r="A970" s="2"/>
      <c r="B970" s="18"/>
      <c r="C970" s="23"/>
      <c r="D970" s="6"/>
      <c r="E970" s="6"/>
      <c r="F970" s="6"/>
      <c r="G970" s="6"/>
      <c r="H970" s="6"/>
      <c r="I970" s="6"/>
      <c r="J970" s="6"/>
      <c r="K970" s="6"/>
      <c r="L970" s="6"/>
      <c r="M970" s="6"/>
      <c r="N970" s="6"/>
      <c r="O970" s="6"/>
      <c r="P970" s="6"/>
      <c r="Q970" s="6"/>
      <c r="R970" s="6"/>
      <c r="U970" s="6"/>
      <c r="V970" s="6"/>
      <c r="W970" s="6"/>
      <c r="X970" s="6"/>
      <c r="Y970" s="6"/>
      <c r="Z970" s="6"/>
    </row>
    <row r="971" ht="15.75" customHeight="1">
      <c r="A971" s="2"/>
      <c r="B971" s="18"/>
      <c r="C971" s="23"/>
      <c r="D971" s="6"/>
      <c r="E971" s="6"/>
      <c r="F971" s="6"/>
      <c r="G971" s="6"/>
      <c r="H971" s="6"/>
      <c r="I971" s="6"/>
      <c r="J971" s="6"/>
      <c r="K971" s="6"/>
      <c r="L971" s="6"/>
      <c r="M971" s="6"/>
      <c r="N971" s="6"/>
      <c r="O971" s="6"/>
      <c r="P971" s="6"/>
      <c r="Q971" s="6"/>
      <c r="R971" s="6"/>
      <c r="U971" s="6"/>
      <c r="V971" s="6"/>
      <c r="W971" s="6"/>
      <c r="X971" s="6"/>
      <c r="Y971" s="6"/>
      <c r="Z971" s="6"/>
    </row>
    <row r="972" ht="15.75" customHeight="1">
      <c r="A972" s="2"/>
      <c r="B972" s="18"/>
      <c r="C972" s="23"/>
      <c r="D972" s="6"/>
      <c r="E972" s="6"/>
      <c r="F972" s="6"/>
      <c r="G972" s="6"/>
      <c r="H972" s="6"/>
      <c r="I972" s="6"/>
      <c r="J972" s="6"/>
      <c r="K972" s="6"/>
      <c r="L972" s="6"/>
      <c r="M972" s="6"/>
      <c r="N972" s="6"/>
      <c r="O972" s="6"/>
      <c r="P972" s="6"/>
      <c r="Q972" s="6"/>
      <c r="R972" s="6"/>
      <c r="U972" s="6"/>
      <c r="V972" s="6"/>
      <c r="W972" s="6"/>
      <c r="X972" s="6"/>
      <c r="Y972" s="6"/>
      <c r="Z972" s="6"/>
    </row>
    <row r="973" ht="15.75" customHeight="1">
      <c r="A973" s="2"/>
      <c r="B973" s="18"/>
      <c r="C973" s="23"/>
      <c r="D973" s="6"/>
      <c r="E973" s="6"/>
      <c r="F973" s="6"/>
      <c r="G973" s="6"/>
      <c r="H973" s="6"/>
      <c r="I973" s="6"/>
      <c r="J973" s="6"/>
      <c r="K973" s="6"/>
      <c r="L973" s="6"/>
      <c r="M973" s="6"/>
      <c r="N973" s="6"/>
      <c r="O973" s="6"/>
      <c r="P973" s="6"/>
      <c r="Q973" s="6"/>
      <c r="R973" s="6"/>
      <c r="U973" s="6"/>
      <c r="V973" s="6"/>
      <c r="W973" s="6"/>
      <c r="X973" s="6"/>
      <c r="Y973" s="6"/>
      <c r="Z973" s="6"/>
    </row>
    <row r="974" ht="15.75" customHeight="1">
      <c r="A974" s="2"/>
      <c r="B974" s="18"/>
      <c r="C974" s="23"/>
      <c r="D974" s="6"/>
      <c r="E974" s="6"/>
      <c r="F974" s="6"/>
      <c r="G974" s="6"/>
      <c r="H974" s="6"/>
      <c r="I974" s="6"/>
      <c r="J974" s="6"/>
      <c r="K974" s="6"/>
      <c r="L974" s="6"/>
      <c r="M974" s="6"/>
      <c r="N974" s="6"/>
      <c r="O974" s="6"/>
      <c r="P974" s="6"/>
      <c r="Q974" s="6"/>
      <c r="R974" s="6"/>
      <c r="U974" s="6"/>
      <c r="V974" s="6"/>
      <c r="W974" s="6"/>
      <c r="X974" s="6"/>
      <c r="Y974" s="6"/>
      <c r="Z974" s="6"/>
    </row>
    <row r="975" ht="15.75" customHeight="1">
      <c r="A975" s="2"/>
      <c r="B975" s="18"/>
      <c r="C975" s="23"/>
      <c r="D975" s="6"/>
      <c r="E975" s="6"/>
      <c r="F975" s="6"/>
      <c r="G975" s="6"/>
      <c r="H975" s="6"/>
      <c r="I975" s="6"/>
      <c r="J975" s="6"/>
      <c r="K975" s="6"/>
      <c r="L975" s="6"/>
      <c r="M975" s="6"/>
      <c r="N975" s="6"/>
      <c r="O975" s="6"/>
      <c r="P975" s="6"/>
      <c r="Q975" s="6"/>
      <c r="R975" s="6"/>
      <c r="U975" s="6"/>
      <c r="V975" s="6"/>
      <c r="W975" s="6"/>
      <c r="X975" s="6"/>
      <c r="Y975" s="6"/>
      <c r="Z975" s="6"/>
    </row>
    <row r="976" ht="15.75" customHeight="1">
      <c r="A976" s="2"/>
      <c r="B976" s="18"/>
      <c r="C976" s="23"/>
      <c r="D976" s="6"/>
      <c r="E976" s="6"/>
      <c r="F976" s="6"/>
      <c r="G976" s="6"/>
      <c r="H976" s="6"/>
      <c r="I976" s="6"/>
      <c r="J976" s="6"/>
      <c r="K976" s="6"/>
      <c r="L976" s="6"/>
      <c r="M976" s="6"/>
      <c r="N976" s="6"/>
      <c r="O976" s="6"/>
      <c r="P976" s="6"/>
      <c r="Q976" s="6"/>
      <c r="R976" s="6"/>
      <c r="U976" s="6"/>
      <c r="V976" s="6"/>
      <c r="W976" s="6"/>
      <c r="X976" s="6"/>
      <c r="Y976" s="6"/>
      <c r="Z976" s="6"/>
    </row>
    <row r="977" ht="15.75" customHeight="1">
      <c r="A977" s="2"/>
      <c r="B977" s="18"/>
      <c r="C977" s="23"/>
      <c r="D977" s="6"/>
      <c r="E977" s="6"/>
      <c r="F977" s="6"/>
      <c r="G977" s="6"/>
      <c r="H977" s="6"/>
      <c r="I977" s="6"/>
      <c r="J977" s="6"/>
      <c r="K977" s="6"/>
      <c r="L977" s="6"/>
      <c r="M977" s="6"/>
      <c r="N977" s="6"/>
      <c r="O977" s="6"/>
      <c r="P977" s="6"/>
      <c r="Q977" s="6"/>
      <c r="R977" s="6"/>
      <c r="U977" s="6"/>
      <c r="V977" s="6"/>
      <c r="W977" s="6"/>
      <c r="X977" s="6"/>
      <c r="Y977" s="6"/>
      <c r="Z977" s="6"/>
    </row>
    <row r="978" ht="15.75" customHeight="1">
      <c r="A978" s="2"/>
      <c r="B978" s="18"/>
      <c r="C978" s="23"/>
      <c r="D978" s="6"/>
      <c r="E978" s="6"/>
      <c r="F978" s="6"/>
      <c r="G978" s="6"/>
      <c r="H978" s="6"/>
      <c r="I978" s="6"/>
      <c r="J978" s="6"/>
      <c r="K978" s="6"/>
      <c r="L978" s="6"/>
      <c r="M978" s="6"/>
      <c r="N978" s="6"/>
      <c r="O978" s="6"/>
      <c r="P978" s="6"/>
      <c r="Q978" s="6"/>
      <c r="R978" s="6"/>
      <c r="U978" s="6"/>
      <c r="V978" s="6"/>
      <c r="W978" s="6"/>
      <c r="X978" s="6"/>
      <c r="Y978" s="6"/>
      <c r="Z978" s="6"/>
    </row>
    <row r="979" ht="15.75" customHeight="1">
      <c r="A979" s="2"/>
      <c r="B979" s="18"/>
      <c r="C979" s="23"/>
      <c r="D979" s="6"/>
      <c r="E979" s="6"/>
      <c r="F979" s="6"/>
      <c r="G979" s="6"/>
      <c r="H979" s="6"/>
      <c r="I979" s="6"/>
      <c r="J979" s="6"/>
      <c r="K979" s="6"/>
      <c r="L979" s="6"/>
      <c r="M979" s="6"/>
      <c r="N979" s="6"/>
      <c r="O979" s="6"/>
      <c r="P979" s="6"/>
      <c r="Q979" s="6"/>
      <c r="R979" s="6"/>
      <c r="U979" s="6"/>
      <c r="V979" s="6"/>
      <c r="W979" s="6"/>
      <c r="X979" s="6"/>
      <c r="Y979" s="6"/>
      <c r="Z979" s="6"/>
    </row>
    <row r="980" ht="15.75" customHeight="1">
      <c r="A980" s="2"/>
      <c r="B980" s="18"/>
      <c r="C980" s="23"/>
      <c r="D980" s="6"/>
      <c r="E980" s="6"/>
      <c r="F980" s="6"/>
      <c r="G980" s="6"/>
      <c r="H980" s="6"/>
      <c r="I980" s="6"/>
      <c r="J980" s="6"/>
      <c r="K980" s="6"/>
      <c r="L980" s="6"/>
      <c r="M980" s="6"/>
      <c r="N980" s="6"/>
      <c r="O980" s="6"/>
      <c r="P980" s="6"/>
      <c r="Q980" s="6"/>
      <c r="R980" s="6"/>
      <c r="U980" s="6"/>
      <c r="V980" s="6"/>
      <c r="W980" s="6"/>
      <c r="X980" s="6"/>
      <c r="Y980" s="6"/>
      <c r="Z980" s="6"/>
    </row>
    <row r="981" ht="15.75" customHeight="1">
      <c r="A981" s="2"/>
      <c r="B981" s="18"/>
      <c r="C981" s="23"/>
      <c r="D981" s="6"/>
      <c r="E981" s="6"/>
      <c r="F981" s="6"/>
      <c r="G981" s="6"/>
      <c r="H981" s="6"/>
      <c r="I981" s="6"/>
      <c r="J981" s="6"/>
      <c r="K981" s="6"/>
      <c r="L981" s="6"/>
      <c r="M981" s="6"/>
      <c r="N981" s="6"/>
      <c r="O981" s="6"/>
      <c r="P981" s="6"/>
      <c r="Q981" s="6"/>
      <c r="R981" s="6"/>
      <c r="U981" s="6"/>
      <c r="V981" s="6"/>
      <c r="W981" s="6"/>
      <c r="X981" s="6"/>
      <c r="Y981" s="6"/>
      <c r="Z981" s="6"/>
    </row>
    <row r="982" ht="15.75" customHeight="1">
      <c r="A982" s="2"/>
      <c r="B982" s="18"/>
      <c r="C982" s="23"/>
      <c r="D982" s="6"/>
      <c r="E982" s="6"/>
      <c r="F982" s="6"/>
      <c r="G982" s="6"/>
      <c r="H982" s="6"/>
      <c r="I982" s="6"/>
      <c r="J982" s="6"/>
      <c r="K982" s="6"/>
      <c r="L982" s="6"/>
      <c r="M982" s="6"/>
      <c r="N982" s="6"/>
      <c r="O982" s="6"/>
      <c r="P982" s="6"/>
      <c r="Q982" s="6"/>
      <c r="R982" s="6"/>
      <c r="U982" s="6"/>
      <c r="V982" s="6"/>
      <c r="W982" s="6"/>
      <c r="X982" s="6"/>
      <c r="Y982" s="6"/>
      <c r="Z982" s="6"/>
    </row>
    <row r="983" ht="15.75" customHeight="1">
      <c r="A983" s="2"/>
      <c r="B983" s="18"/>
      <c r="C983" s="23"/>
      <c r="D983" s="6"/>
      <c r="E983" s="6"/>
      <c r="F983" s="6"/>
      <c r="G983" s="6"/>
      <c r="H983" s="6"/>
      <c r="I983" s="6"/>
      <c r="J983" s="6"/>
      <c r="K983" s="6"/>
      <c r="L983" s="6"/>
      <c r="M983" s="6"/>
      <c r="N983" s="6"/>
      <c r="O983" s="6"/>
      <c r="P983" s="6"/>
      <c r="Q983" s="6"/>
      <c r="R983" s="6"/>
      <c r="U983" s="6"/>
      <c r="V983" s="6"/>
      <c r="W983" s="6"/>
      <c r="X983" s="6"/>
      <c r="Y983" s="6"/>
      <c r="Z983" s="6"/>
    </row>
    <row r="984" ht="15.75" customHeight="1">
      <c r="A984" s="2"/>
      <c r="B984" s="18"/>
      <c r="C984" s="23"/>
      <c r="D984" s="6"/>
      <c r="E984" s="6"/>
      <c r="F984" s="6"/>
      <c r="G984" s="6"/>
      <c r="H984" s="6"/>
      <c r="I984" s="6"/>
      <c r="J984" s="6"/>
      <c r="K984" s="6"/>
      <c r="L984" s="6"/>
      <c r="M984" s="6"/>
      <c r="N984" s="6"/>
      <c r="O984" s="6"/>
      <c r="P984" s="6"/>
      <c r="Q984" s="6"/>
      <c r="R984" s="6"/>
      <c r="U984" s="6"/>
      <c r="V984" s="6"/>
      <c r="W984" s="6"/>
      <c r="X984" s="6"/>
      <c r="Y984" s="6"/>
      <c r="Z984" s="6"/>
    </row>
    <row r="985" ht="15.75" customHeight="1">
      <c r="A985" s="2"/>
      <c r="B985" s="18"/>
      <c r="C985" s="23"/>
      <c r="D985" s="6"/>
      <c r="E985" s="6"/>
      <c r="F985" s="6"/>
      <c r="G985" s="6"/>
      <c r="H985" s="6"/>
      <c r="I985" s="6"/>
      <c r="J985" s="6"/>
      <c r="K985" s="6"/>
      <c r="L985" s="6"/>
      <c r="M985" s="6"/>
      <c r="N985" s="6"/>
      <c r="O985" s="6"/>
      <c r="P985" s="6"/>
      <c r="Q985" s="6"/>
      <c r="R985" s="6"/>
      <c r="U985" s="6"/>
      <c r="V985" s="6"/>
      <c r="W985" s="6"/>
      <c r="X985" s="6"/>
      <c r="Y985" s="6"/>
      <c r="Z985" s="6"/>
    </row>
    <row r="986" ht="15.75" customHeight="1">
      <c r="A986" s="2"/>
      <c r="B986" s="18"/>
      <c r="C986" s="23"/>
      <c r="D986" s="6"/>
      <c r="E986" s="6"/>
      <c r="F986" s="6"/>
      <c r="G986" s="6"/>
      <c r="H986" s="6"/>
      <c r="I986" s="6"/>
      <c r="J986" s="6"/>
      <c r="K986" s="6"/>
      <c r="L986" s="6"/>
      <c r="M986" s="6"/>
      <c r="N986" s="6"/>
      <c r="O986" s="6"/>
      <c r="P986" s="6"/>
      <c r="Q986" s="6"/>
      <c r="R986" s="6"/>
      <c r="U986" s="6"/>
      <c r="V986" s="6"/>
      <c r="W986" s="6"/>
      <c r="X986" s="6"/>
      <c r="Y986" s="6"/>
      <c r="Z986" s="6"/>
    </row>
    <row r="987" ht="15.75" customHeight="1">
      <c r="A987" s="2"/>
      <c r="B987" s="18"/>
      <c r="C987" s="23"/>
      <c r="D987" s="6"/>
      <c r="E987" s="6"/>
      <c r="F987" s="6"/>
      <c r="G987" s="6"/>
      <c r="H987" s="6"/>
      <c r="I987" s="6"/>
      <c r="J987" s="6"/>
      <c r="K987" s="6"/>
      <c r="L987" s="6"/>
      <c r="M987" s="6"/>
      <c r="N987" s="6"/>
      <c r="O987" s="6"/>
      <c r="P987" s="6"/>
      <c r="Q987" s="6"/>
      <c r="R987" s="6"/>
      <c r="U987" s="6"/>
      <c r="V987" s="6"/>
      <c r="W987" s="6"/>
      <c r="X987" s="6"/>
      <c r="Y987" s="6"/>
      <c r="Z987" s="6"/>
    </row>
    <row r="988" ht="15.75" customHeight="1">
      <c r="A988" s="2"/>
      <c r="B988" s="18"/>
      <c r="C988" s="23"/>
      <c r="D988" s="6"/>
      <c r="E988" s="6"/>
      <c r="F988" s="6"/>
      <c r="G988" s="6"/>
      <c r="H988" s="6"/>
      <c r="I988" s="6"/>
      <c r="J988" s="6"/>
      <c r="K988" s="6"/>
      <c r="L988" s="6"/>
      <c r="M988" s="6"/>
      <c r="N988" s="6"/>
      <c r="O988" s="6"/>
      <c r="P988" s="6"/>
      <c r="Q988" s="6"/>
      <c r="R988" s="6"/>
      <c r="U988" s="6"/>
      <c r="V988" s="6"/>
      <c r="W988" s="6"/>
      <c r="X988" s="6"/>
      <c r="Y988" s="6"/>
      <c r="Z988" s="6"/>
    </row>
    <row r="989" ht="15.75" customHeight="1">
      <c r="A989" s="2"/>
      <c r="B989" s="18"/>
      <c r="C989" s="23"/>
      <c r="D989" s="6"/>
      <c r="E989" s="6"/>
      <c r="F989" s="6"/>
      <c r="G989" s="6"/>
      <c r="H989" s="6"/>
      <c r="I989" s="6"/>
      <c r="J989" s="6"/>
      <c r="K989" s="6"/>
      <c r="L989" s="6"/>
      <c r="M989" s="6"/>
      <c r="N989" s="6"/>
      <c r="O989" s="6"/>
      <c r="P989" s="6"/>
      <c r="Q989" s="6"/>
      <c r="R989" s="6"/>
      <c r="U989" s="6"/>
      <c r="V989" s="6"/>
      <c r="W989" s="6"/>
      <c r="X989" s="6"/>
      <c r="Y989" s="6"/>
      <c r="Z989" s="6"/>
    </row>
    <row r="990" ht="15.75" customHeight="1">
      <c r="A990" s="2"/>
      <c r="B990" s="18"/>
      <c r="C990" s="23"/>
      <c r="D990" s="6"/>
      <c r="E990" s="6"/>
      <c r="F990" s="6"/>
      <c r="G990" s="6"/>
      <c r="H990" s="6"/>
      <c r="I990" s="6"/>
      <c r="J990" s="6"/>
      <c r="K990" s="6"/>
      <c r="L990" s="6"/>
      <c r="M990" s="6"/>
      <c r="N990" s="6"/>
      <c r="O990" s="6"/>
      <c r="P990" s="6"/>
      <c r="Q990" s="6"/>
      <c r="R990" s="6"/>
      <c r="U990" s="6"/>
      <c r="V990" s="6"/>
      <c r="W990" s="6"/>
      <c r="X990" s="6"/>
      <c r="Y990" s="6"/>
      <c r="Z990" s="6"/>
    </row>
    <row r="991" ht="15.75" customHeight="1">
      <c r="A991" s="2"/>
      <c r="B991" s="18"/>
      <c r="C991" s="23"/>
      <c r="D991" s="6"/>
      <c r="E991" s="6"/>
      <c r="F991" s="6"/>
      <c r="G991" s="6"/>
      <c r="H991" s="6"/>
      <c r="I991" s="6"/>
      <c r="J991" s="6"/>
      <c r="K991" s="6"/>
      <c r="L991" s="6"/>
      <c r="M991" s="6"/>
      <c r="N991" s="6"/>
      <c r="O991" s="6"/>
      <c r="P991" s="6"/>
      <c r="Q991" s="6"/>
      <c r="R991" s="6"/>
      <c r="U991" s="6"/>
      <c r="V991" s="6"/>
      <c r="W991" s="6"/>
      <c r="X991" s="6"/>
      <c r="Y991" s="6"/>
      <c r="Z991" s="6"/>
    </row>
    <row r="992" ht="15.75" customHeight="1">
      <c r="A992" s="2"/>
      <c r="B992" s="18"/>
      <c r="C992" s="23"/>
      <c r="D992" s="6"/>
      <c r="E992" s="6"/>
      <c r="F992" s="6"/>
      <c r="G992" s="6"/>
      <c r="H992" s="6"/>
      <c r="I992" s="6"/>
      <c r="J992" s="6"/>
      <c r="K992" s="6"/>
      <c r="L992" s="6"/>
      <c r="M992" s="6"/>
      <c r="N992" s="6"/>
      <c r="O992" s="6"/>
      <c r="P992" s="6"/>
      <c r="Q992" s="6"/>
      <c r="R992" s="6"/>
      <c r="U992" s="6"/>
      <c r="V992" s="6"/>
      <c r="W992" s="6"/>
      <c r="X992" s="6"/>
      <c r="Y992" s="6"/>
      <c r="Z992" s="6"/>
    </row>
    <row r="993" ht="15.75" customHeight="1">
      <c r="A993" s="2"/>
      <c r="B993" s="18"/>
      <c r="C993" s="23"/>
      <c r="D993" s="6"/>
      <c r="E993" s="6"/>
      <c r="F993" s="6"/>
      <c r="G993" s="6"/>
      <c r="H993" s="6"/>
      <c r="I993" s="6"/>
      <c r="J993" s="6"/>
      <c r="K993" s="6"/>
      <c r="L993" s="6"/>
      <c r="M993" s="6"/>
      <c r="N993" s="6"/>
      <c r="O993" s="6"/>
      <c r="P993" s="6"/>
      <c r="Q993" s="6"/>
      <c r="R993" s="6"/>
      <c r="U993" s="6"/>
      <c r="V993" s="6"/>
      <c r="W993" s="6"/>
      <c r="X993" s="6"/>
      <c r="Y993" s="6"/>
      <c r="Z993" s="6"/>
    </row>
    <row r="994" ht="15.75" customHeight="1">
      <c r="A994" s="2"/>
      <c r="B994" s="18"/>
      <c r="C994" s="23"/>
      <c r="D994" s="6"/>
      <c r="E994" s="6"/>
      <c r="F994" s="6"/>
      <c r="G994" s="6"/>
      <c r="H994" s="6"/>
      <c r="I994" s="6"/>
      <c r="J994" s="6"/>
      <c r="K994" s="6"/>
      <c r="L994" s="6"/>
      <c r="M994" s="6"/>
      <c r="N994" s="6"/>
      <c r="O994" s="6"/>
      <c r="P994" s="6"/>
      <c r="Q994" s="6"/>
      <c r="R994" s="6"/>
      <c r="U994" s="6"/>
      <c r="V994" s="6"/>
      <c r="W994" s="6"/>
      <c r="X994" s="6"/>
      <c r="Y994" s="6"/>
      <c r="Z994" s="6"/>
    </row>
    <row r="995" ht="15.75" customHeight="1">
      <c r="A995" s="2"/>
      <c r="B995" s="18"/>
      <c r="C995" s="23"/>
      <c r="D995" s="6"/>
      <c r="E995" s="6"/>
      <c r="F995" s="6"/>
      <c r="G995" s="6"/>
      <c r="H995" s="6"/>
      <c r="I995" s="6"/>
      <c r="J995" s="6"/>
      <c r="K995" s="6"/>
      <c r="L995" s="6"/>
      <c r="M995" s="6"/>
      <c r="N995" s="6"/>
      <c r="O995" s="6"/>
      <c r="P995" s="6"/>
      <c r="Q995" s="6"/>
      <c r="R995" s="6"/>
      <c r="U995" s="6"/>
      <c r="V995" s="6"/>
      <c r="W995" s="6"/>
      <c r="X995" s="6"/>
      <c r="Y995" s="6"/>
      <c r="Z995" s="6"/>
    </row>
    <row r="996" ht="15.75" customHeight="1">
      <c r="A996" s="2"/>
      <c r="B996" s="18"/>
      <c r="C996" s="23"/>
      <c r="D996" s="6"/>
      <c r="E996" s="6"/>
      <c r="F996" s="6"/>
      <c r="G996" s="6"/>
      <c r="H996" s="6"/>
      <c r="I996" s="6"/>
      <c r="J996" s="6"/>
      <c r="K996" s="6"/>
      <c r="L996" s="6"/>
      <c r="M996" s="6"/>
      <c r="N996" s="6"/>
      <c r="O996" s="6"/>
      <c r="P996" s="6"/>
      <c r="Q996" s="6"/>
      <c r="R996" s="6"/>
      <c r="U996" s="6"/>
      <c r="V996" s="6"/>
      <c r="W996" s="6"/>
      <c r="X996" s="6"/>
      <c r="Y996" s="6"/>
      <c r="Z996" s="6"/>
    </row>
    <row r="997" ht="15.75" customHeight="1">
      <c r="A997" s="2"/>
      <c r="B997" s="18"/>
      <c r="C997" s="23"/>
      <c r="D997" s="6"/>
      <c r="E997" s="6"/>
      <c r="F997" s="6"/>
      <c r="G997" s="6"/>
      <c r="H997" s="6"/>
      <c r="I997" s="6"/>
      <c r="J997" s="6"/>
      <c r="K997" s="6"/>
      <c r="L997" s="6"/>
      <c r="M997" s="6"/>
      <c r="N997" s="6"/>
      <c r="O997" s="6"/>
      <c r="P997" s="6"/>
      <c r="Q997" s="6"/>
      <c r="R997" s="6"/>
      <c r="U997" s="6"/>
      <c r="V997" s="6"/>
      <c r="W997" s="6"/>
      <c r="X997" s="6"/>
      <c r="Y997" s="6"/>
      <c r="Z997" s="6"/>
    </row>
    <row r="998" ht="15.75" customHeight="1">
      <c r="A998" s="2"/>
      <c r="B998" s="18"/>
      <c r="C998" s="23"/>
      <c r="D998" s="6"/>
      <c r="E998" s="6"/>
      <c r="F998" s="6"/>
      <c r="G998" s="6"/>
      <c r="H998" s="6"/>
      <c r="I998" s="6"/>
      <c r="J998" s="6"/>
      <c r="K998" s="6"/>
      <c r="L998" s="6"/>
      <c r="M998" s="6"/>
      <c r="N998" s="6"/>
      <c r="O998" s="6"/>
      <c r="P998" s="6"/>
      <c r="Q998" s="6"/>
      <c r="R998" s="6"/>
      <c r="U998" s="6"/>
      <c r="V998" s="6"/>
      <c r="W998" s="6"/>
      <c r="X998" s="6"/>
      <c r="Y998" s="6"/>
      <c r="Z998" s="6"/>
    </row>
    <row r="999" ht="15.75" customHeight="1">
      <c r="A999" s="2"/>
      <c r="B999" s="18"/>
      <c r="C999" s="23"/>
      <c r="D999" s="6"/>
      <c r="E999" s="6"/>
      <c r="F999" s="6"/>
      <c r="G999" s="6"/>
      <c r="H999" s="6"/>
      <c r="I999" s="6"/>
      <c r="J999" s="6"/>
      <c r="K999" s="6"/>
      <c r="L999" s="6"/>
      <c r="M999" s="6"/>
      <c r="N999" s="6"/>
      <c r="O999" s="6"/>
      <c r="P999" s="6"/>
      <c r="Q999" s="6"/>
      <c r="R999" s="6"/>
      <c r="U999" s="6"/>
      <c r="V999" s="6"/>
      <c r="W999" s="6"/>
      <c r="X999" s="6"/>
      <c r="Y999" s="6"/>
      <c r="Z999" s="6"/>
    </row>
    <row r="1000" ht="15.75" customHeight="1">
      <c r="A1000" s="2"/>
      <c r="B1000" s="18"/>
      <c r="C1000" s="23"/>
      <c r="D1000" s="6"/>
      <c r="E1000" s="6"/>
      <c r="F1000" s="6"/>
      <c r="G1000" s="6"/>
      <c r="H1000" s="6"/>
      <c r="I1000" s="6"/>
      <c r="J1000" s="6"/>
      <c r="K1000" s="6"/>
      <c r="L1000" s="6"/>
      <c r="M1000" s="6"/>
      <c r="N1000" s="6"/>
      <c r="O1000" s="6"/>
      <c r="P1000" s="6"/>
      <c r="Q1000" s="6"/>
      <c r="R1000" s="6"/>
      <c r="U1000" s="6"/>
      <c r="V1000" s="6"/>
      <c r="W1000" s="6"/>
      <c r="X1000" s="6"/>
      <c r="Y1000" s="6"/>
      <c r="Z1000" s="6"/>
    </row>
  </sheetData>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57"/>
    <col customWidth="1" min="2" max="2" width="8.71"/>
    <col customWidth="1" min="3" max="3" width="6.0"/>
    <col customWidth="1" min="4" max="5" width="4.86"/>
    <col customWidth="1" min="6" max="6" width="15.43"/>
    <col customWidth="1" min="7" max="7" width="75.43"/>
    <col customWidth="1" min="8" max="10" width="38.43"/>
    <col customWidth="1" min="11" max="18" width="7.43"/>
    <col customWidth="1" min="19" max="19" width="9.0"/>
    <col customWidth="1" min="20" max="20" width="4.14"/>
    <col customWidth="1" min="21" max="21" width="4.57"/>
    <col customWidth="1" min="22" max="22" width="7.71"/>
    <col customWidth="1" min="23" max="23" width="19.71"/>
    <col customWidth="1" min="24" max="24" width="15.57"/>
    <col customWidth="1" min="25" max="25" width="19.57"/>
    <col customWidth="1" min="26" max="26" width="42.57"/>
    <col customWidth="1" min="27" max="27" width="22.14"/>
    <col customWidth="1" min="28" max="28" width="24.43"/>
    <col customWidth="1" min="29" max="29" width="14.86"/>
  </cols>
  <sheetData>
    <row r="1">
      <c r="A1" s="2" t="s">
        <v>2</v>
      </c>
      <c r="B1" s="18" t="s">
        <v>228</v>
      </c>
      <c r="C1" t="s">
        <v>464</v>
      </c>
      <c r="D1" t="s">
        <v>899</v>
      </c>
      <c r="E1" t="s">
        <v>471</v>
      </c>
      <c r="F1" t="s">
        <v>492</v>
      </c>
      <c r="G1" t="s">
        <v>497</v>
      </c>
      <c r="H1" t="s">
        <v>505</v>
      </c>
      <c r="I1" t="s">
        <v>508</v>
      </c>
      <c r="J1" t="s">
        <v>515</v>
      </c>
      <c r="K1" s="23" t="s">
        <v>527</v>
      </c>
      <c r="L1" t="s">
        <v>547</v>
      </c>
      <c r="M1" t="s">
        <v>553</v>
      </c>
      <c r="N1" t="s">
        <v>556</v>
      </c>
      <c r="O1" s="23" t="s">
        <v>563</v>
      </c>
      <c r="P1" t="s">
        <v>570</v>
      </c>
      <c r="Q1" t="s">
        <v>573</v>
      </c>
      <c r="R1" t="s">
        <v>579</v>
      </c>
      <c r="S1" t="s">
        <v>584</v>
      </c>
      <c r="T1" t="s">
        <v>589</v>
      </c>
      <c r="U1" t="s">
        <v>595</v>
      </c>
      <c r="V1" t="s">
        <v>601</v>
      </c>
      <c r="W1" s="14" t="s">
        <v>608</v>
      </c>
      <c r="X1" s="14" t="s">
        <v>614</v>
      </c>
      <c r="Y1" s="14" t="s">
        <v>619</v>
      </c>
      <c r="Z1" s="14" t="s">
        <v>623</v>
      </c>
      <c r="AA1" s="35" t="s">
        <v>646</v>
      </c>
      <c r="AB1" s="14" t="s">
        <v>653</v>
      </c>
      <c r="AC1" t="s">
        <v>658</v>
      </c>
    </row>
    <row r="2">
      <c r="A2" s="2">
        <v>1.0</v>
      </c>
      <c r="B2" s="18" t="s">
        <v>722</v>
      </c>
      <c r="C2">
        <v>0.0</v>
      </c>
      <c r="D2">
        <v>0.0</v>
      </c>
      <c r="E2" t="s">
        <v>965</v>
      </c>
      <c r="F2" t="s">
        <v>966</v>
      </c>
      <c r="G2" t="s">
        <v>968</v>
      </c>
      <c r="H2" t="s">
        <v>970</v>
      </c>
      <c r="I2" t="s">
        <v>972</v>
      </c>
      <c r="J2" t="s">
        <v>973</v>
      </c>
      <c r="K2" s="23">
        <v>0.0</v>
      </c>
      <c r="L2">
        <v>2.0</v>
      </c>
      <c r="N2">
        <v>10.0</v>
      </c>
      <c r="O2" s="23">
        <v>1.0</v>
      </c>
      <c r="P2">
        <v>3.0</v>
      </c>
      <c r="R2">
        <v>9.54</v>
      </c>
      <c r="S2" t="s">
        <v>976</v>
      </c>
      <c r="T2">
        <v>0.0</v>
      </c>
      <c r="U2">
        <v>0.0</v>
      </c>
      <c r="V2" t="s">
        <v>978</v>
      </c>
      <c r="W2" t="s">
        <v>980</v>
      </c>
      <c r="X2" t="s">
        <v>981</v>
      </c>
      <c r="Y2" t="s">
        <v>982</v>
      </c>
      <c r="Z2" t="s">
        <v>983</v>
      </c>
      <c r="AA2" s="35" t="s">
        <v>984</v>
      </c>
      <c r="AB2" s="6" t="s">
        <v>987</v>
      </c>
      <c r="AC2" t="s">
        <v>989</v>
      </c>
    </row>
    <row r="3">
      <c r="A3" s="2">
        <v>1.0</v>
      </c>
      <c r="B3" s="18" t="s">
        <v>722</v>
      </c>
      <c r="C3">
        <v>0.0</v>
      </c>
      <c r="D3">
        <v>0.0</v>
      </c>
      <c r="E3" t="s">
        <v>965</v>
      </c>
      <c r="F3" t="s">
        <v>966</v>
      </c>
      <c r="G3" t="s">
        <v>968</v>
      </c>
      <c r="H3" t="s">
        <v>970</v>
      </c>
      <c r="I3" t="s">
        <v>972</v>
      </c>
      <c r="J3" t="s">
        <v>973</v>
      </c>
      <c r="K3" s="23">
        <v>0.0</v>
      </c>
      <c r="L3">
        <v>3.0</v>
      </c>
      <c r="N3">
        <v>9.85</v>
      </c>
      <c r="O3" s="23">
        <v>1.0</v>
      </c>
      <c r="P3">
        <v>3.0</v>
      </c>
      <c r="R3">
        <v>9.54</v>
      </c>
      <c r="S3" t="s">
        <v>976</v>
      </c>
      <c r="T3">
        <v>0.0</v>
      </c>
      <c r="U3">
        <v>0.0</v>
      </c>
      <c r="V3" t="s">
        <v>978</v>
      </c>
      <c r="W3" t="s">
        <v>997</v>
      </c>
      <c r="X3" t="s">
        <v>981</v>
      </c>
      <c r="Y3" t="s">
        <v>982</v>
      </c>
      <c r="Z3" t="s">
        <v>999</v>
      </c>
      <c r="AA3" s="35" t="s">
        <v>984</v>
      </c>
      <c r="AB3" s="6" t="s">
        <v>987</v>
      </c>
      <c r="AC3" t="s">
        <v>989</v>
      </c>
    </row>
    <row r="4">
      <c r="A4" s="2">
        <v>1.0</v>
      </c>
      <c r="B4" s="18" t="s">
        <v>722</v>
      </c>
      <c r="C4">
        <v>0.0</v>
      </c>
      <c r="D4">
        <v>0.0</v>
      </c>
      <c r="E4" t="s">
        <v>965</v>
      </c>
      <c r="F4" t="s">
        <v>966</v>
      </c>
      <c r="G4" t="s">
        <v>968</v>
      </c>
      <c r="H4" t="s">
        <v>970</v>
      </c>
      <c r="I4" t="s">
        <v>972</v>
      </c>
      <c r="J4" t="s">
        <v>973</v>
      </c>
      <c r="K4" s="23">
        <v>0.0</v>
      </c>
      <c r="L4">
        <v>2.0</v>
      </c>
      <c r="N4">
        <v>10.0</v>
      </c>
      <c r="O4" s="23">
        <v>1.0</v>
      </c>
      <c r="P4">
        <v>2.0</v>
      </c>
      <c r="R4">
        <v>10.3</v>
      </c>
      <c r="S4" t="s">
        <v>976</v>
      </c>
      <c r="T4">
        <v>0.0</v>
      </c>
      <c r="U4">
        <v>0.0</v>
      </c>
      <c r="V4" t="s">
        <v>978</v>
      </c>
      <c r="W4" t="s">
        <v>980</v>
      </c>
      <c r="X4" t="s">
        <v>981</v>
      </c>
      <c r="Y4" t="s">
        <v>1007</v>
      </c>
      <c r="Z4" t="s">
        <v>1009</v>
      </c>
      <c r="AA4" s="35" t="s">
        <v>984</v>
      </c>
      <c r="AB4" s="6" t="s">
        <v>987</v>
      </c>
      <c r="AC4" t="s">
        <v>989</v>
      </c>
    </row>
    <row r="5">
      <c r="A5" s="2">
        <v>1.0</v>
      </c>
      <c r="B5" s="18" t="s">
        <v>722</v>
      </c>
      <c r="C5">
        <v>0.0</v>
      </c>
      <c r="D5">
        <v>0.0</v>
      </c>
      <c r="E5" t="s">
        <v>965</v>
      </c>
      <c r="F5" t="s">
        <v>966</v>
      </c>
      <c r="G5" t="s">
        <v>968</v>
      </c>
      <c r="H5" t="s">
        <v>970</v>
      </c>
      <c r="I5" t="s">
        <v>972</v>
      </c>
      <c r="J5" t="s">
        <v>973</v>
      </c>
      <c r="K5" s="23">
        <v>0.0</v>
      </c>
      <c r="L5">
        <v>2.0</v>
      </c>
      <c r="N5">
        <v>10.0</v>
      </c>
      <c r="O5" s="23">
        <v>1.0</v>
      </c>
      <c r="P5">
        <v>4.0</v>
      </c>
      <c r="R5">
        <v>9.1</v>
      </c>
      <c r="S5" t="s">
        <v>976</v>
      </c>
      <c r="T5">
        <v>0.0</v>
      </c>
      <c r="U5">
        <v>0.0</v>
      </c>
      <c r="V5" t="s">
        <v>978</v>
      </c>
      <c r="W5" t="s">
        <v>980</v>
      </c>
      <c r="X5" t="s">
        <v>981</v>
      </c>
      <c r="Y5" t="s">
        <v>1024</v>
      </c>
      <c r="Z5" t="s">
        <v>1025</v>
      </c>
      <c r="AA5" s="35" t="s">
        <v>984</v>
      </c>
      <c r="AB5" s="6" t="s">
        <v>987</v>
      </c>
      <c r="AC5" t="s">
        <v>989</v>
      </c>
    </row>
    <row r="6">
      <c r="A6" s="2">
        <v>1.0</v>
      </c>
      <c r="B6" s="18" t="s">
        <v>722</v>
      </c>
      <c r="C6">
        <v>0.0</v>
      </c>
      <c r="D6">
        <v>0.0</v>
      </c>
      <c r="E6" t="s">
        <v>965</v>
      </c>
      <c r="F6" t="s">
        <v>966</v>
      </c>
      <c r="G6" t="s">
        <v>968</v>
      </c>
      <c r="H6" t="s">
        <v>970</v>
      </c>
      <c r="I6" t="s">
        <v>972</v>
      </c>
      <c r="J6" t="s">
        <v>973</v>
      </c>
      <c r="K6" s="23">
        <v>0.0</v>
      </c>
      <c r="L6">
        <v>4.0</v>
      </c>
      <c r="N6">
        <v>9.41</v>
      </c>
      <c r="O6" s="23">
        <v>1.0</v>
      </c>
      <c r="P6">
        <v>4.0</v>
      </c>
      <c r="R6">
        <v>9.1</v>
      </c>
      <c r="S6" t="s">
        <v>976</v>
      </c>
      <c r="T6">
        <v>0.0</v>
      </c>
      <c r="U6">
        <v>0.0</v>
      </c>
      <c r="V6" t="s">
        <v>978</v>
      </c>
      <c r="W6" t="s">
        <v>1035</v>
      </c>
      <c r="X6" t="s">
        <v>981</v>
      </c>
      <c r="Y6" t="s">
        <v>1024</v>
      </c>
      <c r="Z6" t="s">
        <v>1025</v>
      </c>
      <c r="AA6" s="35" t="s">
        <v>984</v>
      </c>
      <c r="AB6" s="6" t="s">
        <v>987</v>
      </c>
      <c r="AC6" t="s">
        <v>989</v>
      </c>
    </row>
    <row r="7">
      <c r="A7" s="2">
        <v>1.0</v>
      </c>
      <c r="B7" s="18" t="s">
        <v>722</v>
      </c>
      <c r="C7">
        <v>0.0</v>
      </c>
      <c r="D7">
        <v>0.0</v>
      </c>
      <c r="E7" t="s">
        <v>965</v>
      </c>
      <c r="F7" t="s">
        <v>966</v>
      </c>
      <c r="G7" t="s">
        <v>968</v>
      </c>
      <c r="H7" t="s">
        <v>970</v>
      </c>
      <c r="I7" t="s">
        <v>972</v>
      </c>
      <c r="J7" t="s">
        <v>973</v>
      </c>
      <c r="K7" s="23">
        <v>0.0</v>
      </c>
      <c r="L7">
        <v>2.0</v>
      </c>
      <c r="N7">
        <v>10.0</v>
      </c>
      <c r="O7" s="23">
        <v>0.0</v>
      </c>
      <c r="P7">
        <v>3.0</v>
      </c>
      <c r="R7">
        <v>9.85</v>
      </c>
      <c r="S7" t="s">
        <v>976</v>
      </c>
      <c r="T7">
        <v>0.0</v>
      </c>
      <c r="U7">
        <v>0.0</v>
      </c>
      <c r="V7" t="s">
        <v>1042</v>
      </c>
      <c r="W7" t="s">
        <v>980</v>
      </c>
      <c r="X7" t="s">
        <v>981</v>
      </c>
      <c r="Y7" t="s">
        <v>997</v>
      </c>
      <c r="Z7" t="s">
        <v>1045</v>
      </c>
      <c r="AA7" s="35" t="s">
        <v>984</v>
      </c>
      <c r="AB7" s="6" t="s">
        <v>987</v>
      </c>
      <c r="AC7" t="s">
        <v>989</v>
      </c>
    </row>
    <row r="8">
      <c r="A8" s="2">
        <v>1.0</v>
      </c>
      <c r="B8" s="18" t="s">
        <v>722</v>
      </c>
      <c r="C8">
        <v>0.0</v>
      </c>
      <c r="D8">
        <v>0.0</v>
      </c>
      <c r="E8" t="s">
        <v>965</v>
      </c>
      <c r="F8" t="s">
        <v>966</v>
      </c>
      <c r="G8" t="s">
        <v>968</v>
      </c>
      <c r="H8" t="s">
        <v>970</v>
      </c>
      <c r="I8" t="s">
        <v>972</v>
      </c>
      <c r="J8" t="s">
        <v>973</v>
      </c>
      <c r="K8" s="23">
        <v>0.0</v>
      </c>
      <c r="L8">
        <v>2.0</v>
      </c>
      <c r="N8">
        <v>10.0</v>
      </c>
      <c r="O8" s="23">
        <v>0.0</v>
      </c>
      <c r="P8">
        <v>4.0</v>
      </c>
      <c r="R8">
        <v>9.41</v>
      </c>
      <c r="S8" t="s">
        <v>976</v>
      </c>
      <c r="T8">
        <v>0.0</v>
      </c>
      <c r="U8">
        <v>0.0</v>
      </c>
      <c r="V8" t="s">
        <v>1042</v>
      </c>
      <c r="W8" t="s">
        <v>980</v>
      </c>
      <c r="X8" t="s">
        <v>981</v>
      </c>
      <c r="Y8" t="s">
        <v>1035</v>
      </c>
      <c r="Z8" t="s">
        <v>1056</v>
      </c>
      <c r="AA8" s="35" t="s">
        <v>984</v>
      </c>
      <c r="AB8" s="6" t="s">
        <v>987</v>
      </c>
      <c r="AC8" t="s">
        <v>989</v>
      </c>
    </row>
    <row r="9">
      <c r="A9" s="2">
        <v>1.0</v>
      </c>
      <c r="B9" s="18" t="s">
        <v>722</v>
      </c>
      <c r="C9">
        <v>0.0</v>
      </c>
      <c r="D9">
        <v>0.0</v>
      </c>
      <c r="E9" t="s">
        <v>965</v>
      </c>
      <c r="F9" t="s">
        <v>966</v>
      </c>
      <c r="G9" s="8" t="s">
        <v>1063</v>
      </c>
      <c r="H9" t="s">
        <v>1064</v>
      </c>
      <c r="I9" t="s">
        <v>972</v>
      </c>
      <c r="J9" t="s">
        <v>973</v>
      </c>
      <c r="K9" s="23">
        <v>0.0</v>
      </c>
      <c r="L9">
        <v>2.0</v>
      </c>
      <c r="N9">
        <v>65500.0</v>
      </c>
      <c r="O9" s="23">
        <v>1.0</v>
      </c>
      <c r="P9">
        <v>3.0</v>
      </c>
      <c r="R9">
        <v>67300.0</v>
      </c>
      <c r="S9" t="s">
        <v>976</v>
      </c>
      <c r="T9">
        <v>0.0</v>
      </c>
      <c r="U9">
        <v>0.0</v>
      </c>
      <c r="V9" t="s">
        <v>978</v>
      </c>
      <c r="W9" t="s">
        <v>980</v>
      </c>
      <c r="X9" t="s">
        <v>981</v>
      </c>
      <c r="Y9" t="s">
        <v>982</v>
      </c>
      <c r="Z9" t="s">
        <v>983</v>
      </c>
      <c r="AA9" s="35" t="s">
        <v>1071</v>
      </c>
      <c r="AB9" s="6" t="s">
        <v>1073</v>
      </c>
      <c r="AC9" t="s">
        <v>989</v>
      </c>
    </row>
    <row r="10">
      <c r="A10" s="2">
        <v>1.0</v>
      </c>
      <c r="B10" s="18" t="s">
        <v>722</v>
      </c>
      <c r="C10">
        <v>0.0</v>
      </c>
      <c r="D10">
        <v>0.0</v>
      </c>
      <c r="E10" t="s">
        <v>965</v>
      </c>
      <c r="F10" t="s">
        <v>966</v>
      </c>
      <c r="G10" s="8" t="s">
        <v>1063</v>
      </c>
      <c r="H10" t="s">
        <v>1064</v>
      </c>
      <c r="I10" t="s">
        <v>972</v>
      </c>
      <c r="J10" t="s">
        <v>973</v>
      </c>
      <c r="K10" s="23">
        <v>0.0</v>
      </c>
      <c r="L10">
        <v>3.0</v>
      </c>
      <c r="N10">
        <v>67700.0</v>
      </c>
      <c r="O10" s="23">
        <v>1.0</v>
      </c>
      <c r="P10">
        <v>3.0</v>
      </c>
      <c r="R10">
        <v>67300.0</v>
      </c>
      <c r="S10" t="s">
        <v>976</v>
      </c>
      <c r="T10">
        <v>0.0</v>
      </c>
      <c r="U10">
        <v>0.0</v>
      </c>
      <c r="V10" t="s">
        <v>978</v>
      </c>
      <c r="W10" t="s">
        <v>997</v>
      </c>
      <c r="X10" t="s">
        <v>981</v>
      </c>
      <c r="Y10" t="s">
        <v>982</v>
      </c>
      <c r="Z10" t="s">
        <v>999</v>
      </c>
      <c r="AA10" s="35" t="s">
        <v>1071</v>
      </c>
      <c r="AB10" s="6" t="s">
        <v>1073</v>
      </c>
      <c r="AC10" t="s">
        <v>989</v>
      </c>
    </row>
    <row r="11">
      <c r="A11" s="2">
        <v>1.0</v>
      </c>
      <c r="B11" s="18" t="s">
        <v>722</v>
      </c>
      <c r="C11">
        <v>0.0</v>
      </c>
      <c r="D11">
        <v>0.0</v>
      </c>
      <c r="E11" t="s">
        <v>965</v>
      </c>
      <c r="F11" t="s">
        <v>966</v>
      </c>
      <c r="G11" s="8" t="s">
        <v>1063</v>
      </c>
      <c r="H11" t="s">
        <v>1064</v>
      </c>
      <c r="I11" t="s">
        <v>972</v>
      </c>
      <c r="J11" t="s">
        <v>973</v>
      </c>
      <c r="K11" s="23">
        <v>0.0</v>
      </c>
      <c r="L11">
        <v>2.0</v>
      </c>
      <c r="N11">
        <v>65500.0</v>
      </c>
      <c r="O11" s="23">
        <v>1.0</v>
      </c>
      <c r="P11">
        <v>2.0</v>
      </c>
      <c r="R11">
        <v>65700.0</v>
      </c>
      <c r="S11" t="s">
        <v>976</v>
      </c>
      <c r="T11">
        <v>0.0</v>
      </c>
      <c r="U11">
        <v>0.0</v>
      </c>
      <c r="V11" t="s">
        <v>978</v>
      </c>
      <c r="W11" t="s">
        <v>980</v>
      </c>
      <c r="X11" t="s">
        <v>981</v>
      </c>
      <c r="Y11" t="s">
        <v>1007</v>
      </c>
      <c r="Z11" t="s">
        <v>1009</v>
      </c>
      <c r="AA11" s="35" t="s">
        <v>1071</v>
      </c>
      <c r="AB11" s="6" t="s">
        <v>1073</v>
      </c>
      <c r="AC11" t="s">
        <v>989</v>
      </c>
    </row>
    <row r="12">
      <c r="A12" s="2">
        <v>1.0</v>
      </c>
      <c r="B12" s="18" t="s">
        <v>722</v>
      </c>
      <c r="C12">
        <v>0.0</v>
      </c>
      <c r="D12">
        <v>0.0</v>
      </c>
      <c r="E12" t="s">
        <v>965</v>
      </c>
      <c r="F12" t="s">
        <v>966</v>
      </c>
      <c r="G12" s="8" t="s">
        <v>1063</v>
      </c>
      <c r="H12" t="s">
        <v>1064</v>
      </c>
      <c r="I12" t="s">
        <v>972</v>
      </c>
      <c r="J12" t="s">
        <v>973</v>
      </c>
      <c r="K12" s="23">
        <v>0.0</v>
      </c>
      <c r="L12">
        <v>2.0</v>
      </c>
      <c r="N12">
        <v>65500.0</v>
      </c>
      <c r="O12" s="23">
        <v>1.0</v>
      </c>
      <c r="P12">
        <v>4.0</v>
      </c>
      <c r="R12">
        <v>66900.0</v>
      </c>
      <c r="S12" t="s">
        <v>976</v>
      </c>
      <c r="T12">
        <v>0.0</v>
      </c>
      <c r="U12">
        <v>0.0</v>
      </c>
      <c r="V12" t="s">
        <v>978</v>
      </c>
      <c r="W12" t="s">
        <v>980</v>
      </c>
      <c r="X12" t="s">
        <v>981</v>
      </c>
      <c r="Y12" t="s">
        <v>1024</v>
      </c>
      <c r="Z12" t="s">
        <v>1025</v>
      </c>
      <c r="AA12" s="35" t="s">
        <v>1071</v>
      </c>
      <c r="AB12" s="6" t="s">
        <v>1073</v>
      </c>
      <c r="AC12" t="s">
        <v>989</v>
      </c>
    </row>
    <row r="13">
      <c r="A13" s="2">
        <v>1.0</v>
      </c>
      <c r="B13" s="18" t="s">
        <v>722</v>
      </c>
      <c r="C13">
        <v>0.0</v>
      </c>
      <c r="D13">
        <v>0.0</v>
      </c>
      <c r="E13" t="s">
        <v>965</v>
      </c>
      <c r="F13" t="s">
        <v>966</v>
      </c>
      <c r="G13" s="8" t="s">
        <v>1063</v>
      </c>
      <c r="H13" t="s">
        <v>1064</v>
      </c>
      <c r="I13" t="s">
        <v>972</v>
      </c>
      <c r="J13" t="s">
        <v>973</v>
      </c>
      <c r="K13" s="23">
        <v>0.0</v>
      </c>
      <c r="L13">
        <v>4.0</v>
      </c>
      <c r="N13">
        <v>66000.0</v>
      </c>
      <c r="O13" s="23">
        <v>1.0</v>
      </c>
      <c r="P13">
        <v>4.0</v>
      </c>
      <c r="R13">
        <v>66900.0</v>
      </c>
      <c r="S13" t="s">
        <v>976</v>
      </c>
      <c r="T13">
        <v>0.0</v>
      </c>
      <c r="U13">
        <v>0.0</v>
      </c>
      <c r="V13" t="s">
        <v>978</v>
      </c>
      <c r="W13" t="s">
        <v>1035</v>
      </c>
      <c r="X13" t="s">
        <v>981</v>
      </c>
      <c r="Y13" t="s">
        <v>1024</v>
      </c>
      <c r="Z13" t="s">
        <v>1025</v>
      </c>
      <c r="AA13" s="35" t="s">
        <v>1071</v>
      </c>
      <c r="AB13" s="6" t="s">
        <v>1073</v>
      </c>
      <c r="AC13" t="s">
        <v>989</v>
      </c>
    </row>
    <row r="14">
      <c r="A14" s="2">
        <v>1.0</v>
      </c>
      <c r="B14" s="18" t="s">
        <v>722</v>
      </c>
      <c r="C14">
        <v>0.0</v>
      </c>
      <c r="D14">
        <v>0.0</v>
      </c>
      <c r="E14" t="s">
        <v>965</v>
      </c>
      <c r="F14" t="s">
        <v>966</v>
      </c>
      <c r="G14" s="8" t="s">
        <v>1063</v>
      </c>
      <c r="H14" t="s">
        <v>1064</v>
      </c>
      <c r="I14" t="s">
        <v>972</v>
      </c>
      <c r="J14" t="s">
        <v>973</v>
      </c>
      <c r="K14" s="23">
        <v>0.0</v>
      </c>
      <c r="L14">
        <v>2.0</v>
      </c>
      <c r="N14">
        <v>65500.0</v>
      </c>
      <c r="O14" s="23">
        <v>0.0</v>
      </c>
      <c r="P14">
        <v>3.0</v>
      </c>
      <c r="R14">
        <v>67700.0</v>
      </c>
      <c r="S14" t="s">
        <v>976</v>
      </c>
      <c r="T14">
        <v>0.0</v>
      </c>
      <c r="U14">
        <v>0.0</v>
      </c>
      <c r="V14" t="s">
        <v>1042</v>
      </c>
      <c r="W14" t="s">
        <v>980</v>
      </c>
      <c r="X14" t="s">
        <v>981</v>
      </c>
      <c r="Y14" t="s">
        <v>997</v>
      </c>
      <c r="Z14" t="s">
        <v>1045</v>
      </c>
      <c r="AA14" s="35" t="s">
        <v>1071</v>
      </c>
      <c r="AB14" s="6" t="s">
        <v>1073</v>
      </c>
      <c r="AC14" t="s">
        <v>989</v>
      </c>
    </row>
    <row r="15">
      <c r="A15" s="2">
        <v>1.0</v>
      </c>
      <c r="B15" s="18" t="s">
        <v>722</v>
      </c>
      <c r="C15">
        <v>0.0</v>
      </c>
      <c r="D15">
        <v>0.0</v>
      </c>
      <c r="E15" t="s">
        <v>965</v>
      </c>
      <c r="F15" t="s">
        <v>966</v>
      </c>
      <c r="G15" s="8" t="s">
        <v>1063</v>
      </c>
      <c r="H15" t="s">
        <v>1064</v>
      </c>
      <c r="I15" t="s">
        <v>972</v>
      </c>
      <c r="J15" t="s">
        <v>973</v>
      </c>
      <c r="K15" s="23">
        <v>0.0</v>
      </c>
      <c r="L15">
        <v>2.0</v>
      </c>
      <c r="N15">
        <v>65500.0</v>
      </c>
      <c r="O15" s="23">
        <v>0.0</v>
      </c>
      <c r="P15">
        <v>4.0</v>
      </c>
      <c r="R15">
        <v>66000.0</v>
      </c>
      <c r="S15" t="s">
        <v>976</v>
      </c>
      <c r="T15">
        <v>0.0</v>
      </c>
      <c r="U15">
        <v>0.0</v>
      </c>
      <c r="V15" t="s">
        <v>1042</v>
      </c>
      <c r="W15" t="s">
        <v>980</v>
      </c>
      <c r="X15" t="s">
        <v>981</v>
      </c>
      <c r="Y15" t="s">
        <v>1035</v>
      </c>
      <c r="Z15" t="s">
        <v>1056</v>
      </c>
      <c r="AA15" s="35" t="s">
        <v>1071</v>
      </c>
      <c r="AB15" s="6" t="s">
        <v>1073</v>
      </c>
      <c r="AC15" t="s">
        <v>989</v>
      </c>
    </row>
    <row r="16">
      <c r="A16" s="2">
        <v>1.0</v>
      </c>
      <c r="B16" s="18" t="s">
        <v>722</v>
      </c>
      <c r="C16">
        <v>0.0</v>
      </c>
      <c r="D16">
        <v>0.0</v>
      </c>
      <c r="E16" t="s">
        <v>965</v>
      </c>
      <c r="F16" t="s">
        <v>1134</v>
      </c>
      <c r="G16" t="s">
        <v>1135</v>
      </c>
      <c r="H16" t="s">
        <v>1136</v>
      </c>
      <c r="I16" t="s">
        <v>972</v>
      </c>
      <c r="J16" t="s">
        <v>973</v>
      </c>
      <c r="K16" s="23">
        <v>0.0</v>
      </c>
      <c r="L16">
        <v>2.0</v>
      </c>
      <c r="N16">
        <v>30.1</v>
      </c>
      <c r="O16" s="23">
        <v>1.0</v>
      </c>
      <c r="P16">
        <v>3.0</v>
      </c>
      <c r="R16">
        <v>18.6</v>
      </c>
      <c r="S16" t="s">
        <v>976</v>
      </c>
      <c r="T16">
        <v>0.0</v>
      </c>
      <c r="U16">
        <v>0.0</v>
      </c>
      <c r="V16" t="s">
        <v>978</v>
      </c>
      <c r="W16" t="s">
        <v>980</v>
      </c>
      <c r="X16" t="s">
        <v>981</v>
      </c>
      <c r="Y16" t="s">
        <v>982</v>
      </c>
      <c r="Z16" t="s">
        <v>983</v>
      </c>
      <c r="AA16" s="35" t="s">
        <v>1142</v>
      </c>
      <c r="AB16" s="6" t="s">
        <v>1144</v>
      </c>
      <c r="AC16" t="s">
        <v>1145</v>
      </c>
    </row>
    <row r="17">
      <c r="A17" s="2">
        <v>1.0</v>
      </c>
      <c r="B17" s="18" t="s">
        <v>722</v>
      </c>
      <c r="C17">
        <v>0.0</v>
      </c>
      <c r="D17">
        <v>0.0</v>
      </c>
      <c r="E17" t="s">
        <v>965</v>
      </c>
      <c r="F17" t="s">
        <v>1134</v>
      </c>
      <c r="G17" t="s">
        <v>1135</v>
      </c>
      <c r="H17" t="s">
        <v>1136</v>
      </c>
      <c r="I17" t="s">
        <v>972</v>
      </c>
      <c r="J17" t="s">
        <v>973</v>
      </c>
      <c r="K17" s="23">
        <v>0.0</v>
      </c>
      <c r="L17">
        <v>3.0</v>
      </c>
      <c r="N17">
        <v>22.4</v>
      </c>
      <c r="O17" s="23">
        <v>1.0</v>
      </c>
      <c r="P17">
        <v>3.0</v>
      </c>
      <c r="R17">
        <v>18.6</v>
      </c>
      <c r="S17" t="s">
        <v>976</v>
      </c>
      <c r="T17">
        <v>0.0</v>
      </c>
      <c r="U17">
        <v>0.0</v>
      </c>
      <c r="V17" t="s">
        <v>978</v>
      </c>
      <c r="W17" t="s">
        <v>997</v>
      </c>
      <c r="X17" t="s">
        <v>981</v>
      </c>
      <c r="Y17" t="s">
        <v>982</v>
      </c>
      <c r="Z17" t="s">
        <v>999</v>
      </c>
      <c r="AA17" s="35" t="s">
        <v>1142</v>
      </c>
      <c r="AB17" s="6" t="s">
        <v>1144</v>
      </c>
      <c r="AC17" t="s">
        <v>1145</v>
      </c>
    </row>
    <row r="18">
      <c r="A18" s="2">
        <v>1.0</v>
      </c>
      <c r="B18" s="18" t="s">
        <v>722</v>
      </c>
      <c r="C18">
        <v>0.0</v>
      </c>
      <c r="D18">
        <v>0.0</v>
      </c>
      <c r="E18" t="s">
        <v>965</v>
      </c>
      <c r="F18" t="s">
        <v>1134</v>
      </c>
      <c r="G18" t="s">
        <v>1135</v>
      </c>
      <c r="H18" t="s">
        <v>1136</v>
      </c>
      <c r="I18" t="s">
        <v>972</v>
      </c>
      <c r="J18" t="s">
        <v>973</v>
      </c>
      <c r="K18" s="23">
        <v>0.0</v>
      </c>
      <c r="L18">
        <v>2.0</v>
      </c>
      <c r="N18">
        <v>30.1</v>
      </c>
      <c r="O18" s="23">
        <v>1.0</v>
      </c>
      <c r="P18">
        <v>2.0</v>
      </c>
      <c r="R18">
        <v>24.3</v>
      </c>
      <c r="S18" t="s">
        <v>976</v>
      </c>
      <c r="T18">
        <v>0.0</v>
      </c>
      <c r="U18">
        <v>0.0</v>
      </c>
      <c r="V18" t="s">
        <v>978</v>
      </c>
      <c r="W18" t="s">
        <v>980</v>
      </c>
      <c r="X18" t="s">
        <v>981</v>
      </c>
      <c r="Y18" t="s">
        <v>1007</v>
      </c>
      <c r="Z18" t="s">
        <v>1009</v>
      </c>
      <c r="AA18" s="35" t="s">
        <v>1142</v>
      </c>
      <c r="AB18" s="6" t="s">
        <v>1144</v>
      </c>
      <c r="AC18" t="s">
        <v>1145</v>
      </c>
    </row>
    <row r="19">
      <c r="A19" s="2">
        <v>1.0</v>
      </c>
      <c r="B19" s="18" t="s">
        <v>722</v>
      </c>
      <c r="C19">
        <v>0.0</v>
      </c>
      <c r="D19">
        <v>0.0</v>
      </c>
      <c r="E19" t="s">
        <v>965</v>
      </c>
      <c r="F19" t="s">
        <v>1134</v>
      </c>
      <c r="G19" t="s">
        <v>1135</v>
      </c>
      <c r="H19" t="s">
        <v>1136</v>
      </c>
      <c r="I19" t="s">
        <v>972</v>
      </c>
      <c r="J19" t="s">
        <v>973</v>
      </c>
      <c r="K19" s="23">
        <v>0.0</v>
      </c>
      <c r="L19">
        <v>2.0</v>
      </c>
      <c r="N19">
        <v>30.1</v>
      </c>
      <c r="O19" s="23">
        <v>1.0</v>
      </c>
      <c r="P19">
        <v>4.0</v>
      </c>
      <c r="R19">
        <v>6.2</v>
      </c>
      <c r="S19" t="s">
        <v>976</v>
      </c>
      <c r="T19">
        <v>0.0</v>
      </c>
      <c r="U19">
        <v>0.0</v>
      </c>
      <c r="V19" t="s">
        <v>978</v>
      </c>
      <c r="W19" t="s">
        <v>980</v>
      </c>
      <c r="X19" t="s">
        <v>981</v>
      </c>
      <c r="Y19" t="s">
        <v>1024</v>
      </c>
      <c r="Z19" t="s">
        <v>1025</v>
      </c>
      <c r="AA19" s="35" t="s">
        <v>1142</v>
      </c>
      <c r="AB19" s="6" t="s">
        <v>1144</v>
      </c>
      <c r="AC19" t="s">
        <v>1145</v>
      </c>
    </row>
    <row r="20">
      <c r="A20" s="2">
        <v>1.0</v>
      </c>
      <c r="B20" s="18" t="s">
        <v>722</v>
      </c>
      <c r="C20">
        <v>0.0</v>
      </c>
      <c r="D20">
        <v>0.0</v>
      </c>
      <c r="E20" t="s">
        <v>965</v>
      </c>
      <c r="F20" t="s">
        <v>1134</v>
      </c>
      <c r="G20" t="s">
        <v>1135</v>
      </c>
      <c r="H20" t="s">
        <v>1136</v>
      </c>
      <c r="I20" t="s">
        <v>972</v>
      </c>
      <c r="J20" t="s">
        <v>973</v>
      </c>
      <c r="K20" s="23">
        <v>0.0</v>
      </c>
      <c r="L20">
        <v>4.0</v>
      </c>
      <c r="N20">
        <v>8.1</v>
      </c>
      <c r="O20" s="23">
        <v>1.0</v>
      </c>
      <c r="P20">
        <v>4.0</v>
      </c>
      <c r="R20">
        <v>6.2</v>
      </c>
      <c r="S20" t="s">
        <v>976</v>
      </c>
      <c r="T20">
        <v>0.0</v>
      </c>
      <c r="U20">
        <v>0.0</v>
      </c>
      <c r="V20" t="s">
        <v>978</v>
      </c>
      <c r="W20" t="s">
        <v>1035</v>
      </c>
      <c r="X20" t="s">
        <v>981</v>
      </c>
      <c r="Y20" t="s">
        <v>1024</v>
      </c>
      <c r="Z20" t="s">
        <v>1025</v>
      </c>
      <c r="AA20" s="35" t="s">
        <v>1142</v>
      </c>
      <c r="AB20" s="6" t="s">
        <v>1144</v>
      </c>
      <c r="AC20" t="s">
        <v>1145</v>
      </c>
    </row>
    <row r="21" ht="15.75" customHeight="1">
      <c r="A21" s="2">
        <v>1.0</v>
      </c>
      <c r="B21" s="18" t="s">
        <v>722</v>
      </c>
      <c r="C21">
        <v>0.0</v>
      </c>
      <c r="D21">
        <v>0.0</v>
      </c>
      <c r="E21" t="s">
        <v>965</v>
      </c>
      <c r="F21" t="s">
        <v>1134</v>
      </c>
      <c r="G21" t="s">
        <v>1135</v>
      </c>
      <c r="H21" t="s">
        <v>1136</v>
      </c>
      <c r="I21" t="s">
        <v>972</v>
      </c>
      <c r="J21" t="s">
        <v>973</v>
      </c>
      <c r="K21" s="23">
        <v>0.0</v>
      </c>
      <c r="L21">
        <v>2.0</v>
      </c>
      <c r="N21">
        <v>30.1</v>
      </c>
      <c r="O21" s="23">
        <v>0.0</v>
      </c>
      <c r="P21">
        <v>3.0</v>
      </c>
      <c r="R21">
        <v>22.4</v>
      </c>
      <c r="S21" t="s">
        <v>976</v>
      </c>
      <c r="T21">
        <v>0.0</v>
      </c>
      <c r="U21">
        <v>0.0</v>
      </c>
      <c r="V21" t="s">
        <v>1042</v>
      </c>
      <c r="W21" t="s">
        <v>980</v>
      </c>
      <c r="X21" t="s">
        <v>981</v>
      </c>
      <c r="Y21" t="s">
        <v>997</v>
      </c>
      <c r="Z21" t="s">
        <v>1045</v>
      </c>
      <c r="AA21" s="35" t="s">
        <v>1142</v>
      </c>
      <c r="AB21" s="6" t="s">
        <v>1144</v>
      </c>
      <c r="AC21" t="s">
        <v>1145</v>
      </c>
    </row>
    <row r="22" ht="15.75" customHeight="1">
      <c r="A22" s="2">
        <v>1.0</v>
      </c>
      <c r="B22" s="18" t="s">
        <v>722</v>
      </c>
      <c r="C22">
        <v>0.0</v>
      </c>
      <c r="D22">
        <v>0.0</v>
      </c>
      <c r="E22" t="s">
        <v>965</v>
      </c>
      <c r="F22" t="s">
        <v>1134</v>
      </c>
      <c r="G22" t="s">
        <v>1135</v>
      </c>
      <c r="H22" t="s">
        <v>1136</v>
      </c>
      <c r="I22" t="s">
        <v>972</v>
      </c>
      <c r="J22" t="s">
        <v>973</v>
      </c>
      <c r="K22" s="23">
        <v>0.0</v>
      </c>
      <c r="L22">
        <v>2.0</v>
      </c>
      <c r="N22">
        <v>30.1</v>
      </c>
      <c r="O22" s="23">
        <v>0.0</v>
      </c>
      <c r="P22">
        <v>4.0</v>
      </c>
      <c r="R22">
        <v>8.1</v>
      </c>
      <c r="S22" t="s">
        <v>976</v>
      </c>
      <c r="T22">
        <v>0.0</v>
      </c>
      <c r="U22">
        <v>0.0</v>
      </c>
      <c r="V22" t="s">
        <v>1042</v>
      </c>
      <c r="W22" t="s">
        <v>980</v>
      </c>
      <c r="X22" t="s">
        <v>981</v>
      </c>
      <c r="Y22" t="s">
        <v>1035</v>
      </c>
      <c r="Z22" t="s">
        <v>1056</v>
      </c>
      <c r="AA22" s="35" t="s">
        <v>1142</v>
      </c>
      <c r="AB22" s="6" t="s">
        <v>1144</v>
      </c>
      <c r="AC22" t="s">
        <v>1145</v>
      </c>
    </row>
    <row r="23" ht="15.75" customHeight="1">
      <c r="A23" s="2">
        <v>1.0</v>
      </c>
      <c r="B23" s="18" t="s">
        <v>722</v>
      </c>
      <c r="C23">
        <v>0.0</v>
      </c>
      <c r="D23">
        <v>0.0</v>
      </c>
      <c r="E23" t="s">
        <v>965</v>
      </c>
      <c r="F23" t="s">
        <v>1134</v>
      </c>
      <c r="G23" t="s">
        <v>1187</v>
      </c>
      <c r="H23" t="s">
        <v>1189</v>
      </c>
      <c r="I23" t="s">
        <v>972</v>
      </c>
      <c r="J23" t="s">
        <v>973</v>
      </c>
      <c r="K23" s="23">
        <v>0.0</v>
      </c>
      <c r="L23">
        <v>2.0</v>
      </c>
      <c r="N23">
        <v>-0.17</v>
      </c>
      <c r="O23" s="23">
        <v>1.0</v>
      </c>
      <c r="P23">
        <v>3.0</v>
      </c>
      <c r="R23">
        <v>-0.58</v>
      </c>
      <c r="S23" t="s">
        <v>976</v>
      </c>
      <c r="T23">
        <v>0.0</v>
      </c>
      <c r="U23">
        <v>0.0</v>
      </c>
      <c r="V23" t="s">
        <v>978</v>
      </c>
      <c r="W23" t="s">
        <v>980</v>
      </c>
      <c r="X23" t="s">
        <v>981</v>
      </c>
      <c r="Y23" t="s">
        <v>982</v>
      </c>
      <c r="Z23" t="s">
        <v>983</v>
      </c>
      <c r="AA23" s="35" t="s">
        <v>1142</v>
      </c>
      <c r="AB23" s="6" t="s">
        <v>1144</v>
      </c>
      <c r="AC23" t="s">
        <v>1145</v>
      </c>
    </row>
    <row r="24" ht="15.75" customHeight="1">
      <c r="A24" s="2">
        <v>1.0</v>
      </c>
      <c r="B24" s="18" t="s">
        <v>722</v>
      </c>
      <c r="C24">
        <v>0.0</v>
      </c>
      <c r="D24">
        <v>0.0</v>
      </c>
      <c r="E24" t="s">
        <v>965</v>
      </c>
      <c r="F24" t="s">
        <v>1134</v>
      </c>
      <c r="G24" t="s">
        <v>1187</v>
      </c>
      <c r="H24" t="s">
        <v>1189</v>
      </c>
      <c r="I24" t="s">
        <v>972</v>
      </c>
      <c r="J24" t="s">
        <v>973</v>
      </c>
      <c r="K24" s="23">
        <v>0.0</v>
      </c>
      <c r="L24">
        <v>3.0</v>
      </c>
      <c r="N24">
        <v>-0.77</v>
      </c>
      <c r="O24" s="23">
        <v>1.0</v>
      </c>
      <c r="P24">
        <v>3.0</v>
      </c>
      <c r="R24">
        <v>-0.58</v>
      </c>
      <c r="S24" t="s">
        <v>976</v>
      </c>
      <c r="T24">
        <v>0.0</v>
      </c>
      <c r="U24">
        <v>0.0</v>
      </c>
      <c r="V24" t="s">
        <v>978</v>
      </c>
      <c r="W24" t="s">
        <v>997</v>
      </c>
      <c r="X24" t="s">
        <v>981</v>
      </c>
      <c r="Y24" t="s">
        <v>982</v>
      </c>
      <c r="Z24" t="s">
        <v>999</v>
      </c>
      <c r="AA24" s="35" t="s">
        <v>1142</v>
      </c>
      <c r="AB24" s="6" t="s">
        <v>1144</v>
      </c>
      <c r="AC24" t="s">
        <v>1145</v>
      </c>
    </row>
    <row r="25" ht="15.75" customHeight="1">
      <c r="A25" s="2">
        <v>1.0</v>
      </c>
      <c r="B25" s="18" t="s">
        <v>722</v>
      </c>
      <c r="C25">
        <v>0.0</v>
      </c>
      <c r="D25">
        <v>0.0</v>
      </c>
      <c r="E25" t="s">
        <v>965</v>
      </c>
      <c r="F25" t="s">
        <v>1134</v>
      </c>
      <c r="G25" t="s">
        <v>1187</v>
      </c>
      <c r="H25" t="s">
        <v>1189</v>
      </c>
      <c r="I25" t="s">
        <v>972</v>
      </c>
      <c r="J25" t="s">
        <v>973</v>
      </c>
      <c r="K25" s="23">
        <v>0.0</v>
      </c>
      <c r="L25">
        <v>2.0</v>
      </c>
      <c r="N25">
        <v>-0.17</v>
      </c>
      <c r="O25" s="23">
        <v>1.0</v>
      </c>
      <c r="P25">
        <v>2.0</v>
      </c>
      <c r="R25">
        <v>-0.14</v>
      </c>
      <c r="S25" t="s">
        <v>976</v>
      </c>
      <c r="T25">
        <v>0.0</v>
      </c>
      <c r="U25">
        <v>0.0</v>
      </c>
      <c r="V25" t="s">
        <v>978</v>
      </c>
      <c r="W25" t="s">
        <v>980</v>
      </c>
      <c r="X25" t="s">
        <v>981</v>
      </c>
      <c r="Y25" t="s">
        <v>1007</v>
      </c>
      <c r="Z25" t="s">
        <v>1009</v>
      </c>
      <c r="AA25" s="35" t="s">
        <v>1142</v>
      </c>
      <c r="AB25" s="6" t="s">
        <v>1144</v>
      </c>
      <c r="AC25" t="s">
        <v>1145</v>
      </c>
    </row>
    <row r="26" ht="15.75" customHeight="1">
      <c r="A26" s="2">
        <v>1.0</v>
      </c>
      <c r="B26" s="18" t="s">
        <v>722</v>
      </c>
      <c r="C26">
        <v>0.0</v>
      </c>
      <c r="D26">
        <v>0.0</v>
      </c>
      <c r="E26" t="s">
        <v>965</v>
      </c>
      <c r="F26" t="s">
        <v>1134</v>
      </c>
      <c r="G26" t="s">
        <v>1187</v>
      </c>
      <c r="H26" t="s">
        <v>1189</v>
      </c>
      <c r="I26" t="s">
        <v>972</v>
      </c>
      <c r="J26" t="s">
        <v>973</v>
      </c>
      <c r="K26" s="23">
        <v>0.0</v>
      </c>
      <c r="L26">
        <v>2.0</v>
      </c>
      <c r="N26">
        <v>-0.17</v>
      </c>
      <c r="O26" s="23">
        <v>1.0</v>
      </c>
      <c r="P26">
        <v>4.0</v>
      </c>
      <c r="R26">
        <v>-0.12</v>
      </c>
      <c r="S26" t="s">
        <v>976</v>
      </c>
      <c r="T26">
        <v>0.0</v>
      </c>
      <c r="U26">
        <v>0.0</v>
      </c>
      <c r="V26" t="s">
        <v>978</v>
      </c>
      <c r="W26" t="s">
        <v>980</v>
      </c>
      <c r="X26" t="s">
        <v>981</v>
      </c>
      <c r="Y26" t="s">
        <v>1024</v>
      </c>
      <c r="Z26" t="s">
        <v>1025</v>
      </c>
      <c r="AA26" s="35" t="s">
        <v>1142</v>
      </c>
      <c r="AB26" s="6" t="s">
        <v>1144</v>
      </c>
      <c r="AC26" t="s">
        <v>1145</v>
      </c>
    </row>
    <row r="27" ht="15.75" customHeight="1">
      <c r="A27" s="2">
        <v>1.0</v>
      </c>
      <c r="B27" s="18" t="s">
        <v>722</v>
      </c>
      <c r="C27">
        <v>0.0</v>
      </c>
      <c r="D27">
        <v>0.0</v>
      </c>
      <c r="E27" t="s">
        <v>965</v>
      </c>
      <c r="F27" t="s">
        <v>1134</v>
      </c>
      <c r="G27" t="s">
        <v>1187</v>
      </c>
      <c r="H27" t="s">
        <v>1189</v>
      </c>
      <c r="I27" t="s">
        <v>972</v>
      </c>
      <c r="J27" t="s">
        <v>973</v>
      </c>
      <c r="K27" s="23">
        <v>0.0</v>
      </c>
      <c r="L27">
        <v>4.0</v>
      </c>
      <c r="N27">
        <v>-0.19</v>
      </c>
      <c r="O27" s="23">
        <v>1.0</v>
      </c>
      <c r="P27">
        <v>4.0</v>
      </c>
      <c r="R27">
        <v>-0.12</v>
      </c>
      <c r="S27" t="s">
        <v>976</v>
      </c>
      <c r="T27">
        <v>0.0</v>
      </c>
      <c r="U27">
        <v>0.0</v>
      </c>
      <c r="V27" t="s">
        <v>978</v>
      </c>
      <c r="W27" t="s">
        <v>1035</v>
      </c>
      <c r="X27" t="s">
        <v>981</v>
      </c>
      <c r="Y27" t="s">
        <v>1024</v>
      </c>
      <c r="Z27" t="s">
        <v>1025</v>
      </c>
      <c r="AA27" s="35" t="s">
        <v>1142</v>
      </c>
      <c r="AB27" s="6" t="s">
        <v>1144</v>
      </c>
      <c r="AC27" t="s">
        <v>1145</v>
      </c>
    </row>
    <row r="28" ht="15.75" customHeight="1">
      <c r="A28" s="2">
        <v>1.0</v>
      </c>
      <c r="B28" s="18" t="s">
        <v>722</v>
      </c>
      <c r="C28">
        <v>0.0</v>
      </c>
      <c r="D28">
        <v>0.0</v>
      </c>
      <c r="E28" t="s">
        <v>965</v>
      </c>
      <c r="F28" t="s">
        <v>1134</v>
      </c>
      <c r="G28" t="s">
        <v>1187</v>
      </c>
      <c r="H28" t="s">
        <v>1189</v>
      </c>
      <c r="I28" t="s">
        <v>972</v>
      </c>
      <c r="J28" t="s">
        <v>973</v>
      </c>
      <c r="K28" s="23">
        <v>0.0</v>
      </c>
      <c r="L28">
        <v>2.0</v>
      </c>
      <c r="N28">
        <v>-0.17</v>
      </c>
      <c r="O28" s="23">
        <v>0.0</v>
      </c>
      <c r="P28">
        <v>3.0</v>
      </c>
      <c r="R28">
        <v>-0.77</v>
      </c>
      <c r="S28" t="s">
        <v>976</v>
      </c>
      <c r="T28">
        <v>0.0</v>
      </c>
      <c r="U28">
        <v>0.0</v>
      </c>
      <c r="V28" t="s">
        <v>1042</v>
      </c>
      <c r="W28" t="s">
        <v>980</v>
      </c>
      <c r="X28" t="s">
        <v>981</v>
      </c>
      <c r="Y28" t="s">
        <v>1199</v>
      </c>
      <c r="Z28" t="s">
        <v>1045</v>
      </c>
      <c r="AA28" s="35" t="s">
        <v>1142</v>
      </c>
      <c r="AB28" s="6" t="s">
        <v>1144</v>
      </c>
      <c r="AC28" t="s">
        <v>1145</v>
      </c>
    </row>
    <row r="29" ht="15.75" customHeight="1">
      <c r="A29" s="2">
        <v>1.0</v>
      </c>
      <c r="B29" s="18" t="s">
        <v>722</v>
      </c>
      <c r="C29">
        <v>0.0</v>
      </c>
      <c r="D29">
        <v>0.0</v>
      </c>
      <c r="E29" t="s">
        <v>965</v>
      </c>
      <c r="F29" t="s">
        <v>1134</v>
      </c>
      <c r="G29" t="s">
        <v>1187</v>
      </c>
      <c r="H29" t="s">
        <v>1189</v>
      </c>
      <c r="I29" t="s">
        <v>972</v>
      </c>
      <c r="J29" t="s">
        <v>973</v>
      </c>
      <c r="K29" s="23">
        <v>0.0</v>
      </c>
      <c r="L29">
        <v>2.0</v>
      </c>
      <c r="N29">
        <v>-0.17</v>
      </c>
      <c r="O29" s="23">
        <v>0.0</v>
      </c>
      <c r="P29">
        <v>4.0</v>
      </c>
      <c r="R29">
        <v>-0.19</v>
      </c>
      <c r="S29" t="s">
        <v>976</v>
      </c>
      <c r="T29">
        <v>0.0</v>
      </c>
      <c r="U29">
        <v>0.0</v>
      </c>
      <c r="V29" t="s">
        <v>1042</v>
      </c>
      <c r="W29" t="s">
        <v>980</v>
      </c>
      <c r="X29" t="s">
        <v>981</v>
      </c>
      <c r="Y29" t="s">
        <v>1035</v>
      </c>
      <c r="Z29" t="s">
        <v>1056</v>
      </c>
      <c r="AA29" s="35" t="s">
        <v>1142</v>
      </c>
      <c r="AB29" s="6" t="s">
        <v>1144</v>
      </c>
      <c r="AC29" t="s">
        <v>1145</v>
      </c>
    </row>
    <row r="30" ht="15.75" customHeight="1">
      <c r="A30" s="2">
        <v>1.0</v>
      </c>
      <c r="B30" s="18" t="s">
        <v>722</v>
      </c>
      <c r="C30">
        <v>0.0</v>
      </c>
      <c r="D30">
        <v>0.0</v>
      </c>
      <c r="E30" t="s">
        <v>965</v>
      </c>
      <c r="F30" t="s">
        <v>1134</v>
      </c>
      <c r="G30" t="s">
        <v>1201</v>
      </c>
      <c r="H30" t="s">
        <v>1136</v>
      </c>
      <c r="I30" t="s">
        <v>972</v>
      </c>
      <c r="J30" t="s">
        <v>973</v>
      </c>
      <c r="K30" s="23">
        <v>0.0</v>
      </c>
      <c r="L30">
        <v>2.0</v>
      </c>
      <c r="N30">
        <v>0.5</v>
      </c>
      <c r="O30" s="23">
        <v>1.0</v>
      </c>
      <c r="P30">
        <v>3.0</v>
      </c>
      <c r="R30">
        <v>0.3</v>
      </c>
      <c r="S30" t="s">
        <v>976</v>
      </c>
      <c r="T30">
        <v>0.0</v>
      </c>
      <c r="U30">
        <v>0.0</v>
      </c>
      <c r="V30" t="s">
        <v>978</v>
      </c>
      <c r="W30" t="s">
        <v>980</v>
      </c>
      <c r="X30" t="s">
        <v>981</v>
      </c>
      <c r="Y30" t="s">
        <v>982</v>
      </c>
      <c r="Z30" t="s">
        <v>983</v>
      </c>
      <c r="AA30" s="35" t="s">
        <v>1142</v>
      </c>
      <c r="AB30" s="6" t="s">
        <v>1144</v>
      </c>
      <c r="AC30" t="s">
        <v>1145</v>
      </c>
    </row>
    <row r="31" ht="15.75" customHeight="1">
      <c r="A31" s="2">
        <v>1.0</v>
      </c>
      <c r="B31" s="18" t="s">
        <v>722</v>
      </c>
      <c r="C31">
        <v>0.0</v>
      </c>
      <c r="D31">
        <v>0.0</v>
      </c>
      <c r="E31" t="s">
        <v>965</v>
      </c>
      <c r="F31" t="s">
        <v>1134</v>
      </c>
      <c r="G31" t="s">
        <v>1201</v>
      </c>
      <c r="H31" t="s">
        <v>1136</v>
      </c>
      <c r="I31" t="s">
        <v>972</v>
      </c>
      <c r="J31" t="s">
        <v>973</v>
      </c>
      <c r="K31" s="23">
        <v>0.0</v>
      </c>
      <c r="L31">
        <v>3.0</v>
      </c>
      <c r="N31">
        <v>0.37</v>
      </c>
      <c r="O31" s="23">
        <v>1.0</v>
      </c>
      <c r="P31">
        <v>3.0</v>
      </c>
      <c r="R31">
        <v>0.3</v>
      </c>
      <c r="S31" t="s">
        <v>976</v>
      </c>
      <c r="T31">
        <v>0.0</v>
      </c>
      <c r="U31">
        <v>0.0</v>
      </c>
      <c r="V31" t="s">
        <v>978</v>
      </c>
      <c r="W31" t="s">
        <v>997</v>
      </c>
      <c r="X31" t="s">
        <v>981</v>
      </c>
      <c r="Y31" t="s">
        <v>982</v>
      </c>
      <c r="Z31" t="s">
        <v>999</v>
      </c>
      <c r="AA31" s="35" t="s">
        <v>1142</v>
      </c>
      <c r="AB31" s="6" t="s">
        <v>1144</v>
      </c>
      <c r="AC31" t="s">
        <v>1145</v>
      </c>
    </row>
    <row r="32" ht="15.75" customHeight="1">
      <c r="A32" s="2">
        <v>1.0</v>
      </c>
      <c r="B32" s="18" t="s">
        <v>722</v>
      </c>
      <c r="C32">
        <v>0.0</v>
      </c>
      <c r="D32">
        <v>0.0</v>
      </c>
      <c r="E32" t="s">
        <v>965</v>
      </c>
      <c r="F32" t="s">
        <v>1134</v>
      </c>
      <c r="G32" t="s">
        <v>1201</v>
      </c>
      <c r="H32" t="s">
        <v>1136</v>
      </c>
      <c r="I32" t="s">
        <v>972</v>
      </c>
      <c r="J32" t="s">
        <v>973</v>
      </c>
      <c r="K32" s="23">
        <v>0.0</v>
      </c>
      <c r="L32">
        <v>2.0</v>
      </c>
      <c r="N32">
        <v>0.5</v>
      </c>
      <c r="O32" s="23">
        <v>1.0</v>
      </c>
      <c r="P32">
        <v>2.0</v>
      </c>
      <c r="R32">
        <v>0.4</v>
      </c>
      <c r="S32" t="s">
        <v>976</v>
      </c>
      <c r="T32">
        <v>0.0</v>
      </c>
      <c r="U32">
        <v>0.0</v>
      </c>
      <c r="V32" t="s">
        <v>978</v>
      </c>
      <c r="W32" t="s">
        <v>980</v>
      </c>
      <c r="X32" t="s">
        <v>981</v>
      </c>
      <c r="Y32" t="s">
        <v>1007</v>
      </c>
      <c r="Z32" t="s">
        <v>1009</v>
      </c>
      <c r="AA32" s="35" t="s">
        <v>1142</v>
      </c>
      <c r="AB32" s="6" t="s">
        <v>1144</v>
      </c>
      <c r="AC32" t="s">
        <v>1145</v>
      </c>
    </row>
    <row r="33" ht="15.75" customHeight="1">
      <c r="A33" s="2">
        <v>1.0</v>
      </c>
      <c r="B33" s="18" t="s">
        <v>722</v>
      </c>
      <c r="C33">
        <v>0.0</v>
      </c>
      <c r="D33">
        <v>0.0</v>
      </c>
      <c r="E33" t="s">
        <v>965</v>
      </c>
      <c r="F33" t="s">
        <v>1134</v>
      </c>
      <c r="G33" t="s">
        <v>1201</v>
      </c>
      <c r="H33" t="s">
        <v>1136</v>
      </c>
      <c r="I33" t="s">
        <v>972</v>
      </c>
      <c r="J33" t="s">
        <v>973</v>
      </c>
      <c r="K33" s="23">
        <v>0.0</v>
      </c>
      <c r="L33">
        <v>2.0</v>
      </c>
      <c r="N33">
        <v>0.5</v>
      </c>
      <c r="O33" s="23">
        <v>1.0</v>
      </c>
      <c r="P33">
        <v>4.0</v>
      </c>
      <c r="R33">
        <v>0.1</v>
      </c>
      <c r="S33" t="s">
        <v>976</v>
      </c>
      <c r="T33">
        <v>0.0</v>
      </c>
      <c r="U33">
        <v>0.0</v>
      </c>
      <c r="V33" t="s">
        <v>978</v>
      </c>
      <c r="W33" t="s">
        <v>980</v>
      </c>
      <c r="X33" t="s">
        <v>981</v>
      </c>
      <c r="Y33" t="s">
        <v>1024</v>
      </c>
      <c r="Z33" t="s">
        <v>1025</v>
      </c>
      <c r="AA33" s="35" t="s">
        <v>1142</v>
      </c>
      <c r="AB33" s="6" t="s">
        <v>1144</v>
      </c>
      <c r="AC33" t="s">
        <v>1145</v>
      </c>
    </row>
    <row r="34" ht="15.75" customHeight="1">
      <c r="A34" s="2">
        <v>1.0</v>
      </c>
      <c r="B34" s="18" t="s">
        <v>722</v>
      </c>
      <c r="C34">
        <v>0.0</v>
      </c>
      <c r="D34">
        <v>0.0</v>
      </c>
      <c r="E34" t="s">
        <v>965</v>
      </c>
      <c r="F34" t="s">
        <v>1134</v>
      </c>
      <c r="G34" t="s">
        <v>1201</v>
      </c>
      <c r="H34" t="s">
        <v>1136</v>
      </c>
      <c r="I34" t="s">
        <v>972</v>
      </c>
      <c r="J34" t="s">
        <v>973</v>
      </c>
      <c r="K34" s="23">
        <v>0.0</v>
      </c>
      <c r="L34">
        <v>4.0</v>
      </c>
      <c r="N34">
        <v>0.13</v>
      </c>
      <c r="O34" s="23">
        <v>1.0</v>
      </c>
      <c r="P34">
        <v>4.0</v>
      </c>
      <c r="R34">
        <v>0.1</v>
      </c>
      <c r="S34" t="s">
        <v>976</v>
      </c>
      <c r="T34">
        <v>0.0</v>
      </c>
      <c r="U34">
        <v>0.0</v>
      </c>
      <c r="V34" t="s">
        <v>978</v>
      </c>
      <c r="W34" t="s">
        <v>1035</v>
      </c>
      <c r="X34" t="s">
        <v>981</v>
      </c>
      <c r="Y34" t="s">
        <v>1024</v>
      </c>
      <c r="Z34" t="s">
        <v>1025</v>
      </c>
      <c r="AA34" s="35" t="s">
        <v>1142</v>
      </c>
      <c r="AB34" s="6" t="s">
        <v>1144</v>
      </c>
      <c r="AC34" t="s">
        <v>1145</v>
      </c>
    </row>
    <row r="35" ht="15.75" customHeight="1">
      <c r="A35" s="2">
        <v>1.0</v>
      </c>
      <c r="B35" s="18" t="s">
        <v>722</v>
      </c>
      <c r="C35">
        <v>0.0</v>
      </c>
      <c r="D35">
        <v>0.0</v>
      </c>
      <c r="E35" t="s">
        <v>965</v>
      </c>
      <c r="F35" t="s">
        <v>1134</v>
      </c>
      <c r="G35" t="s">
        <v>1201</v>
      </c>
      <c r="H35" t="s">
        <v>1136</v>
      </c>
      <c r="I35" t="s">
        <v>972</v>
      </c>
      <c r="J35" t="s">
        <v>973</v>
      </c>
      <c r="K35" s="23">
        <v>0.0</v>
      </c>
      <c r="L35">
        <v>2.0</v>
      </c>
      <c r="N35">
        <v>0.5</v>
      </c>
      <c r="O35" s="23">
        <v>0.0</v>
      </c>
      <c r="P35">
        <v>3.0</v>
      </c>
      <c r="R35">
        <v>0.37</v>
      </c>
      <c r="S35" t="s">
        <v>976</v>
      </c>
      <c r="T35">
        <v>0.0</v>
      </c>
      <c r="U35">
        <v>0.0</v>
      </c>
      <c r="V35" t="s">
        <v>1042</v>
      </c>
      <c r="W35" t="s">
        <v>980</v>
      </c>
      <c r="X35" t="s">
        <v>981</v>
      </c>
      <c r="Y35" t="s">
        <v>1199</v>
      </c>
      <c r="Z35" t="s">
        <v>1045</v>
      </c>
      <c r="AA35" s="35" t="s">
        <v>1142</v>
      </c>
      <c r="AB35" s="6" t="s">
        <v>1144</v>
      </c>
      <c r="AC35" t="s">
        <v>1145</v>
      </c>
    </row>
    <row r="36" ht="15.75" customHeight="1">
      <c r="A36" s="2">
        <v>1.0</v>
      </c>
      <c r="B36" s="18" t="s">
        <v>722</v>
      </c>
      <c r="C36">
        <v>0.0</v>
      </c>
      <c r="D36">
        <v>0.0</v>
      </c>
      <c r="E36" t="s">
        <v>965</v>
      </c>
      <c r="F36" t="s">
        <v>1134</v>
      </c>
      <c r="G36" t="s">
        <v>1201</v>
      </c>
      <c r="H36" t="s">
        <v>1136</v>
      </c>
      <c r="I36" t="s">
        <v>972</v>
      </c>
      <c r="J36" t="s">
        <v>973</v>
      </c>
      <c r="K36" s="23">
        <v>0.0</v>
      </c>
      <c r="L36">
        <v>2.0</v>
      </c>
      <c r="N36">
        <v>0.5</v>
      </c>
      <c r="O36" s="23">
        <v>0.0</v>
      </c>
      <c r="P36">
        <v>4.0</v>
      </c>
      <c r="R36">
        <v>0.13</v>
      </c>
      <c r="S36" t="s">
        <v>976</v>
      </c>
      <c r="T36">
        <v>0.0</v>
      </c>
      <c r="U36">
        <v>0.0</v>
      </c>
      <c r="V36" t="s">
        <v>1042</v>
      </c>
      <c r="W36" t="s">
        <v>980</v>
      </c>
      <c r="X36" t="s">
        <v>981</v>
      </c>
      <c r="Y36" t="s">
        <v>1035</v>
      </c>
      <c r="Z36" t="s">
        <v>1056</v>
      </c>
      <c r="AA36" s="35" t="s">
        <v>1142</v>
      </c>
      <c r="AB36" s="6" t="s">
        <v>1144</v>
      </c>
      <c r="AC36" t="s">
        <v>1145</v>
      </c>
    </row>
    <row r="37" ht="15.75" customHeight="1">
      <c r="A37" s="2">
        <v>1.0</v>
      </c>
      <c r="B37" s="18" t="s">
        <v>722</v>
      </c>
      <c r="C37">
        <v>0.0</v>
      </c>
      <c r="D37">
        <v>0.0</v>
      </c>
      <c r="E37" t="s">
        <v>965</v>
      </c>
      <c r="F37" t="s">
        <v>966</v>
      </c>
      <c r="G37" t="s">
        <v>1210</v>
      </c>
      <c r="H37" t="s">
        <v>970</v>
      </c>
      <c r="I37" t="s">
        <v>972</v>
      </c>
      <c r="J37" t="s">
        <v>973</v>
      </c>
      <c r="K37" s="23">
        <v>0.0</v>
      </c>
      <c r="L37">
        <v>2.0</v>
      </c>
      <c r="N37">
        <v>2.71</v>
      </c>
      <c r="O37" s="23">
        <v>0.0</v>
      </c>
      <c r="P37">
        <v>3.0</v>
      </c>
      <c r="R37">
        <v>2.76</v>
      </c>
      <c r="S37" t="s">
        <v>976</v>
      </c>
      <c r="T37">
        <v>0.0</v>
      </c>
      <c r="U37">
        <v>0.0</v>
      </c>
      <c r="V37" t="s">
        <v>978</v>
      </c>
      <c r="W37" t="s">
        <v>980</v>
      </c>
      <c r="X37" t="s">
        <v>981</v>
      </c>
      <c r="Y37" t="s">
        <v>982</v>
      </c>
      <c r="Z37" t="s">
        <v>982</v>
      </c>
      <c r="AA37" s="35" t="s">
        <v>984</v>
      </c>
      <c r="AB37" s="6" t="s">
        <v>987</v>
      </c>
      <c r="AC37" t="s">
        <v>989</v>
      </c>
    </row>
    <row r="38" ht="15.75" customHeight="1">
      <c r="A38" s="2">
        <v>1.0</v>
      </c>
      <c r="B38" s="18" t="s">
        <v>722</v>
      </c>
      <c r="C38">
        <v>0.0</v>
      </c>
      <c r="D38">
        <v>0.0</v>
      </c>
      <c r="E38" t="s">
        <v>965</v>
      </c>
      <c r="F38" t="s">
        <v>966</v>
      </c>
      <c r="G38" t="s">
        <v>1210</v>
      </c>
      <c r="H38" t="s">
        <v>970</v>
      </c>
      <c r="I38" t="s">
        <v>972</v>
      </c>
      <c r="J38" t="s">
        <v>973</v>
      </c>
      <c r="K38" s="23">
        <v>0.0</v>
      </c>
      <c r="L38">
        <v>2.0</v>
      </c>
      <c r="N38">
        <v>2.71</v>
      </c>
      <c r="O38" s="23">
        <v>1.0</v>
      </c>
      <c r="P38">
        <v>3.0</v>
      </c>
      <c r="R38">
        <v>2.51</v>
      </c>
      <c r="S38" t="s">
        <v>976</v>
      </c>
      <c r="T38">
        <v>0.0</v>
      </c>
      <c r="U38">
        <v>0.0</v>
      </c>
      <c r="V38" t="s">
        <v>978</v>
      </c>
      <c r="W38" t="s">
        <v>980</v>
      </c>
      <c r="X38" t="s">
        <v>981</v>
      </c>
      <c r="Y38" t="s">
        <v>982</v>
      </c>
      <c r="Z38" t="s">
        <v>983</v>
      </c>
      <c r="AA38" s="35" t="s">
        <v>984</v>
      </c>
      <c r="AB38" s="6" t="s">
        <v>987</v>
      </c>
      <c r="AC38" t="s">
        <v>989</v>
      </c>
    </row>
    <row r="39" ht="15.75" customHeight="1">
      <c r="A39" s="2">
        <v>1.0</v>
      </c>
      <c r="B39" s="18" t="s">
        <v>722</v>
      </c>
      <c r="C39">
        <v>0.0</v>
      </c>
      <c r="D39">
        <v>0.0</v>
      </c>
      <c r="E39" t="s">
        <v>965</v>
      </c>
      <c r="F39" t="s">
        <v>966</v>
      </c>
      <c r="G39" t="s">
        <v>1210</v>
      </c>
      <c r="H39" t="s">
        <v>970</v>
      </c>
      <c r="I39" t="s">
        <v>972</v>
      </c>
      <c r="J39" t="s">
        <v>973</v>
      </c>
      <c r="K39" s="23">
        <v>0.0</v>
      </c>
      <c r="L39">
        <v>3.0</v>
      </c>
      <c r="N39">
        <v>2.76</v>
      </c>
      <c r="O39" s="23">
        <v>1.0</v>
      </c>
      <c r="P39">
        <v>3.0</v>
      </c>
      <c r="R39">
        <v>2.51</v>
      </c>
      <c r="S39" t="s">
        <v>976</v>
      </c>
      <c r="T39">
        <v>0.0</v>
      </c>
      <c r="U39">
        <v>0.0</v>
      </c>
      <c r="V39" t="s">
        <v>978</v>
      </c>
      <c r="W39" t="s">
        <v>997</v>
      </c>
      <c r="X39" t="s">
        <v>981</v>
      </c>
      <c r="Y39" t="s">
        <v>982</v>
      </c>
      <c r="Z39" t="s">
        <v>999</v>
      </c>
      <c r="AA39" s="35" t="s">
        <v>984</v>
      </c>
      <c r="AB39" s="6" t="s">
        <v>987</v>
      </c>
      <c r="AC39" t="s">
        <v>989</v>
      </c>
    </row>
    <row r="40" ht="15.75" customHeight="1">
      <c r="A40" s="2">
        <v>1.0</v>
      </c>
      <c r="B40" s="18" t="s">
        <v>722</v>
      </c>
      <c r="C40">
        <v>0.0</v>
      </c>
      <c r="D40">
        <v>0.0</v>
      </c>
      <c r="E40" t="s">
        <v>965</v>
      </c>
      <c r="F40" t="s">
        <v>966</v>
      </c>
      <c r="G40" t="s">
        <v>1210</v>
      </c>
      <c r="H40" t="s">
        <v>970</v>
      </c>
      <c r="I40" t="s">
        <v>972</v>
      </c>
      <c r="J40" t="s">
        <v>973</v>
      </c>
      <c r="K40" s="23">
        <v>0.0</v>
      </c>
      <c r="L40">
        <v>2.0</v>
      </c>
      <c r="N40">
        <v>2.71</v>
      </c>
      <c r="O40" s="23">
        <v>1.0</v>
      </c>
      <c r="P40">
        <v>2.0</v>
      </c>
      <c r="R40">
        <v>2.77</v>
      </c>
      <c r="S40" t="s">
        <v>976</v>
      </c>
      <c r="T40">
        <v>0.0</v>
      </c>
      <c r="U40">
        <v>0.0</v>
      </c>
      <c r="V40" t="s">
        <v>978</v>
      </c>
      <c r="W40" t="s">
        <v>980</v>
      </c>
      <c r="X40" t="s">
        <v>981</v>
      </c>
      <c r="Y40" t="s">
        <v>1007</v>
      </c>
      <c r="Z40" t="s">
        <v>1009</v>
      </c>
      <c r="AA40" s="35" t="s">
        <v>984</v>
      </c>
      <c r="AB40" s="6" t="s">
        <v>987</v>
      </c>
      <c r="AC40" t="s">
        <v>989</v>
      </c>
    </row>
    <row r="41" ht="15.75" customHeight="1">
      <c r="A41" s="2">
        <v>1.0</v>
      </c>
      <c r="B41" s="18" t="s">
        <v>722</v>
      </c>
      <c r="C41">
        <v>0.0</v>
      </c>
      <c r="D41">
        <v>0.0</v>
      </c>
      <c r="E41" t="s">
        <v>965</v>
      </c>
      <c r="F41" t="s">
        <v>966</v>
      </c>
      <c r="G41" t="s">
        <v>1210</v>
      </c>
      <c r="H41" t="s">
        <v>970</v>
      </c>
      <c r="I41" t="s">
        <v>972</v>
      </c>
      <c r="J41" t="s">
        <v>973</v>
      </c>
      <c r="K41" s="23">
        <v>0.0</v>
      </c>
      <c r="L41">
        <v>2.0</v>
      </c>
      <c r="N41">
        <v>2.71</v>
      </c>
      <c r="O41" s="23">
        <v>1.0</v>
      </c>
      <c r="P41">
        <v>4.0</v>
      </c>
      <c r="R41">
        <v>2.74</v>
      </c>
      <c r="S41" t="s">
        <v>976</v>
      </c>
      <c r="T41">
        <v>0.0</v>
      </c>
      <c r="U41">
        <v>0.0</v>
      </c>
      <c r="V41" t="s">
        <v>978</v>
      </c>
      <c r="W41" t="s">
        <v>980</v>
      </c>
      <c r="X41" t="s">
        <v>981</v>
      </c>
      <c r="Y41" t="s">
        <v>1024</v>
      </c>
      <c r="Z41" t="s">
        <v>1025</v>
      </c>
      <c r="AA41" s="35" t="s">
        <v>984</v>
      </c>
      <c r="AB41" s="6" t="s">
        <v>987</v>
      </c>
      <c r="AC41" t="s">
        <v>989</v>
      </c>
    </row>
    <row r="42" ht="15.75" customHeight="1">
      <c r="A42" s="2">
        <v>1.0</v>
      </c>
      <c r="B42" s="18" t="s">
        <v>722</v>
      </c>
      <c r="C42">
        <v>0.0</v>
      </c>
      <c r="D42">
        <v>0.0</v>
      </c>
      <c r="E42" t="s">
        <v>965</v>
      </c>
      <c r="F42" t="s">
        <v>966</v>
      </c>
      <c r="G42" t="s">
        <v>1210</v>
      </c>
      <c r="H42" t="s">
        <v>970</v>
      </c>
      <c r="I42" t="s">
        <v>972</v>
      </c>
      <c r="J42" t="s">
        <v>973</v>
      </c>
      <c r="K42" s="23">
        <v>0.0</v>
      </c>
      <c r="L42">
        <v>4.0</v>
      </c>
      <c r="N42">
        <v>2.79</v>
      </c>
      <c r="O42" s="23">
        <v>1.0</v>
      </c>
      <c r="P42">
        <v>4.0</v>
      </c>
      <c r="R42">
        <v>2.74</v>
      </c>
      <c r="S42" t="s">
        <v>976</v>
      </c>
      <c r="T42">
        <v>0.0</v>
      </c>
      <c r="U42">
        <v>0.0</v>
      </c>
      <c r="V42" t="s">
        <v>978</v>
      </c>
      <c r="W42" t="s">
        <v>1035</v>
      </c>
      <c r="X42" t="s">
        <v>981</v>
      </c>
      <c r="Y42" t="s">
        <v>1024</v>
      </c>
      <c r="Z42" t="s">
        <v>1025</v>
      </c>
      <c r="AA42" s="35" t="s">
        <v>984</v>
      </c>
      <c r="AB42" s="6" t="s">
        <v>987</v>
      </c>
      <c r="AC42" t="s">
        <v>989</v>
      </c>
    </row>
    <row r="43" ht="15.75" customHeight="1">
      <c r="A43" s="2">
        <v>1.0</v>
      </c>
      <c r="B43" s="18" t="s">
        <v>722</v>
      </c>
      <c r="C43">
        <v>0.0</v>
      </c>
      <c r="D43">
        <v>0.0</v>
      </c>
      <c r="E43" t="s">
        <v>965</v>
      </c>
      <c r="F43" t="s">
        <v>966</v>
      </c>
      <c r="G43" t="s">
        <v>1210</v>
      </c>
      <c r="H43" t="s">
        <v>970</v>
      </c>
      <c r="I43" t="s">
        <v>972</v>
      </c>
      <c r="J43" t="s">
        <v>973</v>
      </c>
      <c r="K43" s="23">
        <v>0.0</v>
      </c>
      <c r="L43">
        <v>2.0</v>
      </c>
      <c r="N43">
        <v>2.71</v>
      </c>
      <c r="O43" s="23">
        <v>0.0</v>
      </c>
      <c r="P43">
        <v>4.0</v>
      </c>
      <c r="R43">
        <v>2.79</v>
      </c>
      <c r="S43" t="s">
        <v>976</v>
      </c>
      <c r="T43">
        <v>0.0</v>
      </c>
      <c r="U43">
        <v>0.0</v>
      </c>
      <c r="V43" t="s">
        <v>1042</v>
      </c>
      <c r="W43" t="s">
        <v>980</v>
      </c>
      <c r="X43" t="s">
        <v>981</v>
      </c>
      <c r="Y43" t="s">
        <v>1035</v>
      </c>
      <c r="Z43" t="s">
        <v>1056</v>
      </c>
      <c r="AA43" s="35" t="s">
        <v>984</v>
      </c>
      <c r="AB43" s="6" t="s">
        <v>987</v>
      </c>
      <c r="AC43" t="s">
        <v>989</v>
      </c>
    </row>
    <row r="44" ht="15.75" customHeight="1">
      <c r="A44" s="2">
        <v>1.0</v>
      </c>
      <c r="B44" s="18" t="s">
        <v>722</v>
      </c>
      <c r="C44">
        <v>0.0</v>
      </c>
      <c r="D44">
        <v>0.0</v>
      </c>
      <c r="E44" t="s">
        <v>965</v>
      </c>
      <c r="F44" t="s">
        <v>966</v>
      </c>
      <c r="G44" t="s">
        <v>1225</v>
      </c>
      <c r="H44" t="s">
        <v>1064</v>
      </c>
      <c r="I44" t="s">
        <v>972</v>
      </c>
      <c r="J44" t="s">
        <v>973</v>
      </c>
      <c r="K44" s="23">
        <v>0.0</v>
      </c>
      <c r="L44">
        <v>2.0</v>
      </c>
      <c r="N44">
        <v>355000.0</v>
      </c>
      <c r="O44" s="23">
        <v>1.0</v>
      </c>
      <c r="P44">
        <v>3.0</v>
      </c>
      <c r="R44">
        <v>353000.0</v>
      </c>
      <c r="S44" t="s">
        <v>976</v>
      </c>
      <c r="T44">
        <v>0.0</v>
      </c>
      <c r="U44">
        <v>0.0</v>
      </c>
      <c r="V44" t="s">
        <v>978</v>
      </c>
      <c r="W44" t="s">
        <v>980</v>
      </c>
      <c r="X44" t="s">
        <v>981</v>
      </c>
      <c r="Y44" t="s">
        <v>982</v>
      </c>
      <c r="Z44" t="s">
        <v>983</v>
      </c>
      <c r="AA44" s="35" t="s">
        <v>1071</v>
      </c>
      <c r="AB44" s="6" t="s">
        <v>1073</v>
      </c>
      <c r="AC44" t="s">
        <v>989</v>
      </c>
    </row>
    <row r="45" ht="15.75" customHeight="1">
      <c r="A45" s="2">
        <v>1.0</v>
      </c>
      <c r="B45" s="18" t="s">
        <v>722</v>
      </c>
      <c r="C45">
        <v>0.0</v>
      </c>
      <c r="D45">
        <v>0.0</v>
      </c>
      <c r="E45" t="s">
        <v>965</v>
      </c>
      <c r="F45" t="s">
        <v>966</v>
      </c>
      <c r="G45" t="s">
        <v>1225</v>
      </c>
      <c r="H45" t="s">
        <v>1064</v>
      </c>
      <c r="I45" t="s">
        <v>972</v>
      </c>
      <c r="J45" t="s">
        <v>973</v>
      </c>
      <c r="K45" s="23">
        <v>0.0</v>
      </c>
      <c r="L45">
        <v>3.0</v>
      </c>
      <c r="N45">
        <v>342000.0</v>
      </c>
      <c r="O45" s="23">
        <v>1.0</v>
      </c>
      <c r="P45">
        <v>3.0</v>
      </c>
      <c r="R45">
        <v>353000.0</v>
      </c>
      <c r="S45" t="s">
        <v>976</v>
      </c>
      <c r="T45">
        <v>0.0</v>
      </c>
      <c r="U45">
        <v>0.0</v>
      </c>
      <c r="V45" t="s">
        <v>978</v>
      </c>
      <c r="W45" t="s">
        <v>997</v>
      </c>
      <c r="X45" t="s">
        <v>981</v>
      </c>
      <c r="Y45" t="s">
        <v>982</v>
      </c>
      <c r="Z45" t="s">
        <v>999</v>
      </c>
      <c r="AA45" s="35" t="s">
        <v>1071</v>
      </c>
      <c r="AB45" s="6" t="s">
        <v>1073</v>
      </c>
      <c r="AC45" t="s">
        <v>989</v>
      </c>
    </row>
    <row r="46" ht="15.75" customHeight="1">
      <c r="A46" s="2">
        <v>1.0</v>
      </c>
      <c r="B46" s="18" t="s">
        <v>722</v>
      </c>
      <c r="C46">
        <v>0.0</v>
      </c>
      <c r="D46">
        <v>0.0</v>
      </c>
      <c r="E46" t="s">
        <v>965</v>
      </c>
      <c r="F46" t="s">
        <v>966</v>
      </c>
      <c r="G46" t="s">
        <v>1225</v>
      </c>
      <c r="H46" t="s">
        <v>1064</v>
      </c>
      <c r="I46" t="s">
        <v>972</v>
      </c>
      <c r="J46" t="s">
        <v>973</v>
      </c>
      <c r="K46" s="23">
        <v>0.0</v>
      </c>
      <c r="L46">
        <v>2.0</v>
      </c>
      <c r="N46">
        <v>355000.0</v>
      </c>
      <c r="O46" s="23">
        <v>1.0</v>
      </c>
      <c r="P46">
        <v>2.0</v>
      </c>
      <c r="R46">
        <v>350000.0</v>
      </c>
      <c r="S46" t="s">
        <v>976</v>
      </c>
      <c r="T46">
        <v>0.0</v>
      </c>
      <c r="U46">
        <v>0.0</v>
      </c>
      <c r="V46" t="s">
        <v>978</v>
      </c>
      <c r="W46" t="s">
        <v>980</v>
      </c>
      <c r="X46" t="s">
        <v>981</v>
      </c>
      <c r="Y46" t="s">
        <v>1007</v>
      </c>
      <c r="Z46" t="s">
        <v>1009</v>
      </c>
      <c r="AA46" s="35" t="s">
        <v>1071</v>
      </c>
      <c r="AB46" s="6" t="s">
        <v>1073</v>
      </c>
      <c r="AC46" t="s">
        <v>989</v>
      </c>
    </row>
    <row r="47" ht="15.75" customHeight="1">
      <c r="A47" s="2">
        <v>1.0</v>
      </c>
      <c r="B47" s="18" t="s">
        <v>722</v>
      </c>
      <c r="C47">
        <v>0.0</v>
      </c>
      <c r="D47">
        <v>0.0</v>
      </c>
      <c r="E47" t="s">
        <v>965</v>
      </c>
      <c r="F47" t="s">
        <v>966</v>
      </c>
      <c r="G47" t="s">
        <v>1225</v>
      </c>
      <c r="H47" t="s">
        <v>1064</v>
      </c>
      <c r="I47" t="s">
        <v>972</v>
      </c>
      <c r="J47" t="s">
        <v>973</v>
      </c>
      <c r="K47" s="23">
        <v>0.0</v>
      </c>
      <c r="L47">
        <v>2.0</v>
      </c>
      <c r="N47">
        <v>355000.0</v>
      </c>
      <c r="O47" s="23">
        <v>1.0</v>
      </c>
      <c r="P47">
        <v>4.0</v>
      </c>
      <c r="R47">
        <v>293000.0</v>
      </c>
      <c r="S47" t="s">
        <v>976</v>
      </c>
      <c r="T47">
        <v>0.0</v>
      </c>
      <c r="U47">
        <v>0.0</v>
      </c>
      <c r="V47" t="s">
        <v>978</v>
      </c>
      <c r="W47" t="s">
        <v>980</v>
      </c>
      <c r="X47" t="s">
        <v>981</v>
      </c>
      <c r="Y47" t="s">
        <v>1024</v>
      </c>
      <c r="Z47" t="s">
        <v>1025</v>
      </c>
      <c r="AA47" s="35" t="s">
        <v>1071</v>
      </c>
      <c r="AB47" s="6" t="s">
        <v>1073</v>
      </c>
      <c r="AC47" t="s">
        <v>989</v>
      </c>
    </row>
    <row r="48" ht="15.75" customHeight="1">
      <c r="A48" s="2">
        <v>1.0</v>
      </c>
      <c r="B48" s="18" t="s">
        <v>722</v>
      </c>
      <c r="C48">
        <v>0.0</v>
      </c>
      <c r="D48">
        <v>0.0</v>
      </c>
      <c r="E48" t="s">
        <v>965</v>
      </c>
      <c r="F48" t="s">
        <v>966</v>
      </c>
      <c r="G48" t="s">
        <v>1225</v>
      </c>
      <c r="H48" t="s">
        <v>1064</v>
      </c>
      <c r="I48" t="s">
        <v>972</v>
      </c>
      <c r="J48" t="s">
        <v>973</v>
      </c>
      <c r="K48" s="23">
        <v>0.0</v>
      </c>
      <c r="L48">
        <v>4.0</v>
      </c>
      <c r="N48">
        <v>290000.0</v>
      </c>
      <c r="O48" s="23">
        <v>1.0</v>
      </c>
      <c r="P48">
        <v>4.0</v>
      </c>
      <c r="R48">
        <v>293000.0</v>
      </c>
      <c r="S48" t="s">
        <v>976</v>
      </c>
      <c r="T48">
        <v>0.0</v>
      </c>
      <c r="U48">
        <v>0.0</v>
      </c>
      <c r="V48" t="s">
        <v>978</v>
      </c>
      <c r="W48" t="s">
        <v>1035</v>
      </c>
      <c r="X48" t="s">
        <v>981</v>
      </c>
      <c r="Y48" t="s">
        <v>1024</v>
      </c>
      <c r="Z48" t="s">
        <v>1025</v>
      </c>
      <c r="AA48" s="35" t="s">
        <v>1071</v>
      </c>
      <c r="AB48" s="6" t="s">
        <v>1073</v>
      </c>
      <c r="AC48" t="s">
        <v>989</v>
      </c>
    </row>
    <row r="49" ht="15.75" customHeight="1">
      <c r="A49" s="2">
        <v>1.0</v>
      </c>
      <c r="B49" s="18" t="s">
        <v>722</v>
      </c>
      <c r="C49">
        <v>0.0</v>
      </c>
      <c r="D49">
        <v>0.0</v>
      </c>
      <c r="E49" t="s">
        <v>965</v>
      </c>
      <c r="F49" t="s">
        <v>966</v>
      </c>
      <c r="G49" t="s">
        <v>1225</v>
      </c>
      <c r="H49" t="s">
        <v>1064</v>
      </c>
      <c r="I49" t="s">
        <v>972</v>
      </c>
      <c r="J49" t="s">
        <v>973</v>
      </c>
      <c r="K49" s="23">
        <v>0.0</v>
      </c>
      <c r="L49">
        <v>2.0</v>
      </c>
      <c r="N49">
        <v>355000.0</v>
      </c>
      <c r="O49" s="23">
        <v>0.0</v>
      </c>
      <c r="P49">
        <v>3.0</v>
      </c>
      <c r="R49">
        <v>342000.0</v>
      </c>
      <c r="S49" t="s">
        <v>976</v>
      </c>
      <c r="T49">
        <v>0.0</v>
      </c>
      <c r="U49">
        <v>0.0</v>
      </c>
      <c r="V49" t="s">
        <v>1042</v>
      </c>
      <c r="W49" t="s">
        <v>980</v>
      </c>
      <c r="X49" t="s">
        <v>981</v>
      </c>
      <c r="Y49" t="s">
        <v>997</v>
      </c>
      <c r="Z49" t="s">
        <v>1045</v>
      </c>
      <c r="AA49" s="35" t="s">
        <v>1071</v>
      </c>
      <c r="AB49" s="6" t="s">
        <v>1073</v>
      </c>
      <c r="AC49" t="s">
        <v>989</v>
      </c>
    </row>
    <row r="50" ht="15.75" customHeight="1">
      <c r="A50" s="2">
        <v>1.0</v>
      </c>
      <c r="B50" s="18" t="s">
        <v>722</v>
      </c>
      <c r="C50">
        <v>0.0</v>
      </c>
      <c r="D50">
        <v>0.0</v>
      </c>
      <c r="E50" t="s">
        <v>965</v>
      </c>
      <c r="F50" t="s">
        <v>966</v>
      </c>
      <c r="G50" t="s">
        <v>1225</v>
      </c>
      <c r="H50" t="s">
        <v>1064</v>
      </c>
      <c r="I50" t="s">
        <v>972</v>
      </c>
      <c r="J50" t="s">
        <v>973</v>
      </c>
      <c r="K50" s="23">
        <v>0.0</v>
      </c>
      <c r="L50">
        <v>2.0</v>
      </c>
      <c r="N50">
        <v>355000.0</v>
      </c>
      <c r="O50" s="23">
        <v>0.0</v>
      </c>
      <c r="P50">
        <v>4.0</v>
      </c>
      <c r="R50">
        <v>290000.0</v>
      </c>
      <c r="S50" t="s">
        <v>976</v>
      </c>
      <c r="T50">
        <v>0.0</v>
      </c>
      <c r="U50">
        <v>0.0</v>
      </c>
      <c r="V50" t="s">
        <v>1042</v>
      </c>
      <c r="W50" t="s">
        <v>980</v>
      </c>
      <c r="X50" t="s">
        <v>981</v>
      </c>
      <c r="Y50" t="s">
        <v>1035</v>
      </c>
      <c r="Z50" t="s">
        <v>1056</v>
      </c>
      <c r="AA50" s="35" t="s">
        <v>1071</v>
      </c>
      <c r="AB50" s="6" t="s">
        <v>1073</v>
      </c>
      <c r="AC50" t="s">
        <v>989</v>
      </c>
    </row>
    <row r="51" ht="15.75" hidden="1" customHeight="1">
      <c r="A51" s="2">
        <v>2.0</v>
      </c>
      <c r="B51" s="18" t="s">
        <v>870</v>
      </c>
      <c r="C51" s="6">
        <v>2.0</v>
      </c>
      <c r="D51">
        <v>0.0</v>
      </c>
      <c r="E51" t="s">
        <v>965</v>
      </c>
      <c r="F51" s="6" t="s">
        <v>966</v>
      </c>
      <c r="G51" s="6" t="s">
        <v>1210</v>
      </c>
      <c r="H51" s="6" t="s">
        <v>1234</v>
      </c>
      <c r="I51" s="6" t="s">
        <v>1235</v>
      </c>
      <c r="J51" s="6" t="s">
        <v>973</v>
      </c>
      <c r="K51" s="23">
        <v>0.0</v>
      </c>
      <c r="L51" s="6"/>
      <c r="M51" s="6"/>
      <c r="N51" s="6">
        <v>2.3</v>
      </c>
      <c r="O51" s="23">
        <v>2.0</v>
      </c>
      <c r="P51" s="6"/>
      <c r="Q51" s="6"/>
      <c r="R51" s="6">
        <v>1.9</v>
      </c>
      <c r="S51" s="6">
        <v>0.05</v>
      </c>
      <c r="T51" s="6">
        <v>-1.0</v>
      </c>
      <c r="U51">
        <v>-1.0</v>
      </c>
      <c r="V51" t="s">
        <v>978</v>
      </c>
      <c r="W51" s="6" t="s">
        <v>1236</v>
      </c>
      <c r="X51" s="6" t="s">
        <v>1237</v>
      </c>
      <c r="Y51" s="6" t="s">
        <v>1238</v>
      </c>
      <c r="Z51" s="6" t="s">
        <v>1239</v>
      </c>
      <c r="AA51" s="35" t="s">
        <v>1240</v>
      </c>
      <c r="AB51" s="6" t="s">
        <v>1241</v>
      </c>
      <c r="AC51" s="6" t="s">
        <v>1242</v>
      </c>
    </row>
    <row r="52" ht="15.75" hidden="1" customHeight="1">
      <c r="A52" s="2">
        <v>2.0</v>
      </c>
      <c r="B52" s="18" t="s">
        <v>870</v>
      </c>
      <c r="C52" s="6">
        <v>3.0</v>
      </c>
      <c r="D52">
        <v>0.0</v>
      </c>
      <c r="E52" t="s">
        <v>965</v>
      </c>
      <c r="F52" s="6" t="s">
        <v>966</v>
      </c>
      <c r="G52" s="6" t="s">
        <v>968</v>
      </c>
      <c r="H52" s="6" t="s">
        <v>1234</v>
      </c>
      <c r="I52" s="6" t="s">
        <v>1235</v>
      </c>
      <c r="J52" s="6" t="s">
        <v>973</v>
      </c>
      <c r="K52" s="23">
        <v>0.0</v>
      </c>
      <c r="L52" s="6"/>
      <c r="M52" s="6"/>
      <c r="N52" s="6">
        <v>13.3</v>
      </c>
      <c r="O52" s="23">
        <v>2.0</v>
      </c>
      <c r="P52" s="6"/>
      <c r="Q52" s="6"/>
      <c r="R52" s="6">
        <v>12.8</v>
      </c>
      <c r="S52" s="6">
        <v>0.05</v>
      </c>
      <c r="T52" s="6">
        <v>-1.0</v>
      </c>
      <c r="U52">
        <v>-1.0</v>
      </c>
      <c r="V52" t="s">
        <v>978</v>
      </c>
      <c r="W52" s="6" t="s">
        <v>1236</v>
      </c>
      <c r="X52" s="6" t="s">
        <v>1244</v>
      </c>
      <c r="Y52" s="6" t="s">
        <v>1238</v>
      </c>
      <c r="Z52" s="6" t="s">
        <v>1245</v>
      </c>
      <c r="AA52" s="35" t="s">
        <v>1240</v>
      </c>
      <c r="AB52" s="6" t="s">
        <v>1241</v>
      </c>
      <c r="AC52" s="6" t="s">
        <v>1242</v>
      </c>
    </row>
    <row r="53" ht="15.75" hidden="1" customHeight="1">
      <c r="A53" s="2">
        <v>2.0</v>
      </c>
      <c r="B53" s="18" t="s">
        <v>870</v>
      </c>
      <c r="C53">
        <v>0.0</v>
      </c>
      <c r="D53">
        <v>0.0</v>
      </c>
      <c r="E53" t="s">
        <v>965</v>
      </c>
      <c r="F53" s="6" t="s">
        <v>1246</v>
      </c>
      <c r="G53" s="6" t="s">
        <v>1248</v>
      </c>
      <c r="H53" s="6" t="s">
        <v>1249</v>
      </c>
      <c r="I53" s="6" t="s">
        <v>1235</v>
      </c>
      <c r="J53" s="6" t="s">
        <v>973</v>
      </c>
      <c r="K53" s="23">
        <v>0.0</v>
      </c>
      <c r="N53" s="6">
        <v>425.0</v>
      </c>
      <c r="O53" s="23">
        <v>1.0</v>
      </c>
      <c r="R53" s="6">
        <v>396.0</v>
      </c>
      <c r="S53" s="6" t="s">
        <v>976</v>
      </c>
      <c r="T53" s="6">
        <v>0.0</v>
      </c>
      <c r="U53">
        <v>0.0</v>
      </c>
      <c r="V53" t="s">
        <v>978</v>
      </c>
      <c r="W53" s="6" t="s">
        <v>1236</v>
      </c>
      <c r="X53" s="6" t="s">
        <v>1250</v>
      </c>
      <c r="Y53" s="6" t="s">
        <v>1251</v>
      </c>
      <c r="Z53" s="6" t="s">
        <v>1252</v>
      </c>
      <c r="AA53" s="35" t="s">
        <v>1240</v>
      </c>
      <c r="AB53" s="6" t="s">
        <v>1253</v>
      </c>
      <c r="AC53" t="s">
        <v>1254</v>
      </c>
    </row>
    <row r="54" ht="15.75" hidden="1" customHeight="1">
      <c r="A54" s="2">
        <v>2.0</v>
      </c>
      <c r="B54" s="18" t="s">
        <v>870</v>
      </c>
      <c r="C54">
        <v>0.0</v>
      </c>
      <c r="D54">
        <v>0.0</v>
      </c>
      <c r="E54" t="s">
        <v>965</v>
      </c>
      <c r="F54" s="6" t="s">
        <v>1246</v>
      </c>
      <c r="G54" s="6" t="s">
        <v>1248</v>
      </c>
      <c r="H54" s="6" t="s">
        <v>1249</v>
      </c>
      <c r="I54" s="6" t="s">
        <v>1235</v>
      </c>
      <c r="J54" s="6" t="s">
        <v>973</v>
      </c>
      <c r="K54" s="23">
        <v>0.0</v>
      </c>
      <c r="N54" s="6">
        <v>425.0</v>
      </c>
      <c r="O54" s="23">
        <v>2.0</v>
      </c>
      <c r="R54" s="6">
        <v>330.0</v>
      </c>
      <c r="S54" s="6" t="s">
        <v>976</v>
      </c>
      <c r="T54" s="6">
        <v>0.0</v>
      </c>
      <c r="U54">
        <v>0.0</v>
      </c>
      <c r="V54" t="s">
        <v>978</v>
      </c>
      <c r="W54" s="6" t="s">
        <v>1236</v>
      </c>
      <c r="X54" s="6" t="s">
        <v>1250</v>
      </c>
      <c r="Y54" s="6" t="s">
        <v>1238</v>
      </c>
      <c r="Z54" s="6" t="s">
        <v>1256</v>
      </c>
      <c r="AA54" s="35" t="s">
        <v>1240</v>
      </c>
      <c r="AB54" s="6" t="s">
        <v>1253</v>
      </c>
      <c r="AC54" t="s">
        <v>1254</v>
      </c>
    </row>
    <row r="55" ht="15.75" hidden="1" customHeight="1">
      <c r="A55" s="2">
        <v>2.0</v>
      </c>
      <c r="B55" s="18" t="s">
        <v>870</v>
      </c>
      <c r="C55" s="6">
        <v>1.0</v>
      </c>
      <c r="D55">
        <v>0.0</v>
      </c>
      <c r="E55" t="s">
        <v>965</v>
      </c>
      <c r="F55" s="6" t="s">
        <v>966</v>
      </c>
      <c r="G55" s="6" t="s">
        <v>968</v>
      </c>
      <c r="H55" s="6" t="s">
        <v>1234</v>
      </c>
      <c r="I55" s="6" t="s">
        <v>1235</v>
      </c>
      <c r="J55" s="6" t="s">
        <v>973</v>
      </c>
      <c r="K55" s="23">
        <v>0.0</v>
      </c>
      <c r="L55" s="6"/>
      <c r="M55" s="6"/>
      <c r="N55" s="6">
        <v>13.4</v>
      </c>
      <c r="O55" s="23">
        <v>1.0</v>
      </c>
      <c r="P55" s="6"/>
      <c r="Q55" s="6"/>
      <c r="R55" s="6">
        <v>13.1</v>
      </c>
      <c r="S55" s="6" t="s">
        <v>976</v>
      </c>
      <c r="T55" s="6">
        <v>0.0</v>
      </c>
      <c r="U55">
        <v>0.0</v>
      </c>
      <c r="V55" t="s">
        <v>978</v>
      </c>
      <c r="W55" s="6" t="s">
        <v>1236</v>
      </c>
      <c r="X55" s="6" t="s">
        <v>1244</v>
      </c>
      <c r="Y55" s="6" t="s">
        <v>1251</v>
      </c>
      <c r="Z55" s="6" t="s">
        <v>1258</v>
      </c>
      <c r="AA55" s="35" t="s">
        <v>1240</v>
      </c>
      <c r="AB55" s="6" t="s">
        <v>1259</v>
      </c>
      <c r="AC55" s="6" t="s">
        <v>1242</v>
      </c>
    </row>
    <row r="56" ht="15.75" hidden="1" customHeight="1">
      <c r="A56" s="2">
        <v>2.0</v>
      </c>
      <c r="B56" s="18" t="s">
        <v>870</v>
      </c>
      <c r="C56" s="6">
        <v>2.0</v>
      </c>
      <c r="D56">
        <v>0.0</v>
      </c>
      <c r="E56" t="s">
        <v>965</v>
      </c>
      <c r="F56" s="6" t="s">
        <v>966</v>
      </c>
      <c r="G56" s="6" t="s">
        <v>1210</v>
      </c>
      <c r="H56" s="6" t="s">
        <v>1234</v>
      </c>
      <c r="I56" s="6" t="s">
        <v>1235</v>
      </c>
      <c r="J56" s="6" t="s">
        <v>973</v>
      </c>
      <c r="K56" s="23">
        <v>0.0</v>
      </c>
      <c r="L56" s="6"/>
      <c r="M56" s="6"/>
      <c r="N56" s="6">
        <v>2.3</v>
      </c>
      <c r="O56" s="23">
        <v>1.0</v>
      </c>
      <c r="P56" s="6"/>
      <c r="Q56" s="6"/>
      <c r="R56" s="6">
        <v>2.0</v>
      </c>
      <c r="S56" s="6" t="s">
        <v>976</v>
      </c>
      <c r="T56" s="6">
        <v>0.0</v>
      </c>
      <c r="U56">
        <v>0.0</v>
      </c>
      <c r="V56" t="s">
        <v>978</v>
      </c>
      <c r="W56" s="6" t="s">
        <v>1236</v>
      </c>
      <c r="X56" s="6" t="s">
        <v>1237</v>
      </c>
      <c r="Y56" s="6" t="s">
        <v>1251</v>
      </c>
      <c r="Z56" s="6" t="s">
        <v>1262</v>
      </c>
      <c r="AA56" s="35" t="s">
        <v>1240</v>
      </c>
      <c r="AB56" s="6" t="s">
        <v>1259</v>
      </c>
      <c r="AC56" s="6" t="s">
        <v>1242</v>
      </c>
    </row>
    <row r="57" ht="15.75" hidden="1" customHeight="1">
      <c r="A57" s="2">
        <v>2.0</v>
      </c>
      <c r="B57" s="18" t="s">
        <v>870</v>
      </c>
      <c r="C57" s="6">
        <v>3.0</v>
      </c>
      <c r="D57">
        <v>0.0</v>
      </c>
      <c r="E57" t="s">
        <v>965</v>
      </c>
      <c r="F57" s="6" t="s">
        <v>966</v>
      </c>
      <c r="G57" s="6" t="s">
        <v>968</v>
      </c>
      <c r="H57" s="6" t="s">
        <v>1234</v>
      </c>
      <c r="I57" s="6" t="s">
        <v>1235</v>
      </c>
      <c r="J57" s="6" t="s">
        <v>973</v>
      </c>
      <c r="K57" s="23">
        <v>0.0</v>
      </c>
      <c r="L57" s="6"/>
      <c r="M57" s="6"/>
      <c r="N57" s="6">
        <v>13.3</v>
      </c>
      <c r="O57" s="23">
        <v>1.0</v>
      </c>
      <c r="P57" s="6"/>
      <c r="Q57" s="6"/>
      <c r="R57" s="6">
        <v>13.5</v>
      </c>
      <c r="S57" s="6" t="s">
        <v>976</v>
      </c>
      <c r="T57" s="6">
        <v>0.0</v>
      </c>
      <c r="U57">
        <v>0.0</v>
      </c>
      <c r="V57" t="s">
        <v>978</v>
      </c>
      <c r="W57" s="6" t="s">
        <v>1236</v>
      </c>
      <c r="X57" s="6" t="s">
        <v>1244</v>
      </c>
      <c r="Y57" s="6" t="s">
        <v>1251</v>
      </c>
      <c r="Z57" s="6" t="s">
        <v>1258</v>
      </c>
      <c r="AA57" s="35" t="s">
        <v>1240</v>
      </c>
      <c r="AB57" s="6" t="s">
        <v>1259</v>
      </c>
      <c r="AC57" s="6" t="s">
        <v>1242</v>
      </c>
    </row>
    <row r="58" ht="15.75" hidden="1" customHeight="1">
      <c r="A58" s="2">
        <v>2.0</v>
      </c>
      <c r="B58" s="18" t="s">
        <v>870</v>
      </c>
      <c r="C58" s="6">
        <v>4.0</v>
      </c>
      <c r="D58">
        <v>0.0</v>
      </c>
      <c r="E58" t="s">
        <v>965</v>
      </c>
      <c r="F58" s="6" t="s">
        <v>966</v>
      </c>
      <c r="G58" s="6" t="s">
        <v>1210</v>
      </c>
      <c r="H58" s="6" t="s">
        <v>1234</v>
      </c>
      <c r="I58" s="6" t="s">
        <v>1235</v>
      </c>
      <c r="J58" s="6" t="s">
        <v>973</v>
      </c>
      <c r="K58" s="23">
        <v>0.0</v>
      </c>
      <c r="L58" s="6"/>
      <c r="M58" s="6"/>
      <c r="N58" s="6">
        <v>2.4</v>
      </c>
      <c r="O58" s="23">
        <v>1.0</v>
      </c>
      <c r="P58" s="6"/>
      <c r="Q58" s="6"/>
      <c r="R58" s="6">
        <v>2.4</v>
      </c>
      <c r="S58" s="6" t="s">
        <v>976</v>
      </c>
      <c r="T58" s="6">
        <v>0.0</v>
      </c>
      <c r="U58">
        <v>0.0</v>
      </c>
      <c r="V58" t="s">
        <v>978</v>
      </c>
      <c r="W58" s="6" t="s">
        <v>1236</v>
      </c>
      <c r="X58" s="6" t="s">
        <v>1237</v>
      </c>
      <c r="Y58" s="6" t="s">
        <v>1251</v>
      </c>
      <c r="Z58" s="6" t="s">
        <v>1262</v>
      </c>
      <c r="AA58" s="35" t="s">
        <v>1240</v>
      </c>
      <c r="AB58" s="6" t="s">
        <v>1259</v>
      </c>
      <c r="AC58" s="6" t="s">
        <v>1242</v>
      </c>
    </row>
    <row r="59" ht="15.75" hidden="1" customHeight="1">
      <c r="A59" s="2">
        <v>2.0</v>
      </c>
      <c r="B59" s="18" t="s">
        <v>870</v>
      </c>
      <c r="C59" s="6">
        <v>4.0</v>
      </c>
      <c r="D59">
        <v>0.0</v>
      </c>
      <c r="E59" t="s">
        <v>965</v>
      </c>
      <c r="F59" s="6" t="s">
        <v>966</v>
      </c>
      <c r="G59" s="6" t="s">
        <v>1210</v>
      </c>
      <c r="H59" s="6" t="s">
        <v>1234</v>
      </c>
      <c r="I59" s="6" t="s">
        <v>1235</v>
      </c>
      <c r="J59" s="6" t="s">
        <v>973</v>
      </c>
      <c r="K59" s="23">
        <v>0.0</v>
      </c>
      <c r="L59" s="6"/>
      <c r="M59" s="6"/>
      <c r="N59" s="6">
        <v>2.4</v>
      </c>
      <c r="O59" s="23">
        <v>2.0</v>
      </c>
      <c r="P59" s="6"/>
      <c r="Q59" s="6"/>
      <c r="R59" s="6">
        <v>2.1</v>
      </c>
      <c r="S59" s="6" t="s">
        <v>976</v>
      </c>
      <c r="T59" s="6">
        <v>0.0</v>
      </c>
      <c r="U59">
        <v>0.0</v>
      </c>
      <c r="V59" t="s">
        <v>978</v>
      </c>
      <c r="W59" s="6" t="s">
        <v>1236</v>
      </c>
      <c r="X59" s="6" t="s">
        <v>1237</v>
      </c>
      <c r="Y59" s="6" t="s">
        <v>1238</v>
      </c>
      <c r="Z59" s="6" t="s">
        <v>1239</v>
      </c>
      <c r="AA59" s="35" t="s">
        <v>1240</v>
      </c>
      <c r="AB59" s="6" t="s">
        <v>1259</v>
      </c>
      <c r="AC59" s="6" t="s">
        <v>1242</v>
      </c>
    </row>
    <row r="60" ht="15.75" hidden="1" customHeight="1">
      <c r="A60" s="2">
        <v>2.0</v>
      </c>
      <c r="B60" s="18" t="s">
        <v>870</v>
      </c>
      <c r="C60" s="6">
        <v>5.0</v>
      </c>
      <c r="D60">
        <v>0.0</v>
      </c>
      <c r="E60" t="s">
        <v>965</v>
      </c>
      <c r="F60" s="6" t="s">
        <v>966</v>
      </c>
      <c r="G60" s="6" t="s">
        <v>968</v>
      </c>
      <c r="H60" s="6" t="s">
        <v>1234</v>
      </c>
      <c r="I60" s="6" t="s">
        <v>1235</v>
      </c>
      <c r="J60" s="6" t="s">
        <v>973</v>
      </c>
      <c r="K60" s="23">
        <v>0.0</v>
      </c>
      <c r="L60" s="6"/>
      <c r="M60" s="6"/>
      <c r="N60" s="6">
        <v>11.1</v>
      </c>
      <c r="O60" s="23">
        <v>1.0</v>
      </c>
      <c r="P60" s="6"/>
      <c r="Q60" s="6"/>
      <c r="R60" s="6">
        <v>11.1</v>
      </c>
      <c r="S60" s="6" t="s">
        <v>976</v>
      </c>
      <c r="T60" s="6">
        <v>0.0</v>
      </c>
      <c r="U60">
        <v>0.0</v>
      </c>
      <c r="V60" t="s">
        <v>978</v>
      </c>
      <c r="W60" s="6" t="s">
        <v>1236</v>
      </c>
      <c r="X60" s="6" t="s">
        <v>1244</v>
      </c>
      <c r="Y60" s="6" t="s">
        <v>1251</v>
      </c>
      <c r="Z60" s="6" t="s">
        <v>1258</v>
      </c>
      <c r="AA60" s="35" t="s">
        <v>1240</v>
      </c>
      <c r="AB60" s="6" t="s">
        <v>1259</v>
      </c>
      <c r="AC60" s="6" t="s">
        <v>1242</v>
      </c>
    </row>
    <row r="61" ht="15.75" hidden="1" customHeight="1">
      <c r="A61" s="2">
        <v>2.0</v>
      </c>
      <c r="B61" s="18" t="s">
        <v>870</v>
      </c>
      <c r="C61" s="6">
        <v>5.0</v>
      </c>
      <c r="D61">
        <v>0.0</v>
      </c>
      <c r="E61" t="s">
        <v>965</v>
      </c>
      <c r="F61" s="6" t="s">
        <v>966</v>
      </c>
      <c r="G61" s="6" t="s">
        <v>968</v>
      </c>
      <c r="H61" s="6" t="s">
        <v>1234</v>
      </c>
      <c r="I61" s="6" t="s">
        <v>1235</v>
      </c>
      <c r="J61" s="6" t="s">
        <v>973</v>
      </c>
      <c r="K61" s="23">
        <v>0.0</v>
      </c>
      <c r="L61" s="6"/>
      <c r="M61" s="6"/>
      <c r="N61" s="6">
        <v>11.1</v>
      </c>
      <c r="O61" s="23">
        <v>2.0</v>
      </c>
      <c r="P61" s="6"/>
      <c r="Q61" s="6"/>
      <c r="R61" s="6">
        <v>10.5</v>
      </c>
      <c r="S61" s="6" t="s">
        <v>976</v>
      </c>
      <c r="T61" s="6">
        <v>0.0</v>
      </c>
      <c r="U61">
        <v>0.0</v>
      </c>
      <c r="V61" t="s">
        <v>978</v>
      </c>
      <c r="W61" s="6" t="s">
        <v>1236</v>
      </c>
      <c r="X61" s="6" t="s">
        <v>1244</v>
      </c>
      <c r="Y61" s="6" t="s">
        <v>1238</v>
      </c>
      <c r="Z61" s="6" t="s">
        <v>1245</v>
      </c>
      <c r="AA61" s="35" t="s">
        <v>1240</v>
      </c>
      <c r="AB61" s="6" t="s">
        <v>1259</v>
      </c>
      <c r="AC61" s="6" t="s">
        <v>1242</v>
      </c>
    </row>
    <row r="62" ht="15.75" hidden="1" customHeight="1">
      <c r="A62" s="2">
        <v>2.0</v>
      </c>
      <c r="B62" s="18" t="s">
        <v>870</v>
      </c>
      <c r="C62">
        <v>0.0</v>
      </c>
      <c r="D62">
        <v>0.0</v>
      </c>
      <c r="E62" t="s">
        <v>965</v>
      </c>
      <c r="F62" s="6" t="s">
        <v>966</v>
      </c>
      <c r="G62" s="6" t="s">
        <v>1272</v>
      </c>
      <c r="H62" s="6" t="s">
        <v>1273</v>
      </c>
      <c r="I62" s="6" t="s">
        <v>1235</v>
      </c>
      <c r="J62" s="6" t="s">
        <v>973</v>
      </c>
      <c r="K62" s="23">
        <v>0.0</v>
      </c>
      <c r="N62" s="6">
        <v>428.0</v>
      </c>
      <c r="O62" s="23">
        <v>1.0</v>
      </c>
      <c r="R62" s="6">
        <v>496.0</v>
      </c>
      <c r="S62" s="6" t="s">
        <v>976</v>
      </c>
      <c r="T62" s="6">
        <v>0.0</v>
      </c>
      <c r="U62">
        <v>0.0</v>
      </c>
      <c r="V62" t="s">
        <v>978</v>
      </c>
      <c r="W62" s="6" t="s">
        <v>1236</v>
      </c>
      <c r="X62" s="6" t="s">
        <v>1277</v>
      </c>
      <c r="Y62" s="6" t="s">
        <v>1251</v>
      </c>
      <c r="Z62" s="6" t="s">
        <v>1278</v>
      </c>
      <c r="AA62" s="35" t="s">
        <v>1279</v>
      </c>
      <c r="AB62" s="6" t="s">
        <v>1280</v>
      </c>
      <c r="AC62" t="s">
        <v>1281</v>
      </c>
    </row>
    <row r="63" ht="15.75" hidden="1" customHeight="1">
      <c r="A63" s="2">
        <v>2.0</v>
      </c>
      <c r="B63" s="18" t="s">
        <v>870</v>
      </c>
      <c r="C63">
        <v>0.0</v>
      </c>
      <c r="D63">
        <v>0.0</v>
      </c>
      <c r="E63" t="s">
        <v>965</v>
      </c>
      <c r="F63" s="6" t="s">
        <v>966</v>
      </c>
      <c r="G63" s="6" t="s">
        <v>1272</v>
      </c>
      <c r="H63" s="6" t="s">
        <v>1273</v>
      </c>
      <c r="I63" s="6" t="s">
        <v>1235</v>
      </c>
      <c r="J63" s="6" t="s">
        <v>973</v>
      </c>
      <c r="K63" s="23">
        <v>0.0</v>
      </c>
      <c r="N63" s="6">
        <v>428.0</v>
      </c>
      <c r="O63" s="23">
        <v>2.0</v>
      </c>
      <c r="R63" s="6">
        <v>425.0</v>
      </c>
      <c r="S63" s="6" t="s">
        <v>976</v>
      </c>
      <c r="T63" s="6">
        <v>0.0</v>
      </c>
      <c r="U63">
        <v>0.0</v>
      </c>
      <c r="V63" t="s">
        <v>978</v>
      </c>
      <c r="W63" s="6" t="s">
        <v>1236</v>
      </c>
      <c r="X63" s="6" t="s">
        <v>1277</v>
      </c>
      <c r="Y63" s="6" t="s">
        <v>1238</v>
      </c>
      <c r="Z63" s="6" t="s">
        <v>1282</v>
      </c>
      <c r="AA63" s="35" t="s">
        <v>1279</v>
      </c>
      <c r="AB63" s="6" t="s">
        <v>1280</v>
      </c>
      <c r="AC63" t="s">
        <v>1281</v>
      </c>
    </row>
    <row r="64" ht="15.75" hidden="1" customHeight="1">
      <c r="A64" s="2">
        <v>2.0</v>
      </c>
      <c r="B64" s="18" t="s">
        <v>870</v>
      </c>
      <c r="C64">
        <v>0.0</v>
      </c>
      <c r="D64">
        <v>0.0</v>
      </c>
      <c r="E64" t="s">
        <v>965</v>
      </c>
      <c r="F64" s="6" t="s">
        <v>1246</v>
      </c>
      <c r="G64" s="6" t="s">
        <v>1283</v>
      </c>
      <c r="H64" s="6" t="s">
        <v>1284</v>
      </c>
      <c r="I64" s="6" t="s">
        <v>1235</v>
      </c>
      <c r="J64" s="6" t="s">
        <v>973</v>
      </c>
      <c r="K64" s="23">
        <v>0.0</v>
      </c>
      <c r="N64" s="6">
        <v>45.9</v>
      </c>
      <c r="O64" s="23">
        <v>1.0</v>
      </c>
      <c r="R64" s="6">
        <v>24.2</v>
      </c>
      <c r="S64" s="6" t="s">
        <v>976</v>
      </c>
      <c r="T64" s="6">
        <v>0.0</v>
      </c>
      <c r="U64">
        <v>0.0</v>
      </c>
      <c r="V64" t="s">
        <v>978</v>
      </c>
      <c r="W64" s="6" t="s">
        <v>1236</v>
      </c>
      <c r="X64" s="6" t="s">
        <v>1285</v>
      </c>
      <c r="Y64" s="6" t="s">
        <v>1251</v>
      </c>
      <c r="Z64" s="6" t="s">
        <v>1286</v>
      </c>
      <c r="AA64" s="6" t="s">
        <v>1287</v>
      </c>
      <c r="AB64" s="6"/>
      <c r="AC64" t="s">
        <v>1288</v>
      </c>
    </row>
    <row r="65" ht="15.75" hidden="1" customHeight="1">
      <c r="A65" s="2">
        <v>2.0</v>
      </c>
      <c r="B65" s="18" t="s">
        <v>870</v>
      </c>
      <c r="C65">
        <v>0.0</v>
      </c>
      <c r="D65">
        <v>0.0</v>
      </c>
      <c r="E65" t="s">
        <v>965</v>
      </c>
      <c r="F65" s="6" t="s">
        <v>1246</v>
      </c>
      <c r="G65" s="6" t="s">
        <v>1283</v>
      </c>
      <c r="H65" s="6" t="s">
        <v>1284</v>
      </c>
      <c r="I65" s="6" t="s">
        <v>1235</v>
      </c>
      <c r="J65" s="6" t="s">
        <v>973</v>
      </c>
      <c r="K65" s="23">
        <v>0.0</v>
      </c>
      <c r="N65" s="6">
        <v>45.9</v>
      </c>
      <c r="O65" s="23">
        <v>2.0</v>
      </c>
      <c r="R65" s="6">
        <v>27.9</v>
      </c>
      <c r="S65" s="6" t="s">
        <v>976</v>
      </c>
      <c r="T65" s="6">
        <v>0.0</v>
      </c>
      <c r="U65">
        <v>0.0</v>
      </c>
      <c r="V65" t="s">
        <v>978</v>
      </c>
      <c r="W65" s="6" t="s">
        <v>1236</v>
      </c>
      <c r="X65" s="6" t="s">
        <v>1285</v>
      </c>
      <c r="Y65" s="6" t="s">
        <v>1238</v>
      </c>
      <c r="Z65" s="6" t="s">
        <v>1290</v>
      </c>
      <c r="AA65" s="6" t="s">
        <v>1287</v>
      </c>
      <c r="AB65" s="6"/>
      <c r="AC65" t="s">
        <v>1288</v>
      </c>
    </row>
    <row r="66" ht="15.75" hidden="1" customHeight="1">
      <c r="A66" s="2">
        <v>2.0</v>
      </c>
      <c r="B66" s="18" t="s">
        <v>870</v>
      </c>
      <c r="C66">
        <v>0.0</v>
      </c>
      <c r="D66">
        <v>0.0</v>
      </c>
      <c r="E66" t="s">
        <v>965</v>
      </c>
      <c r="F66" s="6" t="s">
        <v>1246</v>
      </c>
      <c r="G66" s="6" t="s">
        <v>1296</v>
      </c>
      <c r="H66" s="6" t="s">
        <v>1297</v>
      </c>
      <c r="I66" s="6" t="s">
        <v>1235</v>
      </c>
      <c r="J66" s="6" t="s">
        <v>973</v>
      </c>
      <c r="K66" s="23">
        <v>0.0</v>
      </c>
      <c r="N66" s="6">
        <v>12.0</v>
      </c>
      <c r="O66" s="23">
        <v>1.0</v>
      </c>
      <c r="R66" s="6">
        <v>6.2</v>
      </c>
      <c r="S66" s="6">
        <v>0.05</v>
      </c>
      <c r="T66" s="6">
        <v>-1.0</v>
      </c>
      <c r="U66" s="6">
        <v>1.0</v>
      </c>
      <c r="V66" t="s">
        <v>978</v>
      </c>
      <c r="W66" s="6" t="s">
        <v>1236</v>
      </c>
      <c r="X66" s="6" t="s">
        <v>1300</v>
      </c>
      <c r="Y66" s="6" t="s">
        <v>1251</v>
      </c>
      <c r="Z66" s="6" t="s">
        <v>1302</v>
      </c>
      <c r="AA66" s="6" t="s">
        <v>1287</v>
      </c>
      <c r="AB66" s="6"/>
      <c r="AC66" t="s">
        <v>1304</v>
      </c>
    </row>
    <row r="67" ht="15.75" hidden="1" customHeight="1">
      <c r="A67" s="2">
        <v>2.0</v>
      </c>
      <c r="B67" s="18" t="s">
        <v>870</v>
      </c>
      <c r="C67">
        <v>0.0</v>
      </c>
      <c r="D67">
        <v>0.0</v>
      </c>
      <c r="E67" t="s">
        <v>965</v>
      </c>
      <c r="F67" s="6" t="s">
        <v>1246</v>
      </c>
      <c r="G67" s="6" t="s">
        <v>1296</v>
      </c>
      <c r="H67" s="6" t="s">
        <v>1297</v>
      </c>
      <c r="I67" s="6" t="s">
        <v>1235</v>
      </c>
      <c r="J67" s="6" t="s">
        <v>973</v>
      </c>
      <c r="K67" s="23">
        <v>0.0</v>
      </c>
      <c r="N67" s="6">
        <v>12.0</v>
      </c>
      <c r="O67" s="23">
        <v>2.0</v>
      </c>
      <c r="R67" s="6">
        <v>8.9</v>
      </c>
      <c r="S67" s="6">
        <v>0.05</v>
      </c>
      <c r="T67" s="6">
        <v>-1.0</v>
      </c>
      <c r="U67" s="6">
        <v>1.0</v>
      </c>
      <c r="V67" t="s">
        <v>978</v>
      </c>
      <c r="W67" s="6" t="s">
        <v>1236</v>
      </c>
      <c r="X67" s="6" t="s">
        <v>1306</v>
      </c>
      <c r="Y67" s="6" t="s">
        <v>1238</v>
      </c>
      <c r="Z67" s="6" t="s">
        <v>1307</v>
      </c>
      <c r="AA67" s="6" t="s">
        <v>1287</v>
      </c>
      <c r="AB67" s="6"/>
      <c r="AC67" t="s">
        <v>1304</v>
      </c>
    </row>
    <row r="68" ht="15.75" hidden="1" customHeight="1">
      <c r="A68" s="2">
        <v>2.0</v>
      </c>
      <c r="B68" s="18" t="s">
        <v>870</v>
      </c>
      <c r="C68" s="6">
        <v>1.0</v>
      </c>
      <c r="D68">
        <v>0.0</v>
      </c>
      <c r="E68" t="s">
        <v>965</v>
      </c>
      <c r="F68" s="6" t="s">
        <v>966</v>
      </c>
      <c r="G68" s="6" t="s">
        <v>968</v>
      </c>
      <c r="H68" s="6" t="s">
        <v>1234</v>
      </c>
      <c r="I68" s="6" t="s">
        <v>1235</v>
      </c>
      <c r="J68" s="6" t="s">
        <v>973</v>
      </c>
      <c r="K68" s="23">
        <v>1.0</v>
      </c>
      <c r="L68" s="6"/>
      <c r="M68" s="6"/>
      <c r="N68" s="6">
        <v>13.1</v>
      </c>
      <c r="O68" s="23">
        <v>2.0</v>
      </c>
      <c r="P68" s="6"/>
      <c r="Q68" s="6"/>
      <c r="R68" s="6">
        <v>12.6</v>
      </c>
      <c r="S68" s="6">
        <v>0.05</v>
      </c>
      <c r="T68" s="6">
        <v>-1.0</v>
      </c>
      <c r="U68" s="6">
        <v>-1.0</v>
      </c>
      <c r="V68" t="s">
        <v>978</v>
      </c>
      <c r="W68" s="6" t="s">
        <v>1236</v>
      </c>
      <c r="X68" s="6" t="s">
        <v>1244</v>
      </c>
      <c r="Y68" s="6" t="s">
        <v>1238</v>
      </c>
      <c r="Z68" s="6" t="s">
        <v>1245</v>
      </c>
      <c r="AA68" s="35"/>
      <c r="AB68" s="6"/>
      <c r="AC68" s="6" t="s">
        <v>1242</v>
      </c>
    </row>
    <row r="69" ht="15.75" hidden="1" customHeight="1">
      <c r="A69" s="2">
        <v>2.0</v>
      </c>
      <c r="B69" s="18" t="s">
        <v>870</v>
      </c>
      <c r="C69" s="6">
        <v>1.0</v>
      </c>
      <c r="D69">
        <v>0.0</v>
      </c>
      <c r="E69" t="s">
        <v>965</v>
      </c>
      <c r="F69" s="6" t="s">
        <v>966</v>
      </c>
      <c r="G69" s="6" t="s">
        <v>968</v>
      </c>
      <c r="H69" s="6" t="s">
        <v>1234</v>
      </c>
      <c r="I69" s="6" t="s">
        <v>1235</v>
      </c>
      <c r="J69" s="6" t="s">
        <v>973</v>
      </c>
      <c r="K69" s="23">
        <v>1.0</v>
      </c>
      <c r="L69" s="6"/>
      <c r="M69" s="6"/>
      <c r="N69" s="6">
        <v>13.4</v>
      </c>
      <c r="O69" s="23">
        <v>2.0</v>
      </c>
      <c r="P69" s="6"/>
      <c r="Q69" s="6"/>
      <c r="R69" s="6">
        <v>12.6</v>
      </c>
      <c r="S69" s="6">
        <v>0.05</v>
      </c>
      <c r="T69" s="6">
        <v>-1.0</v>
      </c>
      <c r="U69" s="6">
        <v>-1.0</v>
      </c>
      <c r="V69" s="6" t="s">
        <v>1311</v>
      </c>
      <c r="W69" s="6" t="s">
        <v>1251</v>
      </c>
      <c r="X69" s="6" t="s">
        <v>1258</v>
      </c>
      <c r="Y69" s="6" t="s">
        <v>1238</v>
      </c>
      <c r="Z69" s="6" t="s">
        <v>1245</v>
      </c>
      <c r="AA69" s="35"/>
      <c r="AB69" s="6"/>
      <c r="AC69" s="6" t="s">
        <v>1242</v>
      </c>
    </row>
    <row r="70" ht="15.75" hidden="1" customHeight="1">
      <c r="A70" s="2">
        <v>2.0</v>
      </c>
      <c r="B70" s="18" t="s">
        <v>870</v>
      </c>
      <c r="C70" s="6">
        <v>3.0</v>
      </c>
      <c r="D70">
        <v>0.0</v>
      </c>
      <c r="E70" t="s">
        <v>965</v>
      </c>
      <c r="F70" s="6" t="s">
        <v>966</v>
      </c>
      <c r="G70" s="6" t="s">
        <v>968</v>
      </c>
      <c r="H70" s="6" t="s">
        <v>1234</v>
      </c>
      <c r="I70" s="6" t="s">
        <v>1235</v>
      </c>
      <c r="J70" s="6" t="s">
        <v>973</v>
      </c>
      <c r="K70" s="23">
        <v>1.0</v>
      </c>
      <c r="L70" s="6"/>
      <c r="M70" s="6"/>
      <c r="N70" s="6">
        <v>13.5</v>
      </c>
      <c r="O70" s="23">
        <v>2.0</v>
      </c>
      <c r="P70" s="6"/>
      <c r="Q70" s="6"/>
      <c r="R70" s="6">
        <v>12.8</v>
      </c>
      <c r="S70" s="6">
        <v>0.05</v>
      </c>
      <c r="T70" s="6">
        <v>-1.0</v>
      </c>
      <c r="U70" s="6"/>
      <c r="V70" s="6" t="s">
        <v>1311</v>
      </c>
      <c r="W70" s="6" t="s">
        <v>1251</v>
      </c>
      <c r="X70" s="6" t="s">
        <v>1258</v>
      </c>
      <c r="Y70" s="6" t="s">
        <v>1238</v>
      </c>
      <c r="Z70" s="6" t="s">
        <v>1245</v>
      </c>
      <c r="AA70" s="35"/>
      <c r="AB70" s="6"/>
      <c r="AC70" s="6" t="s">
        <v>1242</v>
      </c>
    </row>
    <row r="71" ht="15.75" hidden="1" customHeight="1">
      <c r="A71" s="2">
        <v>2.0</v>
      </c>
      <c r="B71" s="18" t="s">
        <v>870</v>
      </c>
      <c r="C71" s="6">
        <v>0.0</v>
      </c>
      <c r="D71">
        <v>0.0</v>
      </c>
      <c r="E71" t="s">
        <v>965</v>
      </c>
      <c r="F71" t="s">
        <v>1134</v>
      </c>
      <c r="G71" s="6" t="s">
        <v>1313</v>
      </c>
      <c r="H71" s="6" t="s">
        <v>1314</v>
      </c>
      <c r="I71" s="6" t="s">
        <v>1235</v>
      </c>
      <c r="J71" s="6" t="s">
        <v>973</v>
      </c>
      <c r="K71" s="23">
        <v>1.0</v>
      </c>
      <c r="L71" s="6"/>
      <c r="M71" s="6"/>
      <c r="N71" s="6">
        <v>40.9</v>
      </c>
      <c r="O71" s="23">
        <v>2.0</v>
      </c>
      <c r="P71" s="6"/>
      <c r="Q71" s="6"/>
      <c r="R71" s="6">
        <v>17.1</v>
      </c>
      <c r="S71" s="6">
        <v>0.05</v>
      </c>
      <c r="T71" s="6">
        <v>-1.0</v>
      </c>
      <c r="U71" s="6">
        <v>-1.0</v>
      </c>
      <c r="V71" s="6" t="s">
        <v>1311</v>
      </c>
      <c r="W71" s="6" t="s">
        <v>1316</v>
      </c>
      <c r="X71" s="6" t="s">
        <v>1317</v>
      </c>
      <c r="Y71" s="6" t="s">
        <v>1318</v>
      </c>
      <c r="Z71" s="6" t="s">
        <v>1319</v>
      </c>
      <c r="AA71" s="35"/>
      <c r="AB71" s="6" t="s">
        <v>1320</v>
      </c>
      <c r="AC71" s="6" t="s">
        <v>1321</v>
      </c>
    </row>
    <row r="72" ht="15.75" hidden="1" customHeight="1">
      <c r="A72" s="2">
        <v>2.0</v>
      </c>
      <c r="B72" s="18" t="s">
        <v>870</v>
      </c>
      <c r="C72">
        <v>0.0</v>
      </c>
      <c r="D72">
        <v>0.0</v>
      </c>
      <c r="E72" t="s">
        <v>965</v>
      </c>
      <c r="F72" s="6" t="s">
        <v>1246</v>
      </c>
      <c r="G72" s="6" t="s">
        <v>1248</v>
      </c>
      <c r="H72" s="6" t="s">
        <v>1249</v>
      </c>
      <c r="I72" s="6" t="s">
        <v>1235</v>
      </c>
      <c r="J72" s="6" t="s">
        <v>973</v>
      </c>
      <c r="K72" s="23">
        <v>1.0</v>
      </c>
      <c r="N72" s="6">
        <v>396.0</v>
      </c>
      <c r="O72" s="23">
        <v>2.0</v>
      </c>
      <c r="R72" s="6">
        <v>330.0</v>
      </c>
      <c r="S72" s="6" t="s">
        <v>976</v>
      </c>
      <c r="T72" s="6">
        <v>0.0</v>
      </c>
      <c r="U72">
        <v>0.0</v>
      </c>
      <c r="V72" s="6" t="s">
        <v>1311</v>
      </c>
      <c r="W72" s="6" t="s">
        <v>1251</v>
      </c>
      <c r="X72" s="6" t="s">
        <v>1252</v>
      </c>
      <c r="Y72" s="6" t="s">
        <v>1238</v>
      </c>
      <c r="Z72" s="6" t="s">
        <v>1256</v>
      </c>
      <c r="AA72" s="35"/>
      <c r="AB72" s="6"/>
      <c r="AC72" t="s">
        <v>1254</v>
      </c>
    </row>
    <row r="73" ht="15.75" hidden="1" customHeight="1">
      <c r="A73" s="2">
        <v>2.0</v>
      </c>
      <c r="B73" s="18" t="s">
        <v>870</v>
      </c>
      <c r="C73">
        <v>0.0</v>
      </c>
      <c r="D73">
        <v>0.0</v>
      </c>
      <c r="E73" t="s">
        <v>965</v>
      </c>
      <c r="F73" s="6" t="s">
        <v>1246</v>
      </c>
      <c r="G73" s="6" t="s">
        <v>1296</v>
      </c>
      <c r="H73" s="6" t="s">
        <v>1297</v>
      </c>
      <c r="I73" s="6" t="s">
        <v>1235</v>
      </c>
      <c r="J73" s="6" t="s">
        <v>973</v>
      </c>
      <c r="K73" s="23">
        <v>1.0</v>
      </c>
      <c r="N73" s="6">
        <v>6.2</v>
      </c>
      <c r="O73" s="23">
        <v>2.0</v>
      </c>
      <c r="R73" s="6">
        <v>8.9</v>
      </c>
      <c r="S73" s="6" t="s">
        <v>976</v>
      </c>
      <c r="T73" s="6">
        <v>0.0</v>
      </c>
      <c r="U73">
        <v>0.0</v>
      </c>
      <c r="V73" s="6" t="s">
        <v>1311</v>
      </c>
      <c r="W73" s="6" t="s">
        <v>1251</v>
      </c>
      <c r="X73" s="6" t="s">
        <v>1302</v>
      </c>
      <c r="Y73" s="6" t="s">
        <v>1238</v>
      </c>
      <c r="Z73" s="6" t="s">
        <v>1307</v>
      </c>
      <c r="AA73" s="35"/>
      <c r="AB73" s="6" t="s">
        <v>1323</v>
      </c>
      <c r="AC73" t="s">
        <v>1325</v>
      </c>
    </row>
    <row r="74" ht="15.75" hidden="1" customHeight="1">
      <c r="A74" s="2">
        <v>2.0</v>
      </c>
      <c r="B74" s="18" t="s">
        <v>870</v>
      </c>
      <c r="C74" s="6">
        <v>2.0</v>
      </c>
      <c r="D74">
        <v>0.0</v>
      </c>
      <c r="E74" t="s">
        <v>965</v>
      </c>
      <c r="F74" s="6" t="s">
        <v>966</v>
      </c>
      <c r="G74" s="6" t="s">
        <v>1210</v>
      </c>
      <c r="H74" s="6" t="s">
        <v>1234</v>
      </c>
      <c r="I74" s="6" t="s">
        <v>1235</v>
      </c>
      <c r="J74" s="6" t="s">
        <v>973</v>
      </c>
      <c r="K74" s="23">
        <v>1.0</v>
      </c>
      <c r="L74" s="6"/>
      <c r="M74" s="6"/>
      <c r="N74" s="6">
        <v>2.0</v>
      </c>
      <c r="O74" s="23">
        <v>2.0</v>
      </c>
      <c r="P74" s="6"/>
      <c r="Q74" s="6"/>
      <c r="R74" s="6">
        <v>1.9</v>
      </c>
      <c r="S74" s="6" t="s">
        <v>976</v>
      </c>
      <c r="T74" s="6">
        <v>0.0</v>
      </c>
      <c r="U74">
        <v>0.0</v>
      </c>
      <c r="V74" s="6" t="s">
        <v>1311</v>
      </c>
      <c r="W74" s="6" t="s">
        <v>1251</v>
      </c>
      <c r="X74" s="6" t="s">
        <v>1262</v>
      </c>
      <c r="Y74" s="6" t="s">
        <v>1238</v>
      </c>
      <c r="Z74" s="6" t="s">
        <v>1239</v>
      </c>
      <c r="AA74" s="35"/>
      <c r="AB74" s="6"/>
      <c r="AC74" s="6" t="s">
        <v>1242</v>
      </c>
    </row>
    <row r="75" ht="15.75" hidden="1" customHeight="1">
      <c r="A75" s="2">
        <v>2.0</v>
      </c>
      <c r="B75" s="18" t="s">
        <v>870</v>
      </c>
      <c r="C75" s="6">
        <v>4.0</v>
      </c>
      <c r="D75">
        <v>0.0</v>
      </c>
      <c r="E75" t="s">
        <v>965</v>
      </c>
      <c r="F75" s="6" t="s">
        <v>966</v>
      </c>
      <c r="G75" s="6" t="s">
        <v>1210</v>
      </c>
      <c r="H75" s="6" t="s">
        <v>1234</v>
      </c>
      <c r="I75" s="6" t="s">
        <v>1235</v>
      </c>
      <c r="J75" s="6" t="s">
        <v>973</v>
      </c>
      <c r="K75" s="23">
        <v>1.0</v>
      </c>
      <c r="L75" s="6"/>
      <c r="M75" s="6"/>
      <c r="N75" s="6">
        <v>2.4</v>
      </c>
      <c r="O75" s="23">
        <v>2.0</v>
      </c>
      <c r="P75" s="6"/>
      <c r="Q75" s="6"/>
      <c r="R75" s="6">
        <v>2.1</v>
      </c>
      <c r="S75" s="6" t="s">
        <v>976</v>
      </c>
      <c r="T75" s="6">
        <v>0.0</v>
      </c>
      <c r="U75">
        <v>0.0</v>
      </c>
      <c r="V75" s="6" t="s">
        <v>1311</v>
      </c>
      <c r="W75" s="6" t="s">
        <v>1251</v>
      </c>
      <c r="X75" s="6" t="s">
        <v>1262</v>
      </c>
      <c r="Y75" s="6" t="s">
        <v>1238</v>
      </c>
      <c r="Z75" s="6" t="s">
        <v>1239</v>
      </c>
      <c r="AA75" s="35"/>
      <c r="AB75" s="6"/>
      <c r="AC75" s="6" t="s">
        <v>1242</v>
      </c>
    </row>
    <row r="76" ht="15.75" hidden="1" customHeight="1">
      <c r="A76" s="2">
        <v>2.0</v>
      </c>
      <c r="B76" s="18" t="s">
        <v>870</v>
      </c>
      <c r="C76" s="6">
        <v>5.0</v>
      </c>
      <c r="D76">
        <v>0.0</v>
      </c>
      <c r="E76" t="s">
        <v>965</v>
      </c>
      <c r="F76" s="6" t="s">
        <v>966</v>
      </c>
      <c r="G76" s="6" t="s">
        <v>1210</v>
      </c>
      <c r="H76" s="6" t="s">
        <v>1234</v>
      </c>
      <c r="I76" s="6" t="s">
        <v>1235</v>
      </c>
      <c r="J76" s="6" t="s">
        <v>973</v>
      </c>
      <c r="K76" s="23">
        <v>1.0</v>
      </c>
      <c r="N76" s="6">
        <v>11.1</v>
      </c>
      <c r="O76" s="23">
        <v>2.0</v>
      </c>
      <c r="R76" s="6">
        <v>10.5</v>
      </c>
      <c r="S76" s="6" t="s">
        <v>976</v>
      </c>
      <c r="T76" s="6">
        <v>0.0</v>
      </c>
      <c r="U76">
        <v>0.0</v>
      </c>
      <c r="V76" s="6" t="s">
        <v>1311</v>
      </c>
      <c r="W76" s="6" t="s">
        <v>1251</v>
      </c>
      <c r="X76" s="6" t="s">
        <v>1258</v>
      </c>
      <c r="Y76" s="6" t="s">
        <v>1238</v>
      </c>
      <c r="Z76" s="6" t="s">
        <v>1245</v>
      </c>
      <c r="AA76" s="35"/>
      <c r="AB76" s="6"/>
      <c r="AC76" s="6" t="s">
        <v>1242</v>
      </c>
    </row>
    <row r="77" ht="15.75" hidden="1" customHeight="1">
      <c r="A77" s="2">
        <v>2.0</v>
      </c>
      <c r="B77" s="18" t="s">
        <v>870</v>
      </c>
      <c r="C77">
        <v>0.0</v>
      </c>
      <c r="D77">
        <v>0.0</v>
      </c>
      <c r="E77" t="s">
        <v>965</v>
      </c>
      <c r="F77" s="6" t="s">
        <v>966</v>
      </c>
      <c r="G77" s="6" t="s">
        <v>1272</v>
      </c>
      <c r="H77" s="6" t="s">
        <v>1273</v>
      </c>
      <c r="I77" s="6" t="s">
        <v>1235</v>
      </c>
      <c r="J77" s="6" t="s">
        <v>973</v>
      </c>
      <c r="K77" s="23">
        <v>1.0</v>
      </c>
      <c r="N77" s="6">
        <v>496.0</v>
      </c>
      <c r="O77" s="23">
        <v>2.0</v>
      </c>
      <c r="R77" s="6">
        <v>425.0</v>
      </c>
      <c r="S77" s="6" t="s">
        <v>976</v>
      </c>
      <c r="T77" s="6">
        <v>0.0</v>
      </c>
      <c r="U77">
        <v>0.0</v>
      </c>
      <c r="V77" s="6" t="s">
        <v>1311</v>
      </c>
      <c r="W77" s="6" t="s">
        <v>1251</v>
      </c>
      <c r="X77" s="6" t="s">
        <v>1278</v>
      </c>
      <c r="Y77" s="6" t="s">
        <v>1238</v>
      </c>
      <c r="Z77" s="6" t="s">
        <v>1282</v>
      </c>
      <c r="AA77" s="35"/>
      <c r="AB77" s="6"/>
      <c r="AC77" t="s">
        <v>1332</v>
      </c>
    </row>
    <row r="78" ht="15.75" hidden="1" customHeight="1">
      <c r="A78" s="2">
        <v>2.0</v>
      </c>
      <c r="B78" s="18" t="s">
        <v>870</v>
      </c>
      <c r="C78">
        <v>0.0</v>
      </c>
      <c r="D78">
        <v>0.0</v>
      </c>
      <c r="E78" t="s">
        <v>965</v>
      </c>
      <c r="F78" s="6" t="s">
        <v>1246</v>
      </c>
      <c r="G78" s="6" t="s">
        <v>1283</v>
      </c>
      <c r="H78" s="6" t="s">
        <v>1284</v>
      </c>
      <c r="I78" s="6" t="s">
        <v>1235</v>
      </c>
      <c r="J78" s="6" t="s">
        <v>973</v>
      </c>
      <c r="K78" s="23">
        <v>1.0</v>
      </c>
      <c r="N78" s="6">
        <v>24.2</v>
      </c>
      <c r="O78" s="23">
        <v>2.0</v>
      </c>
      <c r="R78" s="6">
        <v>27.9</v>
      </c>
      <c r="S78" s="6" t="s">
        <v>976</v>
      </c>
      <c r="T78" s="6">
        <v>0.0</v>
      </c>
      <c r="U78">
        <v>0.0</v>
      </c>
      <c r="V78" s="6" t="s">
        <v>1311</v>
      </c>
      <c r="W78" s="6" t="s">
        <v>1251</v>
      </c>
      <c r="X78" s="6" t="s">
        <v>1286</v>
      </c>
      <c r="Y78" s="6" t="s">
        <v>1238</v>
      </c>
      <c r="Z78" s="6" t="s">
        <v>1290</v>
      </c>
      <c r="AA78" s="35"/>
      <c r="AB78" s="6" t="s">
        <v>1323</v>
      </c>
      <c r="AC78" t="s">
        <v>1336</v>
      </c>
    </row>
    <row r="79" ht="15.75" hidden="1" customHeight="1">
      <c r="A79" s="2">
        <v>3.0</v>
      </c>
      <c r="B79" s="18" t="s">
        <v>730</v>
      </c>
      <c r="C79">
        <v>0.0</v>
      </c>
      <c r="D79">
        <v>0.0</v>
      </c>
      <c r="E79" t="s">
        <v>965</v>
      </c>
      <c r="F79" s="6" t="s">
        <v>1134</v>
      </c>
      <c r="G79" s="6" t="s">
        <v>1337</v>
      </c>
      <c r="H79" s="6" t="s">
        <v>1338</v>
      </c>
      <c r="I79" s="6" t="s">
        <v>1339</v>
      </c>
      <c r="J79" s="6" t="s">
        <v>973</v>
      </c>
      <c r="K79" s="23">
        <v>0.0</v>
      </c>
      <c r="N79" s="6">
        <v>68.6</v>
      </c>
      <c r="O79" s="23">
        <v>1.0</v>
      </c>
      <c r="R79" s="6">
        <v>59.6</v>
      </c>
      <c r="S79" s="6" t="s">
        <v>976</v>
      </c>
      <c r="T79" s="6">
        <v>0.0</v>
      </c>
      <c r="U79">
        <v>0.0</v>
      </c>
      <c r="V79" t="s">
        <v>978</v>
      </c>
      <c r="W79" s="6" t="s">
        <v>1340</v>
      </c>
      <c r="X79" s="6" t="s">
        <v>1340</v>
      </c>
      <c r="Y79" s="6" t="s">
        <v>1341</v>
      </c>
      <c r="Z79" s="6" t="s">
        <v>1341</v>
      </c>
      <c r="AA79" s="35" t="s">
        <v>1342</v>
      </c>
      <c r="AB79" s="6" t="s">
        <v>1343</v>
      </c>
      <c r="AC79" t="s">
        <v>1345</v>
      </c>
    </row>
    <row r="80" ht="15.75" hidden="1" customHeight="1">
      <c r="A80" s="2">
        <v>3.0</v>
      </c>
      <c r="B80" s="18" t="s">
        <v>730</v>
      </c>
      <c r="C80">
        <v>0.0</v>
      </c>
      <c r="D80">
        <v>0.0</v>
      </c>
      <c r="E80" t="s">
        <v>965</v>
      </c>
      <c r="F80" s="6" t="s">
        <v>1134</v>
      </c>
      <c r="G80" s="6" t="s">
        <v>1337</v>
      </c>
      <c r="H80" s="6" t="s">
        <v>1346</v>
      </c>
      <c r="I80" s="6" t="s">
        <v>1339</v>
      </c>
      <c r="J80" s="6" t="s">
        <v>1347</v>
      </c>
      <c r="K80" s="23">
        <v>0.0</v>
      </c>
      <c r="N80">
        <f>68.6-42.6</f>
        <v>26</v>
      </c>
      <c r="O80" s="23">
        <v>1.0</v>
      </c>
      <c r="R80">
        <f>59.6-44.3</f>
        <v>15.3</v>
      </c>
      <c r="S80" s="6" t="s">
        <v>976</v>
      </c>
      <c r="T80" s="6">
        <v>0.0</v>
      </c>
      <c r="U80">
        <v>0.0</v>
      </c>
      <c r="V80" t="s">
        <v>978</v>
      </c>
      <c r="W80" s="6" t="s">
        <v>1340</v>
      </c>
      <c r="X80" s="6" t="s">
        <v>1340</v>
      </c>
      <c r="Y80" s="6" t="s">
        <v>1341</v>
      </c>
      <c r="Z80" s="6" t="s">
        <v>1341</v>
      </c>
      <c r="AA80" s="35" t="s">
        <v>1342</v>
      </c>
      <c r="AB80" s="6" t="s">
        <v>1343</v>
      </c>
      <c r="AC80" t="s">
        <v>1357</v>
      </c>
    </row>
    <row r="81" ht="15.75" hidden="1" customHeight="1">
      <c r="A81" s="2">
        <v>3.0</v>
      </c>
      <c r="B81" s="18" t="s">
        <v>730</v>
      </c>
      <c r="C81">
        <v>0.0</v>
      </c>
      <c r="D81">
        <v>0.0</v>
      </c>
      <c r="E81" t="s">
        <v>965</v>
      </c>
      <c r="F81" s="6" t="s">
        <v>1134</v>
      </c>
      <c r="G81" t="s">
        <v>1358</v>
      </c>
      <c r="H81" s="6" t="s">
        <v>1359</v>
      </c>
      <c r="I81" s="6" t="s">
        <v>1339</v>
      </c>
      <c r="J81" s="6" t="s">
        <v>973</v>
      </c>
      <c r="K81" s="23">
        <v>0.0</v>
      </c>
      <c r="N81">
        <v>4.473</v>
      </c>
      <c r="O81" s="23">
        <v>1.0</v>
      </c>
      <c r="R81">
        <v>4.444</v>
      </c>
      <c r="S81" t="s">
        <v>976</v>
      </c>
      <c r="T81">
        <v>0.0</v>
      </c>
      <c r="U81">
        <v>0.0</v>
      </c>
      <c r="V81" t="s">
        <v>978</v>
      </c>
      <c r="W81" s="6" t="s">
        <v>1340</v>
      </c>
      <c r="X81" s="6" t="s">
        <v>1340</v>
      </c>
      <c r="Y81" s="6" t="s">
        <v>1341</v>
      </c>
      <c r="Z81" s="6" t="s">
        <v>1341</v>
      </c>
      <c r="AA81" s="35" t="s">
        <v>1362</v>
      </c>
      <c r="AB81" s="6" t="s">
        <v>1363</v>
      </c>
      <c r="AC81" t="s">
        <v>1364</v>
      </c>
    </row>
    <row r="82" ht="15.75" hidden="1" customHeight="1">
      <c r="A82" s="2">
        <v>3.0</v>
      </c>
      <c r="B82" s="18" t="s">
        <v>730</v>
      </c>
      <c r="C82">
        <v>0.0</v>
      </c>
      <c r="D82">
        <v>0.0</v>
      </c>
      <c r="E82" t="s">
        <v>965</v>
      </c>
      <c r="F82" s="6" t="s">
        <v>1134</v>
      </c>
      <c r="G82" t="s">
        <v>1358</v>
      </c>
      <c r="H82" s="6" t="s">
        <v>1359</v>
      </c>
      <c r="I82" s="6" t="s">
        <v>1339</v>
      </c>
      <c r="J82" s="6" t="s">
        <v>1347</v>
      </c>
      <c r="K82" s="23">
        <v>0.0</v>
      </c>
      <c r="N82">
        <f>4.473-4.3</f>
        <v>0.173</v>
      </c>
      <c r="O82" s="23">
        <v>1.0</v>
      </c>
      <c r="R82">
        <f>4.444-4.358</f>
        <v>0.086</v>
      </c>
      <c r="S82" t="s">
        <v>976</v>
      </c>
      <c r="T82">
        <v>0.0</v>
      </c>
      <c r="U82">
        <v>0.0</v>
      </c>
      <c r="V82" t="s">
        <v>978</v>
      </c>
      <c r="W82" s="6" t="s">
        <v>1340</v>
      </c>
      <c r="X82" s="6" t="s">
        <v>1340</v>
      </c>
      <c r="Y82" s="6" t="s">
        <v>1341</v>
      </c>
      <c r="Z82" s="6" t="s">
        <v>1341</v>
      </c>
      <c r="AA82" s="35" t="s">
        <v>1362</v>
      </c>
      <c r="AB82" s="6" t="s">
        <v>1363</v>
      </c>
      <c r="AC82" t="s">
        <v>1372</v>
      </c>
    </row>
    <row r="83" ht="15.75" hidden="1" customHeight="1">
      <c r="A83" s="2">
        <v>3.0</v>
      </c>
      <c r="B83" s="18" t="s">
        <v>730</v>
      </c>
      <c r="C83">
        <v>0.0</v>
      </c>
      <c r="D83">
        <v>0.0</v>
      </c>
      <c r="E83" t="s">
        <v>965</v>
      </c>
      <c r="F83" s="6" t="s">
        <v>1134</v>
      </c>
      <c r="G83" t="s">
        <v>1373</v>
      </c>
      <c r="H83" s="6" t="s">
        <v>1359</v>
      </c>
      <c r="I83" s="6" t="s">
        <v>1339</v>
      </c>
      <c r="J83" s="6" t="s">
        <v>973</v>
      </c>
      <c r="K83" s="23">
        <v>0.0</v>
      </c>
      <c r="N83">
        <v>4.148</v>
      </c>
      <c r="O83" s="23">
        <v>1.0</v>
      </c>
      <c r="R83">
        <v>4.234</v>
      </c>
      <c r="S83" t="s">
        <v>976</v>
      </c>
      <c r="T83">
        <v>0.0</v>
      </c>
      <c r="U83">
        <v>0.0</v>
      </c>
      <c r="V83" t="s">
        <v>978</v>
      </c>
      <c r="W83" s="6" t="s">
        <v>1340</v>
      </c>
      <c r="X83" s="6" t="s">
        <v>1340</v>
      </c>
      <c r="Y83" s="6" t="s">
        <v>1341</v>
      </c>
      <c r="Z83" s="6" t="s">
        <v>1341</v>
      </c>
      <c r="AA83" s="35" t="s">
        <v>1362</v>
      </c>
      <c r="AB83" s="6" t="s">
        <v>1363</v>
      </c>
      <c r="AC83" t="s">
        <v>1372</v>
      </c>
    </row>
    <row r="84" ht="15.75" hidden="1" customHeight="1">
      <c r="A84" s="2">
        <v>3.0</v>
      </c>
      <c r="B84" s="18" t="s">
        <v>730</v>
      </c>
      <c r="C84">
        <v>0.0</v>
      </c>
      <c r="D84">
        <v>0.0</v>
      </c>
      <c r="E84" t="s">
        <v>965</v>
      </c>
      <c r="F84" s="6" t="s">
        <v>1134</v>
      </c>
      <c r="G84" t="s">
        <v>1373</v>
      </c>
      <c r="H84" s="6" t="s">
        <v>1359</v>
      </c>
      <c r="I84" s="6" t="s">
        <v>1339</v>
      </c>
      <c r="J84" s="6" t="s">
        <v>1347</v>
      </c>
      <c r="K84" s="23">
        <v>0.0</v>
      </c>
      <c r="N84">
        <f>4.148-4.084</f>
        <v>0.064</v>
      </c>
      <c r="O84" s="23">
        <v>1.0</v>
      </c>
      <c r="R84">
        <f>4.234-4.147</f>
        <v>0.087</v>
      </c>
      <c r="S84" t="s">
        <v>976</v>
      </c>
      <c r="T84">
        <v>0.0</v>
      </c>
      <c r="U84">
        <v>0.0</v>
      </c>
      <c r="V84" t="s">
        <v>978</v>
      </c>
      <c r="W84" s="6" t="s">
        <v>1340</v>
      </c>
      <c r="X84" s="6" t="s">
        <v>1340</v>
      </c>
      <c r="Y84" s="6" t="s">
        <v>1341</v>
      </c>
      <c r="Z84" s="6" t="s">
        <v>1341</v>
      </c>
      <c r="AA84" s="35" t="s">
        <v>1362</v>
      </c>
      <c r="AB84" s="6" t="s">
        <v>1363</v>
      </c>
      <c r="AC84" t="s">
        <v>1372</v>
      </c>
    </row>
    <row r="85" ht="15.75" hidden="1" customHeight="1">
      <c r="A85" s="2">
        <v>4.0</v>
      </c>
      <c r="B85" s="18" t="s">
        <v>734</v>
      </c>
      <c r="C85">
        <v>0.0</v>
      </c>
      <c r="D85">
        <v>0.0</v>
      </c>
      <c r="E85" t="s">
        <v>965</v>
      </c>
      <c r="F85" s="6" t="s">
        <v>1134</v>
      </c>
      <c r="G85" t="s">
        <v>1382</v>
      </c>
      <c r="H85" t="s">
        <v>1383</v>
      </c>
      <c r="J85" s="6" t="s">
        <v>1347</v>
      </c>
      <c r="K85" s="23">
        <v>0.0</v>
      </c>
      <c r="N85">
        <v>2.63</v>
      </c>
      <c r="O85" s="23">
        <v>1.0</v>
      </c>
      <c r="R85">
        <v>2.63</v>
      </c>
      <c r="S85" t="s">
        <v>976</v>
      </c>
      <c r="T85">
        <v>0.0</v>
      </c>
      <c r="U85">
        <v>0.0</v>
      </c>
      <c r="V85" t="s">
        <v>978</v>
      </c>
      <c r="W85" s="6" t="s">
        <v>1384</v>
      </c>
      <c r="X85" s="6" t="s">
        <v>1385</v>
      </c>
      <c r="Y85" s="6" t="s">
        <v>918</v>
      </c>
      <c r="Z85" s="6" t="s">
        <v>1386</v>
      </c>
      <c r="AA85" s="35" t="s">
        <v>1387</v>
      </c>
      <c r="AB85" s="6" t="s">
        <v>1388</v>
      </c>
      <c r="AC85" t="s">
        <v>1389</v>
      </c>
    </row>
    <row r="86" ht="15.75" hidden="1" customHeight="1">
      <c r="A86" s="2">
        <v>4.0</v>
      </c>
      <c r="B86" s="18" t="s">
        <v>734</v>
      </c>
      <c r="C86">
        <v>0.0</v>
      </c>
      <c r="D86">
        <v>0.0</v>
      </c>
      <c r="E86" t="s">
        <v>965</v>
      </c>
      <c r="F86" s="6" t="s">
        <v>1134</v>
      </c>
      <c r="G86" t="s">
        <v>1382</v>
      </c>
      <c r="H86" t="s">
        <v>1383</v>
      </c>
      <c r="J86" s="6" t="s">
        <v>1347</v>
      </c>
      <c r="K86" s="23">
        <v>0.0</v>
      </c>
      <c r="N86">
        <v>2.63</v>
      </c>
      <c r="O86" s="23">
        <v>2.0</v>
      </c>
      <c r="R86">
        <v>2.63</v>
      </c>
      <c r="S86" t="s">
        <v>976</v>
      </c>
      <c r="T86">
        <v>0.0</v>
      </c>
      <c r="U86">
        <v>0.0</v>
      </c>
      <c r="V86" t="s">
        <v>1391</v>
      </c>
      <c r="W86" s="6" t="s">
        <v>1384</v>
      </c>
      <c r="X86" s="6" t="s">
        <v>1385</v>
      </c>
      <c r="Y86" s="6" t="s">
        <v>1392</v>
      </c>
      <c r="Z86" s="6" t="s">
        <v>1393</v>
      </c>
      <c r="AA86" s="35" t="s">
        <v>1387</v>
      </c>
      <c r="AB86" s="6" t="s">
        <v>1388</v>
      </c>
      <c r="AC86" t="s">
        <v>1389</v>
      </c>
    </row>
    <row r="87" ht="15.75" hidden="1" customHeight="1">
      <c r="A87" s="2">
        <v>4.0</v>
      </c>
      <c r="B87" s="18" t="s">
        <v>734</v>
      </c>
      <c r="C87">
        <v>0.0</v>
      </c>
      <c r="D87">
        <v>0.0</v>
      </c>
      <c r="E87" t="s">
        <v>965</v>
      </c>
      <c r="F87" s="6" t="s">
        <v>1134</v>
      </c>
      <c r="G87" t="s">
        <v>1382</v>
      </c>
      <c r="H87" t="s">
        <v>1383</v>
      </c>
      <c r="J87" s="6" t="s">
        <v>1347</v>
      </c>
      <c r="K87" s="23">
        <v>0.0</v>
      </c>
      <c r="N87">
        <v>2.63</v>
      </c>
      <c r="O87" s="23">
        <v>3.0</v>
      </c>
      <c r="R87">
        <v>2.63</v>
      </c>
      <c r="S87" t="s">
        <v>976</v>
      </c>
      <c r="T87">
        <v>0.0</v>
      </c>
      <c r="U87">
        <v>0.0</v>
      </c>
      <c r="V87" t="s">
        <v>1397</v>
      </c>
      <c r="W87" s="6" t="s">
        <v>1384</v>
      </c>
      <c r="X87" s="6" t="s">
        <v>1385</v>
      </c>
      <c r="Y87" s="6" t="s">
        <v>1398</v>
      </c>
      <c r="Z87" s="6" t="s">
        <v>1399</v>
      </c>
      <c r="AA87" s="35" t="s">
        <v>1387</v>
      </c>
      <c r="AB87" s="6" t="s">
        <v>1388</v>
      </c>
      <c r="AC87" t="s">
        <v>1389</v>
      </c>
    </row>
    <row r="88" ht="15.75" hidden="1" customHeight="1">
      <c r="A88" s="2">
        <v>4.0</v>
      </c>
      <c r="B88" s="18" t="s">
        <v>734</v>
      </c>
      <c r="C88">
        <v>0.0</v>
      </c>
      <c r="D88">
        <v>0.0</v>
      </c>
      <c r="E88" t="s">
        <v>965</v>
      </c>
      <c r="F88" s="6" t="s">
        <v>1134</v>
      </c>
      <c r="G88" t="s">
        <v>1382</v>
      </c>
      <c r="H88" t="s">
        <v>1400</v>
      </c>
      <c r="J88" s="6" t="s">
        <v>1347</v>
      </c>
      <c r="K88" s="23">
        <v>1.0</v>
      </c>
      <c r="N88">
        <v>2.63</v>
      </c>
      <c r="O88" s="23">
        <v>2.0</v>
      </c>
      <c r="R88">
        <v>2.63</v>
      </c>
      <c r="S88" t="s">
        <v>976</v>
      </c>
      <c r="T88">
        <v>0.0</v>
      </c>
      <c r="U88">
        <v>0.0</v>
      </c>
      <c r="V88" s="6" t="s">
        <v>1401</v>
      </c>
      <c r="W88" s="6" t="s">
        <v>918</v>
      </c>
      <c r="X88" s="6" t="s">
        <v>1386</v>
      </c>
      <c r="Y88" s="6" t="s">
        <v>1392</v>
      </c>
      <c r="Z88" s="6" t="s">
        <v>1393</v>
      </c>
      <c r="AA88" s="35"/>
      <c r="AB88" s="6"/>
      <c r="AC88" t="s">
        <v>1389</v>
      </c>
    </row>
    <row r="89" ht="15.75" hidden="1" customHeight="1">
      <c r="A89" s="2">
        <v>4.0</v>
      </c>
      <c r="B89" s="18" t="s">
        <v>734</v>
      </c>
      <c r="C89">
        <v>0.0</v>
      </c>
      <c r="D89">
        <v>0.0</v>
      </c>
      <c r="E89" t="s">
        <v>965</v>
      </c>
      <c r="F89" s="6" t="s">
        <v>1134</v>
      </c>
      <c r="G89" t="s">
        <v>1382</v>
      </c>
      <c r="H89" t="s">
        <v>1400</v>
      </c>
      <c r="J89" s="6" t="s">
        <v>1347</v>
      </c>
      <c r="K89" s="23">
        <v>1.0</v>
      </c>
      <c r="N89">
        <v>2.63</v>
      </c>
      <c r="O89" s="23">
        <v>3.0</v>
      </c>
      <c r="R89">
        <v>2.63</v>
      </c>
      <c r="S89" t="s">
        <v>976</v>
      </c>
      <c r="T89">
        <v>0.0</v>
      </c>
      <c r="U89">
        <v>0.0</v>
      </c>
      <c r="V89" s="6" t="s">
        <v>1402</v>
      </c>
      <c r="W89" s="6" t="s">
        <v>918</v>
      </c>
      <c r="X89" s="6" t="s">
        <v>1386</v>
      </c>
      <c r="Y89" s="6" t="s">
        <v>1398</v>
      </c>
      <c r="Z89" s="6" t="s">
        <v>1399</v>
      </c>
      <c r="AA89" s="35"/>
      <c r="AB89" s="6"/>
      <c r="AC89" t="s">
        <v>1389</v>
      </c>
    </row>
    <row r="90" ht="15.75" hidden="1" customHeight="1">
      <c r="A90" s="2">
        <v>4.0</v>
      </c>
      <c r="B90" s="18" t="s">
        <v>734</v>
      </c>
      <c r="C90">
        <v>0.0</v>
      </c>
      <c r="D90">
        <v>0.0</v>
      </c>
      <c r="E90" t="s">
        <v>965</v>
      </c>
      <c r="F90" s="6" t="s">
        <v>1134</v>
      </c>
      <c r="G90" t="s">
        <v>1382</v>
      </c>
      <c r="H90" t="s">
        <v>1400</v>
      </c>
      <c r="J90" s="6" t="s">
        <v>1347</v>
      </c>
      <c r="K90" s="23">
        <v>2.0</v>
      </c>
      <c r="N90">
        <v>2.63</v>
      </c>
      <c r="O90" s="23">
        <v>3.0</v>
      </c>
      <c r="R90">
        <v>2.63</v>
      </c>
      <c r="S90" t="s">
        <v>976</v>
      </c>
      <c r="T90">
        <v>0.0</v>
      </c>
      <c r="U90">
        <v>0.0</v>
      </c>
      <c r="V90" s="6" t="s">
        <v>1403</v>
      </c>
      <c r="W90" s="6" t="s">
        <v>1392</v>
      </c>
      <c r="X90" s="6" t="s">
        <v>1393</v>
      </c>
      <c r="Y90" s="6" t="s">
        <v>1398</v>
      </c>
      <c r="Z90" s="6" t="s">
        <v>1399</v>
      </c>
      <c r="AA90" s="35"/>
      <c r="AB90" s="6"/>
      <c r="AC90" t="s">
        <v>1389</v>
      </c>
    </row>
    <row r="91" ht="15.75" hidden="1" customHeight="1">
      <c r="A91" s="2">
        <v>4.0</v>
      </c>
      <c r="B91" s="18" t="s">
        <v>734</v>
      </c>
      <c r="C91">
        <v>0.0</v>
      </c>
      <c r="D91">
        <v>0.0</v>
      </c>
      <c r="E91" t="s">
        <v>965</v>
      </c>
      <c r="F91" s="6" t="s">
        <v>1134</v>
      </c>
      <c r="G91" t="s">
        <v>1382</v>
      </c>
      <c r="H91" t="s">
        <v>1383</v>
      </c>
      <c r="J91" s="6" t="s">
        <v>1347</v>
      </c>
      <c r="K91" s="23">
        <v>0.0</v>
      </c>
      <c r="L91">
        <v>4.0</v>
      </c>
      <c r="N91">
        <v>2.77</v>
      </c>
      <c r="O91" s="23">
        <v>1.0</v>
      </c>
      <c r="P91">
        <v>4.0</v>
      </c>
      <c r="R91">
        <v>2.77</v>
      </c>
      <c r="S91" t="s">
        <v>976</v>
      </c>
      <c r="T91">
        <v>0.0</v>
      </c>
      <c r="U91">
        <v>0.0</v>
      </c>
      <c r="V91" t="s">
        <v>978</v>
      </c>
      <c r="W91" s="6" t="s">
        <v>1406</v>
      </c>
      <c r="X91" s="6" t="s">
        <v>1407</v>
      </c>
      <c r="Y91" s="6" t="s">
        <v>1408</v>
      </c>
      <c r="Z91" s="6" t="s">
        <v>1409</v>
      </c>
      <c r="AA91" s="35" t="s">
        <v>1387</v>
      </c>
      <c r="AB91" s="6" t="s">
        <v>1388</v>
      </c>
      <c r="AC91" t="s">
        <v>1389</v>
      </c>
    </row>
    <row r="92" ht="15.75" hidden="1" customHeight="1">
      <c r="A92" s="2">
        <v>4.0</v>
      </c>
      <c r="B92" s="18" t="s">
        <v>734</v>
      </c>
      <c r="C92">
        <v>0.0</v>
      </c>
      <c r="D92">
        <v>0.0</v>
      </c>
      <c r="E92" t="s">
        <v>965</v>
      </c>
      <c r="F92" s="6" t="s">
        <v>1134</v>
      </c>
      <c r="G92" t="s">
        <v>1382</v>
      </c>
      <c r="H92" t="s">
        <v>1383</v>
      </c>
      <c r="J92" s="6" t="s">
        <v>1347</v>
      </c>
      <c r="K92" s="23">
        <v>0.0</v>
      </c>
      <c r="L92">
        <v>4.0</v>
      </c>
      <c r="N92">
        <v>2.77</v>
      </c>
      <c r="O92" s="23">
        <v>2.0</v>
      </c>
      <c r="P92">
        <v>4.0</v>
      </c>
      <c r="R92">
        <v>2.77</v>
      </c>
      <c r="S92" t="s">
        <v>976</v>
      </c>
      <c r="T92">
        <v>0.0</v>
      </c>
      <c r="U92">
        <v>0.0</v>
      </c>
      <c r="V92" t="s">
        <v>1391</v>
      </c>
      <c r="W92" s="6" t="s">
        <v>1406</v>
      </c>
      <c r="X92" s="6" t="s">
        <v>1407</v>
      </c>
      <c r="Y92" s="6" t="s">
        <v>1412</v>
      </c>
      <c r="Z92" s="6" t="s">
        <v>1413</v>
      </c>
      <c r="AA92" s="35" t="s">
        <v>1387</v>
      </c>
      <c r="AB92" s="6" t="s">
        <v>1388</v>
      </c>
      <c r="AC92" t="s">
        <v>1389</v>
      </c>
    </row>
    <row r="93" ht="15.75" hidden="1" customHeight="1">
      <c r="A93" s="2">
        <v>4.0</v>
      </c>
      <c r="B93" s="18" t="s">
        <v>734</v>
      </c>
      <c r="C93">
        <v>0.0</v>
      </c>
      <c r="D93">
        <v>0.0</v>
      </c>
      <c r="E93" t="s">
        <v>965</v>
      </c>
      <c r="F93" s="6" t="s">
        <v>1134</v>
      </c>
      <c r="G93" t="s">
        <v>1382</v>
      </c>
      <c r="H93" t="s">
        <v>1383</v>
      </c>
      <c r="J93" s="6" t="s">
        <v>1347</v>
      </c>
      <c r="K93" s="23">
        <v>0.0</v>
      </c>
      <c r="L93">
        <v>4.0</v>
      </c>
      <c r="N93">
        <v>2.77</v>
      </c>
      <c r="O93" s="23">
        <v>3.0</v>
      </c>
      <c r="P93">
        <v>4.0</v>
      </c>
      <c r="R93">
        <v>2.79</v>
      </c>
      <c r="S93" t="s">
        <v>976</v>
      </c>
      <c r="T93">
        <v>0.0</v>
      </c>
      <c r="U93">
        <v>0.0</v>
      </c>
      <c r="V93" t="s">
        <v>1397</v>
      </c>
      <c r="W93" s="6" t="s">
        <v>1406</v>
      </c>
      <c r="X93" s="6" t="s">
        <v>1407</v>
      </c>
      <c r="Y93" s="6" t="s">
        <v>1417</v>
      </c>
      <c r="Z93" s="6" t="s">
        <v>1418</v>
      </c>
      <c r="AA93" s="35" t="s">
        <v>1387</v>
      </c>
      <c r="AB93" s="6" t="s">
        <v>1388</v>
      </c>
      <c r="AC93" t="s">
        <v>1389</v>
      </c>
    </row>
    <row r="94" ht="15.75" hidden="1" customHeight="1">
      <c r="A94" s="2">
        <v>4.0</v>
      </c>
      <c r="B94" s="18" t="s">
        <v>734</v>
      </c>
      <c r="C94">
        <v>0.0</v>
      </c>
      <c r="D94">
        <v>0.0</v>
      </c>
      <c r="E94" t="s">
        <v>965</v>
      </c>
      <c r="F94" s="6" t="s">
        <v>1134</v>
      </c>
      <c r="G94" t="s">
        <v>1382</v>
      </c>
      <c r="H94" t="s">
        <v>1383</v>
      </c>
      <c r="J94" s="6" t="s">
        <v>1347</v>
      </c>
      <c r="K94" s="23">
        <v>0.0</v>
      </c>
      <c r="L94">
        <v>5.0</v>
      </c>
      <c r="N94">
        <v>2.77</v>
      </c>
      <c r="O94" s="23">
        <v>1.0</v>
      </c>
      <c r="P94">
        <v>5.0</v>
      </c>
      <c r="R94">
        <v>2.79</v>
      </c>
      <c r="S94" t="s">
        <v>976</v>
      </c>
      <c r="T94">
        <v>0.0</v>
      </c>
      <c r="U94">
        <v>0.0</v>
      </c>
      <c r="V94" t="s">
        <v>978</v>
      </c>
      <c r="W94" s="6" t="s">
        <v>1423</v>
      </c>
      <c r="X94" s="6" t="s">
        <v>1424</v>
      </c>
      <c r="Y94" s="6" t="s">
        <v>1425</v>
      </c>
      <c r="Z94" s="6" t="s">
        <v>1426</v>
      </c>
      <c r="AA94" s="35" t="s">
        <v>1387</v>
      </c>
      <c r="AB94" s="6" t="s">
        <v>1388</v>
      </c>
      <c r="AC94" t="s">
        <v>1389</v>
      </c>
    </row>
    <row r="95" ht="15.75" hidden="1" customHeight="1">
      <c r="A95" s="2">
        <v>4.0</v>
      </c>
      <c r="B95" s="18" t="s">
        <v>734</v>
      </c>
      <c r="C95">
        <v>0.0</v>
      </c>
      <c r="D95">
        <v>0.0</v>
      </c>
      <c r="E95" t="s">
        <v>965</v>
      </c>
      <c r="F95" s="6" t="s">
        <v>1134</v>
      </c>
      <c r="G95" t="s">
        <v>1382</v>
      </c>
      <c r="H95" t="s">
        <v>1383</v>
      </c>
      <c r="J95" s="6" t="s">
        <v>1347</v>
      </c>
      <c r="K95" s="23">
        <v>0.0</v>
      </c>
      <c r="L95">
        <v>5.0</v>
      </c>
      <c r="N95">
        <v>2.77</v>
      </c>
      <c r="O95" s="23">
        <v>2.0</v>
      </c>
      <c r="P95">
        <v>5.0</v>
      </c>
      <c r="R95">
        <v>2.77</v>
      </c>
      <c r="S95" t="s">
        <v>976</v>
      </c>
      <c r="T95">
        <v>0.0</v>
      </c>
      <c r="U95">
        <v>0.0</v>
      </c>
      <c r="V95" t="s">
        <v>1391</v>
      </c>
      <c r="W95" s="6" t="s">
        <v>1423</v>
      </c>
      <c r="X95" s="6" t="s">
        <v>1424</v>
      </c>
      <c r="Y95" s="6" t="s">
        <v>1431</v>
      </c>
      <c r="Z95" s="6" t="s">
        <v>1432</v>
      </c>
      <c r="AA95" s="35" t="s">
        <v>1387</v>
      </c>
      <c r="AB95" s="6" t="s">
        <v>1388</v>
      </c>
      <c r="AC95" t="s">
        <v>1389</v>
      </c>
    </row>
    <row r="96" ht="15.75" hidden="1" customHeight="1">
      <c r="A96" s="2">
        <v>4.0</v>
      </c>
      <c r="B96" s="18" t="s">
        <v>734</v>
      </c>
      <c r="C96">
        <v>0.0</v>
      </c>
      <c r="D96">
        <v>0.0</v>
      </c>
      <c r="E96" t="s">
        <v>965</v>
      </c>
      <c r="F96" s="6" t="s">
        <v>1134</v>
      </c>
      <c r="G96" t="s">
        <v>1382</v>
      </c>
      <c r="H96" t="s">
        <v>1383</v>
      </c>
      <c r="J96" s="6" t="s">
        <v>1347</v>
      </c>
      <c r="K96" s="23">
        <v>0.0</v>
      </c>
      <c r="L96">
        <v>5.0</v>
      </c>
      <c r="N96">
        <v>2.77</v>
      </c>
      <c r="O96" s="23">
        <v>3.0</v>
      </c>
      <c r="P96">
        <v>5.0</v>
      </c>
      <c r="R96">
        <v>2.77</v>
      </c>
      <c r="S96" t="s">
        <v>976</v>
      </c>
      <c r="T96">
        <v>0.0</v>
      </c>
      <c r="U96">
        <v>0.0</v>
      </c>
      <c r="V96" t="s">
        <v>1397</v>
      </c>
      <c r="W96" s="6" t="s">
        <v>1423</v>
      </c>
      <c r="X96" s="6" t="s">
        <v>1424</v>
      </c>
      <c r="Y96" s="6" t="s">
        <v>1436</v>
      </c>
      <c r="Z96" s="6" t="s">
        <v>1437</v>
      </c>
      <c r="AA96" s="35" t="s">
        <v>1387</v>
      </c>
      <c r="AB96" s="6" t="s">
        <v>1388</v>
      </c>
      <c r="AC96" t="s">
        <v>1389</v>
      </c>
    </row>
    <row r="97" ht="15.75" hidden="1" customHeight="1">
      <c r="A97" s="2">
        <v>4.0</v>
      </c>
      <c r="B97" s="18" t="s">
        <v>734</v>
      </c>
      <c r="C97">
        <v>0.0</v>
      </c>
      <c r="D97">
        <v>0.0</v>
      </c>
      <c r="E97" t="s">
        <v>965</v>
      </c>
      <c r="F97" s="6" t="s">
        <v>1134</v>
      </c>
      <c r="G97" t="s">
        <v>1382</v>
      </c>
      <c r="H97" t="s">
        <v>1400</v>
      </c>
      <c r="J97" s="6" t="s">
        <v>1347</v>
      </c>
      <c r="K97" s="23">
        <v>1.0</v>
      </c>
      <c r="L97">
        <v>4.0</v>
      </c>
      <c r="N97">
        <v>2.77</v>
      </c>
      <c r="O97" s="23">
        <v>2.0</v>
      </c>
      <c r="P97">
        <v>4.0</v>
      </c>
      <c r="R97">
        <v>2.77</v>
      </c>
      <c r="S97" t="s">
        <v>976</v>
      </c>
      <c r="T97">
        <v>0.0</v>
      </c>
      <c r="U97">
        <v>0.0</v>
      </c>
      <c r="V97" s="6" t="s">
        <v>1401</v>
      </c>
      <c r="W97" s="6" t="s">
        <v>1408</v>
      </c>
      <c r="X97" s="6" t="s">
        <v>1409</v>
      </c>
      <c r="Y97" s="6" t="s">
        <v>1412</v>
      </c>
      <c r="Z97" s="6" t="s">
        <v>1413</v>
      </c>
      <c r="AA97" s="35"/>
      <c r="AB97" s="6"/>
      <c r="AC97" t="s">
        <v>1389</v>
      </c>
    </row>
    <row r="98" ht="15.75" hidden="1" customHeight="1">
      <c r="A98" s="2">
        <v>4.0</v>
      </c>
      <c r="B98" s="18" t="s">
        <v>734</v>
      </c>
      <c r="C98">
        <v>0.0</v>
      </c>
      <c r="D98">
        <v>0.0</v>
      </c>
      <c r="E98" t="s">
        <v>965</v>
      </c>
      <c r="F98" s="6" t="s">
        <v>1134</v>
      </c>
      <c r="G98" t="s">
        <v>1382</v>
      </c>
      <c r="H98" t="s">
        <v>1400</v>
      </c>
      <c r="J98" s="6" t="s">
        <v>1347</v>
      </c>
      <c r="K98" s="23">
        <v>1.0</v>
      </c>
      <c r="L98">
        <v>4.0</v>
      </c>
      <c r="N98">
        <v>2.77</v>
      </c>
      <c r="O98" s="23">
        <v>3.0</v>
      </c>
      <c r="P98">
        <v>4.0</v>
      </c>
      <c r="R98">
        <v>2.79</v>
      </c>
      <c r="S98" t="s">
        <v>976</v>
      </c>
      <c r="T98">
        <v>0.0</v>
      </c>
      <c r="U98">
        <v>0.0</v>
      </c>
      <c r="V98" s="6" t="s">
        <v>1402</v>
      </c>
      <c r="W98" s="6" t="s">
        <v>1408</v>
      </c>
      <c r="X98" s="6" t="s">
        <v>1409</v>
      </c>
      <c r="Y98" s="6" t="s">
        <v>1417</v>
      </c>
      <c r="Z98" s="6" t="s">
        <v>1418</v>
      </c>
      <c r="AA98" s="35"/>
      <c r="AB98" s="6"/>
      <c r="AC98" t="s">
        <v>1389</v>
      </c>
    </row>
    <row r="99" ht="15.75" hidden="1" customHeight="1">
      <c r="A99" s="2">
        <v>4.0</v>
      </c>
      <c r="B99" s="18" t="s">
        <v>734</v>
      </c>
      <c r="C99">
        <v>0.0</v>
      </c>
      <c r="D99">
        <v>0.0</v>
      </c>
      <c r="E99" t="s">
        <v>965</v>
      </c>
      <c r="F99" s="6" t="s">
        <v>1134</v>
      </c>
      <c r="G99" t="s">
        <v>1382</v>
      </c>
      <c r="H99" t="s">
        <v>1400</v>
      </c>
      <c r="J99" s="6" t="s">
        <v>1347</v>
      </c>
      <c r="K99" s="23">
        <v>2.0</v>
      </c>
      <c r="L99">
        <v>4.0</v>
      </c>
      <c r="N99">
        <v>2.77</v>
      </c>
      <c r="O99" s="23">
        <v>3.0</v>
      </c>
      <c r="P99">
        <v>4.0</v>
      </c>
      <c r="R99">
        <v>2.79</v>
      </c>
      <c r="S99" t="s">
        <v>976</v>
      </c>
      <c r="T99">
        <v>0.0</v>
      </c>
      <c r="U99">
        <v>0.0</v>
      </c>
      <c r="V99" s="6" t="s">
        <v>1403</v>
      </c>
      <c r="W99" s="6" t="s">
        <v>1412</v>
      </c>
      <c r="X99" s="6" t="s">
        <v>1413</v>
      </c>
      <c r="Y99" s="6" t="s">
        <v>1417</v>
      </c>
      <c r="Z99" s="6" t="s">
        <v>1418</v>
      </c>
      <c r="AA99" s="35"/>
      <c r="AB99" s="6"/>
      <c r="AC99" t="s">
        <v>1389</v>
      </c>
    </row>
    <row r="100" ht="15.75" hidden="1" customHeight="1">
      <c r="A100" s="2">
        <v>4.0</v>
      </c>
      <c r="B100" s="18" t="s">
        <v>734</v>
      </c>
      <c r="C100">
        <v>0.0</v>
      </c>
      <c r="D100">
        <v>0.0</v>
      </c>
      <c r="E100" t="s">
        <v>965</v>
      </c>
      <c r="F100" s="6" t="s">
        <v>1134</v>
      </c>
      <c r="G100" t="s">
        <v>1382</v>
      </c>
      <c r="H100" t="s">
        <v>1400</v>
      </c>
      <c r="J100" s="6" t="s">
        <v>1347</v>
      </c>
      <c r="K100" s="23">
        <v>2.0</v>
      </c>
      <c r="L100">
        <v>5.0</v>
      </c>
      <c r="N100">
        <v>2.77</v>
      </c>
      <c r="O100" s="23">
        <v>3.0</v>
      </c>
      <c r="P100">
        <v>5.0</v>
      </c>
      <c r="R100">
        <v>2.77</v>
      </c>
      <c r="S100" t="s">
        <v>976</v>
      </c>
      <c r="T100">
        <v>0.0</v>
      </c>
      <c r="U100">
        <v>0.0</v>
      </c>
      <c r="V100" s="6" t="s">
        <v>1403</v>
      </c>
      <c r="W100" s="6" t="s">
        <v>1431</v>
      </c>
      <c r="X100" s="6" t="s">
        <v>1432</v>
      </c>
      <c r="Y100" s="6" t="s">
        <v>1436</v>
      </c>
      <c r="Z100" s="6" t="s">
        <v>1437</v>
      </c>
      <c r="AA100" s="35"/>
      <c r="AB100" s="6"/>
      <c r="AC100" t="s">
        <v>1389</v>
      </c>
    </row>
    <row r="101" ht="15.75" hidden="1" customHeight="1">
      <c r="A101" s="2">
        <v>4.0</v>
      </c>
      <c r="B101" s="18" t="s">
        <v>734</v>
      </c>
      <c r="C101">
        <v>0.0</v>
      </c>
      <c r="D101">
        <v>0.0</v>
      </c>
      <c r="E101" t="s">
        <v>965</v>
      </c>
      <c r="F101" s="6" t="s">
        <v>1134</v>
      </c>
      <c r="G101" t="s">
        <v>1382</v>
      </c>
      <c r="H101" t="s">
        <v>1400</v>
      </c>
      <c r="J101" s="6" t="s">
        <v>1347</v>
      </c>
      <c r="K101" s="23">
        <v>1.0</v>
      </c>
      <c r="L101">
        <v>5.0</v>
      </c>
      <c r="N101">
        <v>2.79</v>
      </c>
      <c r="O101" s="23">
        <v>2.0</v>
      </c>
      <c r="P101">
        <v>5.0</v>
      </c>
      <c r="R101">
        <v>2.77</v>
      </c>
      <c r="S101" t="s">
        <v>976</v>
      </c>
      <c r="T101">
        <v>0.0</v>
      </c>
      <c r="U101">
        <v>0.0</v>
      </c>
      <c r="V101" s="6" t="s">
        <v>1401</v>
      </c>
      <c r="W101" s="6" t="s">
        <v>1425</v>
      </c>
      <c r="X101" s="6" t="s">
        <v>1426</v>
      </c>
      <c r="Y101" s="6" t="s">
        <v>1431</v>
      </c>
      <c r="Z101" s="6" t="s">
        <v>1432</v>
      </c>
      <c r="AA101" s="35"/>
      <c r="AB101" s="6"/>
      <c r="AC101" t="s">
        <v>1389</v>
      </c>
    </row>
    <row r="102" ht="15.75" hidden="1" customHeight="1">
      <c r="A102" s="2">
        <v>4.0</v>
      </c>
      <c r="B102" s="18" t="s">
        <v>734</v>
      </c>
      <c r="C102">
        <v>0.0</v>
      </c>
      <c r="D102">
        <v>0.0</v>
      </c>
      <c r="E102" t="s">
        <v>965</v>
      </c>
      <c r="F102" s="6" t="s">
        <v>1134</v>
      </c>
      <c r="G102" t="s">
        <v>1382</v>
      </c>
      <c r="H102" t="s">
        <v>1400</v>
      </c>
      <c r="J102" s="6" t="s">
        <v>1347</v>
      </c>
      <c r="K102" s="23">
        <v>1.0</v>
      </c>
      <c r="L102">
        <v>5.0</v>
      </c>
      <c r="N102">
        <v>2.79</v>
      </c>
      <c r="O102" s="23">
        <v>3.0</v>
      </c>
      <c r="P102">
        <v>5.0</v>
      </c>
      <c r="R102">
        <v>2.77</v>
      </c>
      <c r="S102" t="s">
        <v>976</v>
      </c>
      <c r="T102">
        <v>0.0</v>
      </c>
      <c r="U102">
        <v>0.0</v>
      </c>
      <c r="V102" s="6" t="s">
        <v>1402</v>
      </c>
      <c r="W102" s="6" t="s">
        <v>1425</v>
      </c>
      <c r="X102" s="6" t="s">
        <v>1426</v>
      </c>
      <c r="Y102" s="6" t="s">
        <v>1436</v>
      </c>
      <c r="Z102" s="6" t="s">
        <v>1437</v>
      </c>
      <c r="AA102" s="35"/>
      <c r="AB102" s="6"/>
      <c r="AC102" t="s">
        <v>1389</v>
      </c>
    </row>
    <row r="103" ht="15.75" hidden="1" customHeight="1">
      <c r="A103" s="2">
        <v>4.0</v>
      </c>
      <c r="B103" s="18" t="s">
        <v>734</v>
      </c>
      <c r="C103">
        <v>0.0</v>
      </c>
      <c r="D103">
        <v>0.0</v>
      </c>
      <c r="E103" t="s">
        <v>965</v>
      </c>
      <c r="F103" s="6" t="s">
        <v>1134</v>
      </c>
      <c r="G103" t="s">
        <v>1382</v>
      </c>
      <c r="H103" t="s">
        <v>1383</v>
      </c>
      <c r="J103" s="6" t="s">
        <v>973</v>
      </c>
      <c r="K103" s="23">
        <v>0.0</v>
      </c>
      <c r="L103">
        <v>5.0</v>
      </c>
      <c r="N103">
        <v>3.5</v>
      </c>
      <c r="O103" s="23">
        <v>1.0</v>
      </c>
      <c r="P103">
        <v>5.0</v>
      </c>
      <c r="R103">
        <v>3.9</v>
      </c>
      <c r="S103" t="s">
        <v>976</v>
      </c>
      <c r="T103">
        <v>0.0</v>
      </c>
      <c r="U103">
        <v>0.0</v>
      </c>
      <c r="V103" t="s">
        <v>978</v>
      </c>
      <c r="W103" s="6" t="s">
        <v>1423</v>
      </c>
      <c r="X103" s="6" t="s">
        <v>1424</v>
      </c>
      <c r="Y103" s="6" t="s">
        <v>1425</v>
      </c>
      <c r="Z103" s="6" t="s">
        <v>1426</v>
      </c>
      <c r="AA103" s="35" t="s">
        <v>1387</v>
      </c>
      <c r="AB103" s="6" t="s">
        <v>1388</v>
      </c>
      <c r="AC103" t="s">
        <v>1389</v>
      </c>
    </row>
    <row r="104" ht="15.75" hidden="1" customHeight="1">
      <c r="A104" s="2">
        <v>4.0</v>
      </c>
      <c r="B104" s="18" t="s">
        <v>734</v>
      </c>
      <c r="C104">
        <v>0.0</v>
      </c>
      <c r="D104">
        <v>0.0</v>
      </c>
      <c r="E104" t="s">
        <v>965</v>
      </c>
      <c r="F104" s="6" t="s">
        <v>1134</v>
      </c>
      <c r="G104" t="s">
        <v>1382</v>
      </c>
      <c r="H104" t="s">
        <v>1383</v>
      </c>
      <c r="J104" s="6" t="s">
        <v>973</v>
      </c>
      <c r="K104" s="23">
        <v>0.0</v>
      </c>
      <c r="L104">
        <v>5.0</v>
      </c>
      <c r="N104">
        <v>3.5</v>
      </c>
      <c r="O104" s="23">
        <v>2.0</v>
      </c>
      <c r="P104">
        <v>5.0</v>
      </c>
      <c r="R104">
        <v>5.5</v>
      </c>
      <c r="S104" t="s">
        <v>976</v>
      </c>
      <c r="T104">
        <v>0.0</v>
      </c>
      <c r="U104">
        <v>0.0</v>
      </c>
      <c r="V104" t="s">
        <v>1391</v>
      </c>
      <c r="W104" s="6" t="s">
        <v>1423</v>
      </c>
      <c r="X104" s="6" t="s">
        <v>1424</v>
      </c>
      <c r="Y104" s="6" t="s">
        <v>1431</v>
      </c>
      <c r="Z104" s="6" t="s">
        <v>1432</v>
      </c>
      <c r="AA104" s="35" t="s">
        <v>1387</v>
      </c>
      <c r="AB104" s="6" t="s">
        <v>1388</v>
      </c>
      <c r="AC104" t="s">
        <v>1389</v>
      </c>
    </row>
    <row r="105" ht="15.75" hidden="1" customHeight="1">
      <c r="A105" s="2">
        <v>4.0</v>
      </c>
      <c r="B105" s="18" t="s">
        <v>734</v>
      </c>
      <c r="C105">
        <v>0.0</v>
      </c>
      <c r="D105">
        <v>0.0</v>
      </c>
      <c r="E105" t="s">
        <v>965</v>
      </c>
      <c r="F105" s="6" t="s">
        <v>1134</v>
      </c>
      <c r="G105" t="s">
        <v>1382</v>
      </c>
      <c r="H105" t="s">
        <v>1383</v>
      </c>
      <c r="J105" s="6" t="s">
        <v>973</v>
      </c>
      <c r="K105" s="23">
        <v>0.0</v>
      </c>
      <c r="L105">
        <v>5.0</v>
      </c>
      <c r="N105">
        <v>3.5</v>
      </c>
      <c r="O105" s="23">
        <v>3.0</v>
      </c>
      <c r="P105">
        <v>5.0</v>
      </c>
      <c r="R105">
        <v>4.5</v>
      </c>
      <c r="S105" t="s">
        <v>976</v>
      </c>
      <c r="T105">
        <v>0.0</v>
      </c>
      <c r="U105">
        <v>0.0</v>
      </c>
      <c r="V105" t="s">
        <v>1397</v>
      </c>
      <c r="W105" s="6" t="s">
        <v>1423</v>
      </c>
      <c r="X105" s="6" t="s">
        <v>1424</v>
      </c>
      <c r="Y105" s="6" t="s">
        <v>1436</v>
      </c>
      <c r="Z105" s="6" t="s">
        <v>1437</v>
      </c>
      <c r="AA105" s="35" t="s">
        <v>1387</v>
      </c>
      <c r="AB105" s="6" t="s">
        <v>1388</v>
      </c>
      <c r="AC105" t="s">
        <v>1389</v>
      </c>
    </row>
    <row r="106" ht="15.75" hidden="1" customHeight="1">
      <c r="A106" s="2">
        <v>4.0</v>
      </c>
      <c r="B106" s="18" t="s">
        <v>734</v>
      </c>
      <c r="C106">
        <v>0.0</v>
      </c>
      <c r="D106">
        <v>0.0</v>
      </c>
      <c r="E106" t="s">
        <v>965</v>
      </c>
      <c r="F106" s="6" t="s">
        <v>1134</v>
      </c>
      <c r="G106" t="s">
        <v>1382</v>
      </c>
      <c r="H106" t="s">
        <v>1383</v>
      </c>
      <c r="J106" s="6" t="s">
        <v>973</v>
      </c>
      <c r="K106" s="23">
        <v>0.0</v>
      </c>
      <c r="N106">
        <v>3.7</v>
      </c>
      <c r="O106" s="23">
        <v>1.0</v>
      </c>
      <c r="R106">
        <v>4.4</v>
      </c>
      <c r="S106" t="s">
        <v>976</v>
      </c>
      <c r="T106">
        <v>0.0</v>
      </c>
      <c r="U106">
        <v>0.0</v>
      </c>
      <c r="V106" t="s">
        <v>978</v>
      </c>
      <c r="W106" s="6" t="s">
        <v>1384</v>
      </c>
      <c r="X106" s="6" t="s">
        <v>1385</v>
      </c>
      <c r="Y106" s="6" t="s">
        <v>918</v>
      </c>
      <c r="Z106" s="6" t="s">
        <v>1386</v>
      </c>
      <c r="AA106" s="35" t="s">
        <v>1387</v>
      </c>
      <c r="AB106" s="6" t="s">
        <v>1388</v>
      </c>
      <c r="AC106" t="s">
        <v>1389</v>
      </c>
    </row>
    <row r="107" ht="15.75" hidden="1" customHeight="1">
      <c r="A107" s="2">
        <v>4.0</v>
      </c>
      <c r="B107" s="18" t="s">
        <v>734</v>
      </c>
      <c r="C107">
        <v>0.0</v>
      </c>
      <c r="D107">
        <v>0.0</v>
      </c>
      <c r="E107" t="s">
        <v>965</v>
      </c>
      <c r="F107" s="6" t="s">
        <v>1134</v>
      </c>
      <c r="G107" t="s">
        <v>1382</v>
      </c>
      <c r="H107" t="s">
        <v>1383</v>
      </c>
      <c r="J107" s="6" t="s">
        <v>973</v>
      </c>
      <c r="K107" s="23">
        <v>0.0</v>
      </c>
      <c r="N107">
        <v>3.7</v>
      </c>
      <c r="O107" s="23">
        <v>2.0</v>
      </c>
      <c r="R107">
        <v>5.0</v>
      </c>
      <c r="S107" t="s">
        <v>976</v>
      </c>
      <c r="T107">
        <v>0.0</v>
      </c>
      <c r="U107">
        <v>0.0</v>
      </c>
      <c r="V107" t="s">
        <v>1391</v>
      </c>
      <c r="W107" s="6" t="s">
        <v>1384</v>
      </c>
      <c r="X107" s="6" t="s">
        <v>1385</v>
      </c>
      <c r="Y107" s="6" t="s">
        <v>1392</v>
      </c>
      <c r="Z107" s="6" t="s">
        <v>1393</v>
      </c>
      <c r="AA107" s="35" t="s">
        <v>1387</v>
      </c>
      <c r="AB107" s="6" t="s">
        <v>1388</v>
      </c>
      <c r="AC107" t="s">
        <v>1389</v>
      </c>
    </row>
    <row r="108" ht="15.75" hidden="1" customHeight="1">
      <c r="A108" s="2">
        <v>4.0</v>
      </c>
      <c r="B108" s="18" t="s">
        <v>734</v>
      </c>
      <c r="C108">
        <v>0.0</v>
      </c>
      <c r="D108">
        <v>0.0</v>
      </c>
      <c r="E108" t="s">
        <v>965</v>
      </c>
      <c r="F108" s="6" t="s">
        <v>1134</v>
      </c>
      <c r="G108" t="s">
        <v>1382</v>
      </c>
      <c r="H108" t="s">
        <v>1383</v>
      </c>
      <c r="J108" s="6" t="s">
        <v>973</v>
      </c>
      <c r="K108" s="23">
        <v>0.0</v>
      </c>
      <c r="N108">
        <v>3.7</v>
      </c>
      <c r="O108" s="23">
        <v>3.0</v>
      </c>
      <c r="R108">
        <v>3.7</v>
      </c>
      <c r="S108" t="s">
        <v>976</v>
      </c>
      <c r="T108">
        <v>0.0</v>
      </c>
      <c r="U108">
        <v>0.0</v>
      </c>
      <c r="V108" t="s">
        <v>1397</v>
      </c>
      <c r="W108" s="6" t="s">
        <v>1384</v>
      </c>
      <c r="X108" s="6" t="s">
        <v>1385</v>
      </c>
      <c r="Y108" s="6" t="s">
        <v>1398</v>
      </c>
      <c r="Z108" s="6" t="s">
        <v>1399</v>
      </c>
      <c r="AA108" s="35" t="s">
        <v>1387</v>
      </c>
      <c r="AB108" s="6" t="s">
        <v>1388</v>
      </c>
      <c r="AC108" t="s">
        <v>1389</v>
      </c>
    </row>
    <row r="109" ht="15.75" hidden="1" customHeight="1">
      <c r="A109" s="2">
        <v>4.0</v>
      </c>
      <c r="B109" s="18" t="s">
        <v>734</v>
      </c>
      <c r="C109">
        <v>0.0</v>
      </c>
      <c r="D109">
        <v>0.0</v>
      </c>
      <c r="E109" t="s">
        <v>965</v>
      </c>
      <c r="F109" s="6" t="s">
        <v>1134</v>
      </c>
      <c r="G109" t="s">
        <v>1382</v>
      </c>
      <c r="H109" t="s">
        <v>1383</v>
      </c>
      <c r="J109" s="6" t="s">
        <v>973</v>
      </c>
      <c r="K109" s="23">
        <v>0.0</v>
      </c>
      <c r="L109">
        <v>4.0</v>
      </c>
      <c r="N109">
        <v>3.9</v>
      </c>
      <c r="O109" s="23">
        <v>1.0</v>
      </c>
      <c r="P109">
        <v>4.0</v>
      </c>
      <c r="R109">
        <v>4.9</v>
      </c>
      <c r="S109" t="s">
        <v>976</v>
      </c>
      <c r="T109">
        <v>0.0</v>
      </c>
      <c r="U109">
        <v>0.0</v>
      </c>
      <c r="V109" t="s">
        <v>978</v>
      </c>
      <c r="W109" s="6" t="s">
        <v>1406</v>
      </c>
      <c r="X109" s="6" t="s">
        <v>1407</v>
      </c>
      <c r="Y109" s="6" t="s">
        <v>1408</v>
      </c>
      <c r="Z109" s="6" t="s">
        <v>1409</v>
      </c>
      <c r="AA109" s="35" t="s">
        <v>1387</v>
      </c>
      <c r="AB109" s="6" t="s">
        <v>1388</v>
      </c>
      <c r="AC109" t="s">
        <v>1389</v>
      </c>
    </row>
    <row r="110" ht="15.75" hidden="1" customHeight="1">
      <c r="A110" s="2">
        <v>4.0</v>
      </c>
      <c r="B110" s="18" t="s">
        <v>734</v>
      </c>
      <c r="C110">
        <v>0.0</v>
      </c>
      <c r="D110">
        <v>0.0</v>
      </c>
      <c r="E110" t="s">
        <v>965</v>
      </c>
      <c r="F110" s="6" t="s">
        <v>1134</v>
      </c>
      <c r="G110" t="s">
        <v>1382</v>
      </c>
      <c r="H110" t="s">
        <v>1383</v>
      </c>
      <c r="J110" s="6" t="s">
        <v>973</v>
      </c>
      <c r="K110" s="23">
        <v>0.0</v>
      </c>
      <c r="L110">
        <v>4.0</v>
      </c>
      <c r="N110">
        <v>3.9</v>
      </c>
      <c r="O110" s="23">
        <v>2.0</v>
      </c>
      <c r="P110">
        <v>4.0</v>
      </c>
      <c r="R110">
        <v>4.4</v>
      </c>
      <c r="S110" t="s">
        <v>976</v>
      </c>
      <c r="T110">
        <v>0.0</v>
      </c>
      <c r="U110">
        <v>0.0</v>
      </c>
      <c r="V110" t="s">
        <v>1391</v>
      </c>
      <c r="W110" s="6" t="s">
        <v>1406</v>
      </c>
      <c r="X110" s="6" t="s">
        <v>1407</v>
      </c>
      <c r="Y110" s="6" t="s">
        <v>1412</v>
      </c>
      <c r="Z110" s="6" t="s">
        <v>1413</v>
      </c>
      <c r="AA110" s="35" t="s">
        <v>1387</v>
      </c>
      <c r="AB110" s="6" t="s">
        <v>1388</v>
      </c>
      <c r="AC110" t="s">
        <v>1389</v>
      </c>
    </row>
    <row r="111" ht="15.75" hidden="1" customHeight="1">
      <c r="A111" s="2">
        <v>4.0</v>
      </c>
      <c r="B111" s="18" t="s">
        <v>734</v>
      </c>
      <c r="C111">
        <v>0.0</v>
      </c>
      <c r="D111">
        <v>0.0</v>
      </c>
      <c r="E111" t="s">
        <v>965</v>
      </c>
      <c r="F111" s="6" t="s">
        <v>1134</v>
      </c>
      <c r="G111" t="s">
        <v>1382</v>
      </c>
      <c r="H111" t="s">
        <v>1383</v>
      </c>
      <c r="J111" s="6" t="s">
        <v>973</v>
      </c>
      <c r="K111" s="23">
        <v>0.0</v>
      </c>
      <c r="L111">
        <v>4.0</v>
      </c>
      <c r="N111">
        <v>3.9</v>
      </c>
      <c r="O111" s="23">
        <v>3.0</v>
      </c>
      <c r="P111">
        <v>4.0</v>
      </c>
      <c r="R111">
        <v>2.9</v>
      </c>
      <c r="S111" t="s">
        <v>976</v>
      </c>
      <c r="T111">
        <v>0.0</v>
      </c>
      <c r="U111">
        <v>0.0</v>
      </c>
      <c r="V111" t="s">
        <v>1397</v>
      </c>
      <c r="W111" s="6" t="s">
        <v>1406</v>
      </c>
      <c r="X111" s="6" t="s">
        <v>1407</v>
      </c>
      <c r="Y111" s="6" t="s">
        <v>1417</v>
      </c>
      <c r="Z111" s="6" t="s">
        <v>1418</v>
      </c>
      <c r="AA111" s="35" t="s">
        <v>1387</v>
      </c>
      <c r="AB111" s="6" t="s">
        <v>1388</v>
      </c>
      <c r="AC111" t="s">
        <v>1389</v>
      </c>
    </row>
    <row r="112" ht="15.75" hidden="1" customHeight="1">
      <c r="A112" s="2">
        <v>4.0</v>
      </c>
      <c r="B112" s="18" t="s">
        <v>734</v>
      </c>
      <c r="C112">
        <v>0.0</v>
      </c>
      <c r="D112">
        <v>0.0</v>
      </c>
      <c r="E112" t="s">
        <v>965</v>
      </c>
      <c r="F112" s="6" t="s">
        <v>1134</v>
      </c>
      <c r="G112" t="s">
        <v>1382</v>
      </c>
      <c r="H112" t="s">
        <v>1400</v>
      </c>
      <c r="J112" s="6" t="s">
        <v>973</v>
      </c>
      <c r="K112" s="23">
        <v>1.0</v>
      </c>
      <c r="L112">
        <v>5.0</v>
      </c>
      <c r="N112">
        <v>3.9</v>
      </c>
      <c r="O112" s="23">
        <v>2.0</v>
      </c>
      <c r="P112">
        <v>5.0</v>
      </c>
      <c r="R112">
        <v>5.5</v>
      </c>
      <c r="S112" t="s">
        <v>976</v>
      </c>
      <c r="T112">
        <v>0.0</v>
      </c>
      <c r="U112">
        <v>0.0</v>
      </c>
      <c r="V112" s="6" t="s">
        <v>1401</v>
      </c>
      <c r="W112" s="6" t="s">
        <v>1425</v>
      </c>
      <c r="X112" s="6" t="s">
        <v>1426</v>
      </c>
      <c r="Y112" s="6" t="s">
        <v>1431</v>
      </c>
      <c r="Z112" s="6" t="s">
        <v>1432</v>
      </c>
      <c r="AA112" s="35"/>
      <c r="AB112" s="6"/>
      <c r="AC112" t="s">
        <v>1389</v>
      </c>
    </row>
    <row r="113" ht="15.75" hidden="1" customHeight="1">
      <c r="A113" s="2">
        <v>4.0</v>
      </c>
      <c r="B113" s="18" t="s">
        <v>734</v>
      </c>
      <c r="C113">
        <v>0.0</v>
      </c>
      <c r="D113">
        <v>0.0</v>
      </c>
      <c r="E113" t="s">
        <v>965</v>
      </c>
      <c r="F113" s="6" t="s">
        <v>1134</v>
      </c>
      <c r="G113" t="s">
        <v>1382</v>
      </c>
      <c r="H113" t="s">
        <v>1400</v>
      </c>
      <c r="J113" s="6" t="s">
        <v>973</v>
      </c>
      <c r="K113" s="23">
        <v>1.0</v>
      </c>
      <c r="L113">
        <v>5.0</v>
      </c>
      <c r="N113">
        <v>3.9</v>
      </c>
      <c r="O113" s="23">
        <v>3.0</v>
      </c>
      <c r="P113">
        <v>5.0</v>
      </c>
      <c r="R113">
        <v>4.5</v>
      </c>
      <c r="S113" t="s">
        <v>976</v>
      </c>
      <c r="T113">
        <v>0.0</v>
      </c>
      <c r="U113">
        <v>0.0</v>
      </c>
      <c r="V113" s="6" t="s">
        <v>1402</v>
      </c>
      <c r="W113" s="6" t="s">
        <v>1425</v>
      </c>
      <c r="X113" s="6" t="s">
        <v>1426</v>
      </c>
      <c r="Y113" s="6" t="s">
        <v>1436</v>
      </c>
      <c r="Z113" s="6" t="s">
        <v>1437</v>
      </c>
      <c r="AA113" s="35"/>
      <c r="AB113" s="6"/>
      <c r="AC113" t="s">
        <v>1389</v>
      </c>
    </row>
    <row r="114" ht="15.75" hidden="1" customHeight="1">
      <c r="A114" s="2">
        <v>4.0</v>
      </c>
      <c r="B114" s="18" t="s">
        <v>734</v>
      </c>
      <c r="C114">
        <v>0.0</v>
      </c>
      <c r="D114">
        <v>0.0</v>
      </c>
      <c r="E114" t="s">
        <v>965</v>
      </c>
      <c r="F114" s="6" t="s">
        <v>1134</v>
      </c>
      <c r="G114" t="s">
        <v>1382</v>
      </c>
      <c r="H114" t="s">
        <v>1400</v>
      </c>
      <c r="J114" s="6" t="s">
        <v>973</v>
      </c>
      <c r="K114" s="23">
        <v>1.0</v>
      </c>
      <c r="N114">
        <v>4.4</v>
      </c>
      <c r="O114" s="23">
        <v>2.0</v>
      </c>
      <c r="R114">
        <v>5.0</v>
      </c>
      <c r="S114" t="s">
        <v>976</v>
      </c>
      <c r="T114">
        <v>0.0</v>
      </c>
      <c r="U114">
        <v>0.0</v>
      </c>
      <c r="V114" s="6" t="s">
        <v>1401</v>
      </c>
      <c r="W114" s="6" t="s">
        <v>918</v>
      </c>
      <c r="X114" s="6" t="s">
        <v>1386</v>
      </c>
      <c r="Y114" s="6" t="s">
        <v>1392</v>
      </c>
      <c r="Z114" s="6" t="s">
        <v>1393</v>
      </c>
      <c r="AA114" s="35"/>
      <c r="AB114" s="6"/>
      <c r="AC114" t="s">
        <v>1389</v>
      </c>
    </row>
    <row r="115" ht="15.75" hidden="1" customHeight="1">
      <c r="A115" s="2">
        <v>4.0</v>
      </c>
      <c r="B115" s="18" t="s">
        <v>734</v>
      </c>
      <c r="C115">
        <v>0.0</v>
      </c>
      <c r="D115">
        <v>0.0</v>
      </c>
      <c r="E115" t="s">
        <v>965</v>
      </c>
      <c r="F115" s="6" t="s">
        <v>1134</v>
      </c>
      <c r="G115" t="s">
        <v>1382</v>
      </c>
      <c r="H115" t="s">
        <v>1400</v>
      </c>
      <c r="J115" s="6" t="s">
        <v>973</v>
      </c>
      <c r="K115" s="23">
        <v>1.0</v>
      </c>
      <c r="N115">
        <v>4.4</v>
      </c>
      <c r="O115" s="23">
        <v>3.0</v>
      </c>
      <c r="R115">
        <v>3.7</v>
      </c>
      <c r="S115" t="s">
        <v>976</v>
      </c>
      <c r="T115">
        <v>0.0</v>
      </c>
      <c r="U115">
        <v>0.0</v>
      </c>
      <c r="V115" s="6" t="s">
        <v>1402</v>
      </c>
      <c r="W115" s="6" t="s">
        <v>918</v>
      </c>
      <c r="X115" s="6" t="s">
        <v>1386</v>
      </c>
      <c r="Y115" s="6" t="s">
        <v>1398</v>
      </c>
      <c r="Z115" s="6" t="s">
        <v>1399</v>
      </c>
      <c r="AA115" s="35"/>
      <c r="AB115" s="6"/>
      <c r="AC115" t="s">
        <v>1389</v>
      </c>
    </row>
    <row r="116" ht="15.75" hidden="1" customHeight="1">
      <c r="A116" s="2">
        <v>4.0</v>
      </c>
      <c r="B116" s="18" t="s">
        <v>734</v>
      </c>
      <c r="C116">
        <v>0.0</v>
      </c>
      <c r="D116">
        <v>0.0</v>
      </c>
      <c r="E116" t="s">
        <v>965</v>
      </c>
      <c r="F116" s="6" t="s">
        <v>1134</v>
      </c>
      <c r="G116" t="s">
        <v>1382</v>
      </c>
      <c r="H116" t="s">
        <v>1400</v>
      </c>
      <c r="J116" s="6" t="s">
        <v>973</v>
      </c>
      <c r="K116" s="23">
        <v>2.0</v>
      </c>
      <c r="L116">
        <v>4.0</v>
      </c>
      <c r="N116">
        <v>4.4</v>
      </c>
      <c r="O116" s="23">
        <v>3.0</v>
      </c>
      <c r="P116">
        <v>4.0</v>
      </c>
      <c r="R116">
        <v>2.9</v>
      </c>
      <c r="S116" t="s">
        <v>976</v>
      </c>
      <c r="T116">
        <v>0.0</v>
      </c>
      <c r="U116">
        <v>0.0</v>
      </c>
      <c r="V116" s="6" t="s">
        <v>1403</v>
      </c>
      <c r="W116" s="6" t="s">
        <v>1412</v>
      </c>
      <c r="X116" s="6" t="s">
        <v>1413</v>
      </c>
      <c r="Y116" s="6" t="s">
        <v>1417</v>
      </c>
      <c r="Z116" s="6" t="s">
        <v>1418</v>
      </c>
      <c r="AA116" s="35"/>
      <c r="AB116" s="6"/>
      <c r="AC116" t="s">
        <v>1389</v>
      </c>
    </row>
    <row r="117" ht="15.75" hidden="1" customHeight="1">
      <c r="A117" s="2">
        <v>4.0</v>
      </c>
      <c r="B117" s="18" t="s">
        <v>734</v>
      </c>
      <c r="C117">
        <v>0.0</v>
      </c>
      <c r="D117">
        <v>0.0</v>
      </c>
      <c r="E117" t="s">
        <v>965</v>
      </c>
      <c r="F117" s="6" t="s">
        <v>1134</v>
      </c>
      <c r="G117" t="s">
        <v>1382</v>
      </c>
      <c r="H117" t="s">
        <v>1400</v>
      </c>
      <c r="J117" s="6" t="s">
        <v>973</v>
      </c>
      <c r="K117" s="23">
        <v>1.0</v>
      </c>
      <c r="L117">
        <v>4.0</v>
      </c>
      <c r="N117">
        <v>4.9</v>
      </c>
      <c r="O117" s="23">
        <v>2.0</v>
      </c>
      <c r="P117">
        <v>4.0</v>
      </c>
      <c r="R117">
        <v>4.4</v>
      </c>
      <c r="S117" t="s">
        <v>976</v>
      </c>
      <c r="T117">
        <v>0.0</v>
      </c>
      <c r="U117">
        <v>0.0</v>
      </c>
      <c r="V117" s="6" t="s">
        <v>1401</v>
      </c>
      <c r="W117" s="6" t="s">
        <v>1408</v>
      </c>
      <c r="X117" s="6" t="s">
        <v>1409</v>
      </c>
      <c r="Y117" s="6" t="s">
        <v>1412</v>
      </c>
      <c r="Z117" s="6" t="s">
        <v>1413</v>
      </c>
      <c r="AA117" s="35"/>
      <c r="AB117" s="6"/>
      <c r="AC117" t="s">
        <v>1389</v>
      </c>
    </row>
    <row r="118" ht="15.75" hidden="1" customHeight="1">
      <c r="A118" s="2">
        <v>4.0</v>
      </c>
      <c r="B118" s="18" t="s">
        <v>734</v>
      </c>
      <c r="C118">
        <v>0.0</v>
      </c>
      <c r="D118">
        <v>0.0</v>
      </c>
      <c r="E118" t="s">
        <v>965</v>
      </c>
      <c r="F118" s="6" t="s">
        <v>1134</v>
      </c>
      <c r="G118" t="s">
        <v>1382</v>
      </c>
      <c r="H118" t="s">
        <v>1400</v>
      </c>
      <c r="J118" s="6" t="s">
        <v>973</v>
      </c>
      <c r="K118" s="23">
        <v>1.0</v>
      </c>
      <c r="L118">
        <v>4.0</v>
      </c>
      <c r="N118">
        <v>4.9</v>
      </c>
      <c r="O118" s="23">
        <v>3.0</v>
      </c>
      <c r="P118">
        <v>4.0</v>
      </c>
      <c r="R118">
        <v>2.9</v>
      </c>
      <c r="S118" t="s">
        <v>976</v>
      </c>
      <c r="T118">
        <v>0.0</v>
      </c>
      <c r="U118">
        <v>0.0</v>
      </c>
      <c r="V118" s="6" t="s">
        <v>1402</v>
      </c>
      <c r="W118" s="6" t="s">
        <v>1408</v>
      </c>
      <c r="X118" s="6" t="s">
        <v>1409</v>
      </c>
      <c r="Y118" s="6" t="s">
        <v>1417</v>
      </c>
      <c r="Z118" s="6" t="s">
        <v>1418</v>
      </c>
      <c r="AA118" s="35"/>
      <c r="AB118" s="6"/>
      <c r="AC118" t="s">
        <v>1389</v>
      </c>
    </row>
    <row r="119" ht="15.75" hidden="1" customHeight="1">
      <c r="A119" s="2">
        <v>4.0</v>
      </c>
      <c r="B119" s="18" t="s">
        <v>734</v>
      </c>
      <c r="C119">
        <v>0.0</v>
      </c>
      <c r="D119">
        <v>0.0</v>
      </c>
      <c r="E119" t="s">
        <v>965</v>
      </c>
      <c r="F119" s="6" t="s">
        <v>1134</v>
      </c>
      <c r="G119" t="s">
        <v>1382</v>
      </c>
      <c r="H119" t="s">
        <v>1400</v>
      </c>
      <c r="J119" s="6" t="s">
        <v>973</v>
      </c>
      <c r="K119" s="23">
        <v>2.0</v>
      </c>
      <c r="N119">
        <v>5.0</v>
      </c>
      <c r="O119" s="23">
        <v>3.0</v>
      </c>
      <c r="R119">
        <v>3.7</v>
      </c>
      <c r="S119" t="s">
        <v>976</v>
      </c>
      <c r="T119">
        <v>0.0</v>
      </c>
      <c r="U119">
        <v>0.0</v>
      </c>
      <c r="V119" s="6" t="s">
        <v>1403</v>
      </c>
      <c r="W119" s="6" t="s">
        <v>1392</v>
      </c>
      <c r="X119" s="6" t="s">
        <v>1393</v>
      </c>
      <c r="Y119" s="6" t="s">
        <v>1398</v>
      </c>
      <c r="Z119" s="6" t="s">
        <v>1399</v>
      </c>
      <c r="AA119" s="35"/>
      <c r="AB119" s="6"/>
      <c r="AC119" t="s">
        <v>1389</v>
      </c>
    </row>
    <row r="120" ht="15.75" hidden="1" customHeight="1">
      <c r="A120" s="2">
        <v>4.0</v>
      </c>
      <c r="B120" s="18" t="s">
        <v>734</v>
      </c>
      <c r="C120">
        <v>0.0</v>
      </c>
      <c r="D120">
        <v>0.0</v>
      </c>
      <c r="E120" t="s">
        <v>965</v>
      </c>
      <c r="F120" s="6" t="s">
        <v>1134</v>
      </c>
      <c r="G120" t="s">
        <v>1382</v>
      </c>
      <c r="H120" t="s">
        <v>1400</v>
      </c>
      <c r="J120" s="6" t="s">
        <v>973</v>
      </c>
      <c r="K120" s="23">
        <v>2.0</v>
      </c>
      <c r="L120">
        <v>5.0</v>
      </c>
      <c r="N120">
        <v>5.5</v>
      </c>
      <c r="O120" s="23">
        <v>3.0</v>
      </c>
      <c r="P120">
        <v>5.0</v>
      </c>
      <c r="R120">
        <v>4.5</v>
      </c>
      <c r="S120" t="s">
        <v>976</v>
      </c>
      <c r="T120">
        <v>0.0</v>
      </c>
      <c r="U120">
        <v>0.0</v>
      </c>
      <c r="V120" s="6" t="s">
        <v>1403</v>
      </c>
      <c r="W120" s="6" t="s">
        <v>1431</v>
      </c>
      <c r="X120" s="6" t="s">
        <v>1432</v>
      </c>
      <c r="Y120" s="6" t="s">
        <v>1436</v>
      </c>
      <c r="Z120" s="6" t="s">
        <v>1437</v>
      </c>
      <c r="AA120" s="35"/>
      <c r="AB120" s="6"/>
      <c r="AC120" t="s">
        <v>1389</v>
      </c>
    </row>
    <row r="121" ht="15.75" hidden="1" customHeight="1">
      <c r="A121" s="2">
        <v>4.0</v>
      </c>
      <c r="B121" s="18" t="s">
        <v>734</v>
      </c>
      <c r="C121">
        <v>0.0</v>
      </c>
      <c r="D121">
        <v>0.0</v>
      </c>
      <c r="E121" t="s">
        <v>965</v>
      </c>
      <c r="F121" s="6" t="s">
        <v>1134</v>
      </c>
      <c r="G121" t="s">
        <v>1043</v>
      </c>
      <c r="H121" t="s">
        <v>1469</v>
      </c>
      <c r="J121" s="6" t="s">
        <v>1347</v>
      </c>
      <c r="K121" s="23">
        <v>0.0</v>
      </c>
      <c r="N121">
        <v>0.06</v>
      </c>
      <c r="O121" s="23">
        <v>1.0</v>
      </c>
      <c r="R121">
        <v>0.06</v>
      </c>
      <c r="S121" t="s">
        <v>976</v>
      </c>
      <c r="T121">
        <v>0.0</v>
      </c>
      <c r="U121">
        <v>0.0</v>
      </c>
      <c r="V121" t="s">
        <v>978</v>
      </c>
      <c r="W121" s="6" t="s">
        <v>1384</v>
      </c>
      <c r="X121" s="6" t="s">
        <v>1385</v>
      </c>
      <c r="Y121" s="6" t="s">
        <v>918</v>
      </c>
      <c r="Z121" s="6" t="s">
        <v>1386</v>
      </c>
      <c r="AA121" t="s">
        <v>1470</v>
      </c>
      <c r="AB121" s="6" t="s">
        <v>1471</v>
      </c>
      <c r="AC121" t="s">
        <v>1472</v>
      </c>
    </row>
    <row r="122" ht="15.75" hidden="1" customHeight="1">
      <c r="A122" s="2">
        <v>4.0</v>
      </c>
      <c r="B122" s="18" t="s">
        <v>734</v>
      </c>
      <c r="C122">
        <v>0.0</v>
      </c>
      <c r="D122">
        <v>0.0</v>
      </c>
      <c r="E122" t="s">
        <v>965</v>
      </c>
      <c r="F122" s="6" t="s">
        <v>1134</v>
      </c>
      <c r="G122" t="s">
        <v>1043</v>
      </c>
      <c r="H122" t="s">
        <v>1469</v>
      </c>
      <c r="J122" s="6" t="s">
        <v>1347</v>
      </c>
      <c r="K122" s="23">
        <v>0.0</v>
      </c>
      <c r="N122">
        <v>0.06</v>
      </c>
      <c r="O122" s="23">
        <v>2.0</v>
      </c>
      <c r="R122">
        <v>0.06</v>
      </c>
      <c r="S122" t="s">
        <v>976</v>
      </c>
      <c r="T122">
        <v>0.0</v>
      </c>
      <c r="U122">
        <v>0.0</v>
      </c>
      <c r="V122" t="s">
        <v>1391</v>
      </c>
      <c r="W122" s="6" t="s">
        <v>1384</v>
      </c>
      <c r="X122" s="6" t="s">
        <v>1385</v>
      </c>
      <c r="Y122" s="6" t="s">
        <v>1392</v>
      </c>
      <c r="Z122" s="6" t="s">
        <v>1393</v>
      </c>
      <c r="AA122" t="s">
        <v>1470</v>
      </c>
      <c r="AB122" s="6" t="s">
        <v>1471</v>
      </c>
      <c r="AC122" t="s">
        <v>1472</v>
      </c>
    </row>
    <row r="123" ht="15.75" hidden="1" customHeight="1">
      <c r="A123" s="2">
        <v>4.0</v>
      </c>
      <c r="B123" s="18" t="s">
        <v>734</v>
      </c>
      <c r="C123">
        <v>0.0</v>
      </c>
      <c r="D123">
        <v>0.0</v>
      </c>
      <c r="E123" t="s">
        <v>965</v>
      </c>
      <c r="F123" s="6" t="s">
        <v>1134</v>
      </c>
      <c r="G123" t="s">
        <v>1043</v>
      </c>
      <c r="H123" t="s">
        <v>1469</v>
      </c>
      <c r="J123" s="6" t="s">
        <v>1347</v>
      </c>
      <c r="K123" s="23">
        <v>0.0</v>
      </c>
      <c r="N123">
        <v>0.06</v>
      </c>
      <c r="O123" s="23">
        <v>3.0</v>
      </c>
      <c r="R123">
        <v>0.06</v>
      </c>
      <c r="S123" t="s">
        <v>976</v>
      </c>
      <c r="T123">
        <v>0.0</v>
      </c>
      <c r="U123">
        <v>0.0</v>
      </c>
      <c r="V123" t="s">
        <v>1397</v>
      </c>
      <c r="W123" s="6" t="s">
        <v>1384</v>
      </c>
      <c r="X123" s="6" t="s">
        <v>1385</v>
      </c>
      <c r="Y123" s="6" t="s">
        <v>1398</v>
      </c>
      <c r="Z123" s="6" t="s">
        <v>1399</v>
      </c>
      <c r="AA123" t="s">
        <v>1470</v>
      </c>
      <c r="AB123" s="6" t="s">
        <v>1471</v>
      </c>
      <c r="AC123" t="s">
        <v>1472</v>
      </c>
    </row>
    <row r="124" ht="15.75" hidden="1" customHeight="1">
      <c r="A124" s="2">
        <v>4.0</v>
      </c>
      <c r="B124" s="18" t="s">
        <v>734</v>
      </c>
      <c r="C124">
        <v>0.0</v>
      </c>
      <c r="D124">
        <v>0.0</v>
      </c>
      <c r="E124" t="s">
        <v>965</v>
      </c>
      <c r="F124" s="6" t="s">
        <v>1134</v>
      </c>
      <c r="G124" t="s">
        <v>1043</v>
      </c>
      <c r="H124" t="s">
        <v>1469</v>
      </c>
      <c r="J124" s="6" t="s">
        <v>1347</v>
      </c>
      <c r="K124" s="23">
        <v>0.0</v>
      </c>
      <c r="L124">
        <v>4.0</v>
      </c>
      <c r="N124">
        <v>0.06</v>
      </c>
      <c r="O124" s="23">
        <v>1.0</v>
      </c>
      <c r="P124">
        <v>4.0</v>
      </c>
      <c r="R124">
        <v>0.06</v>
      </c>
      <c r="S124" t="s">
        <v>976</v>
      </c>
      <c r="T124">
        <v>0.0</v>
      </c>
      <c r="U124">
        <v>0.0</v>
      </c>
      <c r="V124" t="s">
        <v>978</v>
      </c>
      <c r="W124" s="6" t="s">
        <v>1406</v>
      </c>
      <c r="X124" s="6" t="s">
        <v>1407</v>
      </c>
      <c r="Y124" s="6" t="s">
        <v>1408</v>
      </c>
      <c r="Z124" s="6" t="s">
        <v>1409</v>
      </c>
      <c r="AA124" t="s">
        <v>1470</v>
      </c>
      <c r="AB124" s="6" t="s">
        <v>1471</v>
      </c>
      <c r="AC124" t="s">
        <v>1472</v>
      </c>
    </row>
    <row r="125" ht="15.75" hidden="1" customHeight="1">
      <c r="A125" s="2">
        <v>4.0</v>
      </c>
      <c r="B125" s="18" t="s">
        <v>734</v>
      </c>
      <c r="C125">
        <v>0.0</v>
      </c>
      <c r="D125">
        <v>0.0</v>
      </c>
      <c r="E125" t="s">
        <v>965</v>
      </c>
      <c r="F125" s="6" t="s">
        <v>1134</v>
      </c>
      <c r="G125" t="s">
        <v>1043</v>
      </c>
      <c r="H125" t="s">
        <v>1469</v>
      </c>
      <c r="J125" s="6" t="s">
        <v>1347</v>
      </c>
      <c r="K125" s="23">
        <v>0.0</v>
      </c>
      <c r="L125">
        <v>4.0</v>
      </c>
      <c r="N125">
        <v>0.06</v>
      </c>
      <c r="O125" s="23">
        <v>2.0</v>
      </c>
      <c r="P125">
        <v>4.0</v>
      </c>
      <c r="R125">
        <v>0.06</v>
      </c>
      <c r="S125" t="s">
        <v>976</v>
      </c>
      <c r="T125">
        <v>0.0</v>
      </c>
      <c r="U125">
        <v>0.0</v>
      </c>
      <c r="V125" t="s">
        <v>1391</v>
      </c>
      <c r="W125" s="6" t="s">
        <v>1406</v>
      </c>
      <c r="X125" s="6" t="s">
        <v>1407</v>
      </c>
      <c r="Y125" s="6" t="s">
        <v>1412</v>
      </c>
      <c r="Z125" s="6" t="s">
        <v>1413</v>
      </c>
      <c r="AA125" t="s">
        <v>1470</v>
      </c>
      <c r="AB125" s="6" t="s">
        <v>1471</v>
      </c>
      <c r="AC125" t="s">
        <v>1472</v>
      </c>
    </row>
    <row r="126" ht="15.75" hidden="1" customHeight="1">
      <c r="A126" s="2">
        <v>4.0</v>
      </c>
      <c r="B126" s="18" t="s">
        <v>734</v>
      </c>
      <c r="C126">
        <v>0.0</v>
      </c>
      <c r="D126">
        <v>0.0</v>
      </c>
      <c r="E126" t="s">
        <v>965</v>
      </c>
      <c r="F126" s="6" t="s">
        <v>1134</v>
      </c>
      <c r="G126" t="s">
        <v>1043</v>
      </c>
      <c r="H126" t="s">
        <v>1469</v>
      </c>
      <c r="J126" s="6" t="s">
        <v>1347</v>
      </c>
      <c r="K126" s="23">
        <v>0.0</v>
      </c>
      <c r="L126">
        <v>4.0</v>
      </c>
      <c r="N126">
        <v>0.06</v>
      </c>
      <c r="O126" s="23">
        <v>3.0</v>
      </c>
      <c r="P126">
        <v>4.0</v>
      </c>
      <c r="R126">
        <v>0.06</v>
      </c>
      <c r="S126" t="s">
        <v>976</v>
      </c>
      <c r="T126">
        <v>0.0</v>
      </c>
      <c r="U126">
        <v>0.0</v>
      </c>
      <c r="V126" t="s">
        <v>1397</v>
      </c>
      <c r="W126" s="6" t="s">
        <v>1406</v>
      </c>
      <c r="X126" s="6" t="s">
        <v>1407</v>
      </c>
      <c r="Y126" s="6" t="s">
        <v>1417</v>
      </c>
      <c r="Z126" s="6" t="s">
        <v>1418</v>
      </c>
      <c r="AA126" t="s">
        <v>1470</v>
      </c>
      <c r="AB126" s="6" t="s">
        <v>1471</v>
      </c>
      <c r="AC126" t="s">
        <v>1472</v>
      </c>
    </row>
    <row r="127" ht="15.75" hidden="1" customHeight="1">
      <c r="A127" s="2">
        <v>4.0</v>
      </c>
      <c r="B127" s="18" t="s">
        <v>734</v>
      </c>
      <c r="C127">
        <v>0.0</v>
      </c>
      <c r="D127">
        <v>0.0</v>
      </c>
      <c r="E127" t="s">
        <v>965</v>
      </c>
      <c r="F127" s="6" t="s">
        <v>1134</v>
      </c>
      <c r="G127" t="s">
        <v>1043</v>
      </c>
      <c r="H127" t="s">
        <v>1469</v>
      </c>
      <c r="J127" s="6" t="s">
        <v>1347</v>
      </c>
      <c r="K127" s="23">
        <v>0.0</v>
      </c>
      <c r="L127">
        <v>5.0</v>
      </c>
      <c r="N127">
        <v>0.06</v>
      </c>
      <c r="O127" s="23">
        <v>1.0</v>
      </c>
      <c r="P127">
        <v>5.0</v>
      </c>
      <c r="R127">
        <v>0.06</v>
      </c>
      <c r="S127" t="s">
        <v>976</v>
      </c>
      <c r="T127">
        <v>0.0</v>
      </c>
      <c r="U127">
        <v>0.0</v>
      </c>
      <c r="V127" t="s">
        <v>978</v>
      </c>
      <c r="W127" s="6" t="s">
        <v>1423</v>
      </c>
      <c r="X127" s="6" t="s">
        <v>1424</v>
      </c>
      <c r="Y127" s="6" t="s">
        <v>1425</v>
      </c>
      <c r="Z127" s="6" t="s">
        <v>1426</v>
      </c>
      <c r="AA127" t="s">
        <v>1470</v>
      </c>
      <c r="AB127" s="6" t="s">
        <v>1471</v>
      </c>
      <c r="AC127" t="s">
        <v>1472</v>
      </c>
    </row>
    <row r="128" ht="15.75" hidden="1" customHeight="1">
      <c r="A128" s="2">
        <v>4.0</v>
      </c>
      <c r="B128" s="18" t="s">
        <v>734</v>
      </c>
      <c r="C128">
        <v>0.0</v>
      </c>
      <c r="D128">
        <v>0.0</v>
      </c>
      <c r="E128" t="s">
        <v>965</v>
      </c>
      <c r="F128" s="6" t="s">
        <v>1134</v>
      </c>
      <c r="G128" t="s">
        <v>1043</v>
      </c>
      <c r="H128" t="s">
        <v>1469</v>
      </c>
      <c r="J128" s="6" t="s">
        <v>1347</v>
      </c>
      <c r="K128" s="23">
        <v>0.0</v>
      </c>
      <c r="L128">
        <v>5.0</v>
      </c>
      <c r="N128">
        <v>0.06</v>
      </c>
      <c r="O128" s="23">
        <v>2.0</v>
      </c>
      <c r="P128">
        <v>5.0</v>
      </c>
      <c r="R128">
        <v>0.06</v>
      </c>
      <c r="S128" t="s">
        <v>976</v>
      </c>
      <c r="T128">
        <v>0.0</v>
      </c>
      <c r="U128">
        <v>0.0</v>
      </c>
      <c r="V128" t="s">
        <v>1391</v>
      </c>
      <c r="W128" s="6" t="s">
        <v>1423</v>
      </c>
      <c r="X128" s="6" t="s">
        <v>1424</v>
      </c>
      <c r="Y128" s="6" t="s">
        <v>1431</v>
      </c>
      <c r="Z128" s="6" t="s">
        <v>1432</v>
      </c>
      <c r="AA128" t="s">
        <v>1470</v>
      </c>
      <c r="AB128" s="6" t="s">
        <v>1471</v>
      </c>
      <c r="AC128" t="s">
        <v>1472</v>
      </c>
    </row>
    <row r="129" ht="15.75" hidden="1" customHeight="1">
      <c r="A129" s="2">
        <v>4.0</v>
      </c>
      <c r="B129" s="18" t="s">
        <v>734</v>
      </c>
      <c r="C129">
        <v>0.0</v>
      </c>
      <c r="D129">
        <v>0.0</v>
      </c>
      <c r="E129" t="s">
        <v>965</v>
      </c>
      <c r="F129" s="6" t="s">
        <v>1134</v>
      </c>
      <c r="G129" t="s">
        <v>1043</v>
      </c>
      <c r="H129" t="s">
        <v>1469</v>
      </c>
      <c r="J129" s="6" t="s">
        <v>1347</v>
      </c>
      <c r="K129" s="23">
        <v>0.0</v>
      </c>
      <c r="L129">
        <v>5.0</v>
      </c>
      <c r="N129">
        <v>0.06</v>
      </c>
      <c r="O129" s="23">
        <v>3.0</v>
      </c>
      <c r="P129">
        <v>5.0</v>
      </c>
      <c r="R129">
        <v>0.06</v>
      </c>
      <c r="S129" t="s">
        <v>976</v>
      </c>
      <c r="T129">
        <v>0.0</v>
      </c>
      <c r="U129">
        <v>0.0</v>
      </c>
      <c r="V129" t="s">
        <v>1397</v>
      </c>
      <c r="W129" s="6" t="s">
        <v>1423</v>
      </c>
      <c r="X129" s="6" t="s">
        <v>1424</v>
      </c>
      <c r="Y129" s="6" t="s">
        <v>1436</v>
      </c>
      <c r="Z129" s="6" t="s">
        <v>1437</v>
      </c>
      <c r="AA129" t="s">
        <v>1470</v>
      </c>
      <c r="AB129" s="6" t="s">
        <v>1471</v>
      </c>
      <c r="AC129" t="s">
        <v>1472</v>
      </c>
    </row>
    <row r="130" ht="15.75" hidden="1" customHeight="1">
      <c r="A130" s="2">
        <v>4.0</v>
      </c>
      <c r="B130" s="18" t="s">
        <v>734</v>
      </c>
      <c r="C130">
        <v>0.0</v>
      </c>
      <c r="D130">
        <v>0.0</v>
      </c>
      <c r="E130" t="s">
        <v>965</v>
      </c>
      <c r="F130" s="6" t="s">
        <v>1134</v>
      </c>
      <c r="G130" t="s">
        <v>1043</v>
      </c>
      <c r="H130" t="s">
        <v>1469</v>
      </c>
      <c r="J130" s="6" t="s">
        <v>1347</v>
      </c>
      <c r="K130" s="23">
        <v>1.0</v>
      </c>
      <c r="N130">
        <v>0.06</v>
      </c>
      <c r="O130" s="23">
        <v>2.0</v>
      </c>
      <c r="R130">
        <v>0.06</v>
      </c>
      <c r="S130" t="s">
        <v>976</v>
      </c>
      <c r="T130">
        <v>0.0</v>
      </c>
      <c r="U130">
        <v>0.0</v>
      </c>
      <c r="V130" s="6" t="s">
        <v>1401</v>
      </c>
      <c r="W130" s="6" t="s">
        <v>918</v>
      </c>
      <c r="X130" s="6" t="s">
        <v>1386</v>
      </c>
      <c r="Y130" s="6" t="s">
        <v>1392</v>
      </c>
      <c r="Z130" s="6" t="s">
        <v>1393</v>
      </c>
      <c r="AA130" s="35"/>
      <c r="AB130" s="6"/>
      <c r="AC130" t="s">
        <v>1472</v>
      </c>
    </row>
    <row r="131" ht="15.75" hidden="1" customHeight="1">
      <c r="A131" s="2">
        <v>4.0</v>
      </c>
      <c r="B131" s="18" t="s">
        <v>734</v>
      </c>
      <c r="C131">
        <v>0.0</v>
      </c>
      <c r="D131">
        <v>0.0</v>
      </c>
      <c r="E131" t="s">
        <v>965</v>
      </c>
      <c r="F131" s="6" t="s">
        <v>1134</v>
      </c>
      <c r="G131" t="s">
        <v>1043</v>
      </c>
      <c r="H131" t="s">
        <v>1469</v>
      </c>
      <c r="J131" s="6" t="s">
        <v>1347</v>
      </c>
      <c r="K131" s="23">
        <v>1.0</v>
      </c>
      <c r="N131">
        <v>0.06</v>
      </c>
      <c r="O131" s="23">
        <v>3.0</v>
      </c>
      <c r="R131">
        <v>0.06</v>
      </c>
      <c r="S131" t="s">
        <v>976</v>
      </c>
      <c r="T131">
        <v>0.0</v>
      </c>
      <c r="U131">
        <v>0.0</v>
      </c>
      <c r="V131" s="6" t="s">
        <v>1402</v>
      </c>
      <c r="W131" s="6" t="s">
        <v>918</v>
      </c>
      <c r="X131" s="6" t="s">
        <v>1386</v>
      </c>
      <c r="Y131" s="6" t="s">
        <v>1398</v>
      </c>
      <c r="Z131" s="6" t="s">
        <v>1399</v>
      </c>
      <c r="AA131" s="35"/>
      <c r="AB131" s="6"/>
      <c r="AC131" t="s">
        <v>1472</v>
      </c>
    </row>
    <row r="132" ht="15.75" hidden="1" customHeight="1">
      <c r="A132" s="2">
        <v>4.0</v>
      </c>
      <c r="B132" s="18" t="s">
        <v>734</v>
      </c>
      <c r="C132">
        <v>0.0</v>
      </c>
      <c r="D132">
        <v>0.0</v>
      </c>
      <c r="E132" t="s">
        <v>965</v>
      </c>
      <c r="F132" s="6" t="s">
        <v>1134</v>
      </c>
      <c r="G132" t="s">
        <v>1043</v>
      </c>
      <c r="H132" t="s">
        <v>1469</v>
      </c>
      <c r="J132" s="6" t="s">
        <v>1347</v>
      </c>
      <c r="K132" s="23">
        <v>1.0</v>
      </c>
      <c r="L132">
        <v>4.0</v>
      </c>
      <c r="N132">
        <v>0.06</v>
      </c>
      <c r="O132" s="23">
        <v>2.0</v>
      </c>
      <c r="P132">
        <v>4.0</v>
      </c>
      <c r="R132">
        <v>0.06</v>
      </c>
      <c r="S132" t="s">
        <v>976</v>
      </c>
      <c r="T132">
        <v>0.0</v>
      </c>
      <c r="U132">
        <v>0.0</v>
      </c>
      <c r="V132" s="6" t="s">
        <v>1401</v>
      </c>
      <c r="W132" s="6" t="s">
        <v>1408</v>
      </c>
      <c r="X132" s="6" t="s">
        <v>1409</v>
      </c>
      <c r="Y132" s="6" t="s">
        <v>1412</v>
      </c>
      <c r="Z132" s="6" t="s">
        <v>1413</v>
      </c>
      <c r="AA132" s="35"/>
      <c r="AB132" s="6"/>
      <c r="AC132" t="s">
        <v>1472</v>
      </c>
    </row>
    <row r="133" ht="15.75" hidden="1" customHeight="1">
      <c r="A133" s="2">
        <v>4.0</v>
      </c>
      <c r="B133" s="18" t="s">
        <v>734</v>
      </c>
      <c r="C133">
        <v>0.0</v>
      </c>
      <c r="D133">
        <v>0.0</v>
      </c>
      <c r="E133" t="s">
        <v>965</v>
      </c>
      <c r="F133" s="6" t="s">
        <v>1134</v>
      </c>
      <c r="G133" t="s">
        <v>1043</v>
      </c>
      <c r="H133" t="s">
        <v>1469</v>
      </c>
      <c r="J133" s="6" t="s">
        <v>1347</v>
      </c>
      <c r="K133" s="23">
        <v>1.0</v>
      </c>
      <c r="L133">
        <v>4.0</v>
      </c>
      <c r="N133">
        <v>0.06</v>
      </c>
      <c r="O133" s="23">
        <v>3.0</v>
      </c>
      <c r="P133">
        <v>4.0</v>
      </c>
      <c r="R133">
        <v>0.06</v>
      </c>
      <c r="S133" t="s">
        <v>976</v>
      </c>
      <c r="T133">
        <v>0.0</v>
      </c>
      <c r="U133">
        <v>0.0</v>
      </c>
      <c r="V133" s="6" t="s">
        <v>1402</v>
      </c>
      <c r="W133" s="6" t="s">
        <v>1408</v>
      </c>
      <c r="X133" s="6" t="s">
        <v>1409</v>
      </c>
      <c r="Y133" s="6" t="s">
        <v>1417</v>
      </c>
      <c r="Z133" s="6" t="s">
        <v>1418</v>
      </c>
      <c r="AA133" s="35"/>
      <c r="AB133" s="6"/>
      <c r="AC133" t="s">
        <v>1472</v>
      </c>
    </row>
    <row r="134" ht="15.75" hidden="1" customHeight="1">
      <c r="A134" s="2">
        <v>4.0</v>
      </c>
      <c r="B134" s="18" t="s">
        <v>734</v>
      </c>
      <c r="C134">
        <v>0.0</v>
      </c>
      <c r="D134">
        <v>0.0</v>
      </c>
      <c r="E134" t="s">
        <v>965</v>
      </c>
      <c r="F134" s="6" t="s">
        <v>1134</v>
      </c>
      <c r="G134" t="s">
        <v>1043</v>
      </c>
      <c r="H134" t="s">
        <v>1469</v>
      </c>
      <c r="J134" s="6" t="s">
        <v>1347</v>
      </c>
      <c r="K134" s="23">
        <v>1.0</v>
      </c>
      <c r="L134">
        <v>5.0</v>
      </c>
      <c r="N134">
        <v>0.06</v>
      </c>
      <c r="O134" s="23">
        <v>2.0</v>
      </c>
      <c r="P134">
        <v>5.0</v>
      </c>
      <c r="R134">
        <v>0.06</v>
      </c>
      <c r="S134" t="s">
        <v>976</v>
      </c>
      <c r="T134">
        <v>0.0</v>
      </c>
      <c r="U134">
        <v>0.0</v>
      </c>
      <c r="V134" s="6" t="s">
        <v>1401</v>
      </c>
      <c r="W134" s="6" t="s">
        <v>1425</v>
      </c>
      <c r="X134" s="6" t="s">
        <v>1426</v>
      </c>
      <c r="Y134" s="6" t="s">
        <v>1431</v>
      </c>
      <c r="Z134" s="6" t="s">
        <v>1432</v>
      </c>
      <c r="AA134" s="35"/>
      <c r="AB134" s="6"/>
      <c r="AC134" t="s">
        <v>1472</v>
      </c>
    </row>
    <row r="135" ht="15.75" hidden="1" customHeight="1">
      <c r="A135" s="2">
        <v>4.0</v>
      </c>
      <c r="B135" s="18" t="s">
        <v>734</v>
      </c>
      <c r="C135">
        <v>0.0</v>
      </c>
      <c r="D135">
        <v>0.0</v>
      </c>
      <c r="E135" t="s">
        <v>965</v>
      </c>
      <c r="F135" s="6" t="s">
        <v>1134</v>
      </c>
      <c r="G135" t="s">
        <v>1043</v>
      </c>
      <c r="H135" t="s">
        <v>1469</v>
      </c>
      <c r="J135" s="6" t="s">
        <v>1347</v>
      </c>
      <c r="K135" s="23">
        <v>1.0</v>
      </c>
      <c r="L135">
        <v>5.0</v>
      </c>
      <c r="N135">
        <v>0.06</v>
      </c>
      <c r="O135" s="23">
        <v>3.0</v>
      </c>
      <c r="P135">
        <v>5.0</v>
      </c>
      <c r="R135">
        <v>0.06</v>
      </c>
      <c r="S135" t="s">
        <v>976</v>
      </c>
      <c r="T135">
        <v>0.0</v>
      </c>
      <c r="U135">
        <v>0.0</v>
      </c>
      <c r="V135" s="6" t="s">
        <v>1402</v>
      </c>
      <c r="W135" s="6" t="s">
        <v>1425</v>
      </c>
      <c r="X135" s="6" t="s">
        <v>1426</v>
      </c>
      <c r="Y135" s="6" t="s">
        <v>1436</v>
      </c>
      <c r="Z135" s="6" t="s">
        <v>1437</v>
      </c>
      <c r="AA135" s="35"/>
      <c r="AB135" s="6"/>
      <c r="AC135" t="s">
        <v>1472</v>
      </c>
    </row>
    <row r="136" ht="15.75" hidden="1" customHeight="1">
      <c r="A136" s="2">
        <v>4.0</v>
      </c>
      <c r="B136" s="18" t="s">
        <v>734</v>
      </c>
      <c r="C136">
        <v>0.0</v>
      </c>
      <c r="D136">
        <v>0.0</v>
      </c>
      <c r="E136" t="s">
        <v>965</v>
      </c>
      <c r="F136" s="6" t="s">
        <v>1134</v>
      </c>
      <c r="G136" t="s">
        <v>1043</v>
      </c>
      <c r="H136" t="s">
        <v>1469</v>
      </c>
      <c r="J136" s="6" t="s">
        <v>1347</v>
      </c>
      <c r="K136" s="23">
        <v>2.0</v>
      </c>
      <c r="N136">
        <v>0.06</v>
      </c>
      <c r="O136" s="23">
        <v>3.0</v>
      </c>
      <c r="R136">
        <v>0.06</v>
      </c>
      <c r="S136" t="s">
        <v>976</v>
      </c>
      <c r="T136">
        <v>0.0</v>
      </c>
      <c r="U136">
        <v>0.0</v>
      </c>
      <c r="V136" s="6" t="s">
        <v>1403</v>
      </c>
      <c r="W136" s="6" t="s">
        <v>1392</v>
      </c>
      <c r="X136" s="6" t="s">
        <v>1393</v>
      </c>
      <c r="Y136" s="6" t="s">
        <v>1398</v>
      </c>
      <c r="Z136" s="6" t="s">
        <v>1399</v>
      </c>
      <c r="AA136" s="35"/>
      <c r="AB136" s="6"/>
      <c r="AC136" t="s">
        <v>1472</v>
      </c>
    </row>
    <row r="137" ht="15.75" hidden="1" customHeight="1">
      <c r="A137" s="2">
        <v>4.0</v>
      </c>
      <c r="B137" s="18" t="s">
        <v>734</v>
      </c>
      <c r="C137">
        <v>0.0</v>
      </c>
      <c r="D137">
        <v>0.0</v>
      </c>
      <c r="E137" t="s">
        <v>965</v>
      </c>
      <c r="F137" s="6" t="s">
        <v>1134</v>
      </c>
      <c r="G137" t="s">
        <v>1043</v>
      </c>
      <c r="H137" t="s">
        <v>1469</v>
      </c>
      <c r="J137" s="6" t="s">
        <v>1347</v>
      </c>
      <c r="K137" s="23">
        <v>2.0</v>
      </c>
      <c r="L137">
        <v>4.0</v>
      </c>
      <c r="N137">
        <v>0.06</v>
      </c>
      <c r="O137" s="23">
        <v>3.0</v>
      </c>
      <c r="P137">
        <v>4.0</v>
      </c>
      <c r="R137">
        <v>0.06</v>
      </c>
      <c r="S137" t="s">
        <v>976</v>
      </c>
      <c r="T137">
        <v>0.0</v>
      </c>
      <c r="U137">
        <v>0.0</v>
      </c>
      <c r="V137" s="6" t="s">
        <v>1403</v>
      </c>
      <c r="W137" s="6" t="s">
        <v>1412</v>
      </c>
      <c r="X137" s="6" t="s">
        <v>1413</v>
      </c>
      <c r="Y137" s="6" t="s">
        <v>1417</v>
      </c>
      <c r="Z137" s="6" t="s">
        <v>1418</v>
      </c>
      <c r="AA137" s="35"/>
      <c r="AB137" s="6"/>
      <c r="AC137" t="s">
        <v>1472</v>
      </c>
    </row>
    <row r="138" ht="15.75" hidden="1" customHeight="1">
      <c r="A138" s="2">
        <v>4.0</v>
      </c>
      <c r="B138" s="18" t="s">
        <v>734</v>
      </c>
      <c r="C138">
        <v>0.0</v>
      </c>
      <c r="D138">
        <v>0.0</v>
      </c>
      <c r="E138" t="s">
        <v>965</v>
      </c>
      <c r="F138" s="6" t="s">
        <v>1134</v>
      </c>
      <c r="G138" t="s">
        <v>1043</v>
      </c>
      <c r="H138" t="s">
        <v>1469</v>
      </c>
      <c r="J138" s="6" t="s">
        <v>1347</v>
      </c>
      <c r="K138" s="23">
        <v>2.0</v>
      </c>
      <c r="L138">
        <v>5.0</v>
      </c>
      <c r="N138">
        <v>0.06</v>
      </c>
      <c r="O138" s="23">
        <v>3.0</v>
      </c>
      <c r="P138">
        <v>5.0</v>
      </c>
      <c r="R138">
        <v>0.06</v>
      </c>
      <c r="S138" t="s">
        <v>976</v>
      </c>
      <c r="T138">
        <v>0.0</v>
      </c>
      <c r="U138">
        <v>0.0</v>
      </c>
      <c r="V138" s="6" t="s">
        <v>1403</v>
      </c>
      <c r="W138" s="6" t="s">
        <v>1431</v>
      </c>
      <c r="X138" s="6" t="s">
        <v>1432</v>
      </c>
      <c r="Y138" s="6" t="s">
        <v>1436</v>
      </c>
      <c r="Z138" s="6" t="s">
        <v>1437</v>
      </c>
      <c r="AA138" s="35"/>
      <c r="AB138" s="6"/>
      <c r="AC138" t="s">
        <v>1472</v>
      </c>
    </row>
    <row r="139" ht="15.75" hidden="1" customHeight="1">
      <c r="A139" s="2">
        <v>4.0</v>
      </c>
      <c r="B139" s="18" t="s">
        <v>734</v>
      </c>
      <c r="C139">
        <v>0.0</v>
      </c>
      <c r="D139">
        <v>0.0</v>
      </c>
      <c r="E139" t="s">
        <v>965</v>
      </c>
      <c r="F139" s="6" t="s">
        <v>1134</v>
      </c>
      <c r="G139" t="s">
        <v>1043</v>
      </c>
      <c r="H139" t="s">
        <v>1469</v>
      </c>
      <c r="J139" s="6" t="s">
        <v>973</v>
      </c>
      <c r="K139" s="23">
        <v>0.0</v>
      </c>
      <c r="L139">
        <v>5.0</v>
      </c>
      <c r="N139">
        <v>1.27</v>
      </c>
      <c r="O139" s="23">
        <v>1.0</v>
      </c>
      <c r="P139">
        <v>5.0</v>
      </c>
      <c r="R139">
        <v>1.29</v>
      </c>
      <c r="S139" t="s">
        <v>976</v>
      </c>
      <c r="T139">
        <v>0.0</v>
      </c>
      <c r="U139">
        <v>0.0</v>
      </c>
      <c r="V139" t="s">
        <v>978</v>
      </c>
      <c r="W139" s="6" t="s">
        <v>1423</v>
      </c>
      <c r="X139" s="6" t="s">
        <v>1424</v>
      </c>
      <c r="Y139" s="6" t="s">
        <v>1425</v>
      </c>
      <c r="Z139" s="6" t="s">
        <v>1426</v>
      </c>
      <c r="AA139" t="s">
        <v>1470</v>
      </c>
      <c r="AB139" s="6" t="s">
        <v>1471</v>
      </c>
      <c r="AC139" t="s">
        <v>1472</v>
      </c>
    </row>
    <row r="140" ht="15.75" hidden="1" customHeight="1">
      <c r="A140" s="2">
        <v>4.0</v>
      </c>
      <c r="B140" s="18" t="s">
        <v>734</v>
      </c>
      <c r="C140">
        <v>0.0</v>
      </c>
      <c r="D140">
        <v>0.0</v>
      </c>
      <c r="E140" t="s">
        <v>965</v>
      </c>
      <c r="F140" s="6" t="s">
        <v>1134</v>
      </c>
      <c r="G140" t="s">
        <v>1043</v>
      </c>
      <c r="H140" t="s">
        <v>1469</v>
      </c>
      <c r="J140" s="6" t="s">
        <v>973</v>
      </c>
      <c r="K140" s="23">
        <v>0.0</v>
      </c>
      <c r="L140">
        <v>5.0</v>
      </c>
      <c r="N140">
        <v>1.27</v>
      </c>
      <c r="O140" s="23">
        <v>2.0</v>
      </c>
      <c r="P140">
        <v>5.0</v>
      </c>
      <c r="R140">
        <v>1.27</v>
      </c>
      <c r="S140" t="s">
        <v>976</v>
      </c>
      <c r="T140">
        <v>0.0</v>
      </c>
      <c r="U140">
        <v>0.0</v>
      </c>
      <c r="V140" t="s">
        <v>1391</v>
      </c>
      <c r="W140" s="6" t="s">
        <v>1423</v>
      </c>
      <c r="X140" s="6" t="s">
        <v>1424</v>
      </c>
      <c r="Y140" s="6" t="s">
        <v>1431</v>
      </c>
      <c r="Z140" s="6" t="s">
        <v>1432</v>
      </c>
      <c r="AA140" t="s">
        <v>1470</v>
      </c>
      <c r="AB140" s="6" t="s">
        <v>1471</v>
      </c>
      <c r="AC140" t="s">
        <v>1472</v>
      </c>
    </row>
    <row r="141" ht="15.75" hidden="1" customHeight="1">
      <c r="A141" s="2">
        <v>4.0</v>
      </c>
      <c r="B141" s="18" t="s">
        <v>734</v>
      </c>
      <c r="C141">
        <v>0.0</v>
      </c>
      <c r="D141">
        <v>0.0</v>
      </c>
      <c r="E141" t="s">
        <v>965</v>
      </c>
      <c r="F141" s="6" t="s">
        <v>1134</v>
      </c>
      <c r="G141" t="s">
        <v>1043</v>
      </c>
      <c r="H141" t="s">
        <v>1469</v>
      </c>
      <c r="J141" s="6" t="s">
        <v>973</v>
      </c>
      <c r="K141" s="23">
        <v>0.0</v>
      </c>
      <c r="L141">
        <v>5.0</v>
      </c>
      <c r="N141">
        <v>1.27</v>
      </c>
      <c r="O141" s="23">
        <v>3.0</v>
      </c>
      <c r="P141">
        <v>5.0</v>
      </c>
      <c r="R141">
        <v>1.29</v>
      </c>
      <c r="S141" t="s">
        <v>976</v>
      </c>
      <c r="T141">
        <v>0.0</v>
      </c>
      <c r="U141">
        <v>0.0</v>
      </c>
      <c r="V141" t="s">
        <v>1397</v>
      </c>
      <c r="W141" s="6" t="s">
        <v>1423</v>
      </c>
      <c r="X141" s="6" t="s">
        <v>1424</v>
      </c>
      <c r="Y141" s="6" t="s">
        <v>1436</v>
      </c>
      <c r="Z141" s="6" t="s">
        <v>1437</v>
      </c>
      <c r="AA141" t="s">
        <v>1470</v>
      </c>
      <c r="AB141" s="6" t="s">
        <v>1471</v>
      </c>
      <c r="AC141" t="s">
        <v>1472</v>
      </c>
    </row>
    <row r="142" ht="15.75" hidden="1" customHeight="1">
      <c r="A142" s="2">
        <v>4.0</v>
      </c>
      <c r="B142" s="18" t="s">
        <v>734</v>
      </c>
      <c r="C142">
        <v>0.0</v>
      </c>
      <c r="D142">
        <v>0.0</v>
      </c>
      <c r="E142" t="s">
        <v>965</v>
      </c>
      <c r="F142" s="6" t="s">
        <v>1134</v>
      </c>
      <c r="G142" t="s">
        <v>1043</v>
      </c>
      <c r="H142" t="s">
        <v>1469</v>
      </c>
      <c r="J142" s="6" t="s">
        <v>973</v>
      </c>
      <c r="K142" s="23">
        <v>2.0</v>
      </c>
      <c r="L142">
        <v>5.0</v>
      </c>
      <c r="N142">
        <v>1.27</v>
      </c>
      <c r="O142" s="23">
        <v>3.0</v>
      </c>
      <c r="P142">
        <v>5.0</v>
      </c>
      <c r="R142">
        <v>1.29</v>
      </c>
      <c r="S142" t="s">
        <v>976</v>
      </c>
      <c r="T142">
        <v>0.0</v>
      </c>
      <c r="U142">
        <v>0.0</v>
      </c>
      <c r="V142" s="6" t="s">
        <v>1403</v>
      </c>
      <c r="W142" s="6" t="s">
        <v>1431</v>
      </c>
      <c r="X142" s="6" t="s">
        <v>1432</v>
      </c>
      <c r="Y142" s="6" t="s">
        <v>1436</v>
      </c>
      <c r="Z142" s="6" t="s">
        <v>1437</v>
      </c>
      <c r="AA142" s="35"/>
      <c r="AB142" s="6"/>
      <c r="AC142" t="s">
        <v>1472</v>
      </c>
    </row>
    <row r="143" ht="15.75" hidden="1" customHeight="1">
      <c r="A143" s="2">
        <v>4.0</v>
      </c>
      <c r="B143" s="18" t="s">
        <v>734</v>
      </c>
      <c r="C143">
        <v>0.0</v>
      </c>
      <c r="D143">
        <v>0.0</v>
      </c>
      <c r="E143" t="s">
        <v>965</v>
      </c>
      <c r="F143" s="6" t="s">
        <v>1134</v>
      </c>
      <c r="G143" t="s">
        <v>1043</v>
      </c>
      <c r="H143" t="s">
        <v>1469</v>
      </c>
      <c r="J143" s="6" t="s">
        <v>973</v>
      </c>
      <c r="K143" s="23">
        <v>0.0</v>
      </c>
      <c r="N143">
        <v>1.29</v>
      </c>
      <c r="O143" s="23">
        <v>1.0</v>
      </c>
      <c r="R143">
        <v>1.3</v>
      </c>
      <c r="S143" t="s">
        <v>976</v>
      </c>
      <c r="T143">
        <v>0.0</v>
      </c>
      <c r="U143">
        <v>0.0</v>
      </c>
      <c r="V143" t="s">
        <v>978</v>
      </c>
      <c r="W143" s="6" t="s">
        <v>1384</v>
      </c>
      <c r="X143" s="6" t="s">
        <v>1385</v>
      </c>
      <c r="Y143" s="6" t="s">
        <v>918</v>
      </c>
      <c r="Z143" s="6" t="s">
        <v>1386</v>
      </c>
      <c r="AA143" t="s">
        <v>1470</v>
      </c>
      <c r="AB143" s="6" t="s">
        <v>1471</v>
      </c>
      <c r="AC143" t="s">
        <v>1472</v>
      </c>
    </row>
    <row r="144" ht="15.75" hidden="1" customHeight="1">
      <c r="A144" s="2">
        <v>4.0</v>
      </c>
      <c r="B144" s="18" t="s">
        <v>734</v>
      </c>
      <c r="C144">
        <v>0.0</v>
      </c>
      <c r="D144">
        <v>0.0</v>
      </c>
      <c r="E144" t="s">
        <v>965</v>
      </c>
      <c r="F144" s="6" t="s">
        <v>1134</v>
      </c>
      <c r="G144" t="s">
        <v>1043</v>
      </c>
      <c r="H144" t="s">
        <v>1469</v>
      </c>
      <c r="J144" s="6" t="s">
        <v>973</v>
      </c>
      <c r="K144" s="23">
        <v>0.0</v>
      </c>
      <c r="N144">
        <v>1.29</v>
      </c>
      <c r="O144" s="23">
        <v>2.0</v>
      </c>
      <c r="R144">
        <v>1.3</v>
      </c>
      <c r="S144" t="s">
        <v>976</v>
      </c>
      <c r="T144">
        <v>0.0</v>
      </c>
      <c r="U144">
        <v>0.0</v>
      </c>
      <c r="V144" t="s">
        <v>1391</v>
      </c>
      <c r="W144" s="6" t="s">
        <v>1384</v>
      </c>
      <c r="X144" s="6" t="s">
        <v>1385</v>
      </c>
      <c r="Y144" s="6" t="s">
        <v>1392</v>
      </c>
      <c r="Z144" s="6" t="s">
        <v>1393</v>
      </c>
      <c r="AA144" t="s">
        <v>1470</v>
      </c>
      <c r="AB144" s="6" t="s">
        <v>1471</v>
      </c>
      <c r="AC144" t="s">
        <v>1472</v>
      </c>
    </row>
    <row r="145" ht="15.75" hidden="1" customHeight="1">
      <c r="A145" s="2">
        <v>4.0</v>
      </c>
      <c r="B145" s="18" t="s">
        <v>734</v>
      </c>
      <c r="C145">
        <v>0.0</v>
      </c>
      <c r="D145">
        <v>0.0</v>
      </c>
      <c r="E145" t="s">
        <v>965</v>
      </c>
      <c r="F145" s="6" t="s">
        <v>1134</v>
      </c>
      <c r="G145" t="s">
        <v>1043</v>
      </c>
      <c r="H145" t="s">
        <v>1469</v>
      </c>
      <c r="J145" s="6" t="s">
        <v>973</v>
      </c>
      <c r="K145" s="23">
        <v>0.0</v>
      </c>
      <c r="N145">
        <v>1.29</v>
      </c>
      <c r="O145" s="23">
        <v>3.0</v>
      </c>
      <c r="R145">
        <v>1.29</v>
      </c>
      <c r="S145" t="s">
        <v>976</v>
      </c>
      <c r="T145">
        <v>0.0</v>
      </c>
      <c r="U145">
        <v>0.0</v>
      </c>
      <c r="V145" t="s">
        <v>1397</v>
      </c>
      <c r="W145" s="6" t="s">
        <v>1384</v>
      </c>
      <c r="X145" s="6" t="s">
        <v>1385</v>
      </c>
      <c r="Y145" s="6" t="s">
        <v>1398</v>
      </c>
      <c r="Z145" s="6" t="s">
        <v>1399</v>
      </c>
      <c r="AA145" t="s">
        <v>1470</v>
      </c>
      <c r="AB145" s="6" t="s">
        <v>1471</v>
      </c>
      <c r="AC145" t="s">
        <v>1472</v>
      </c>
    </row>
    <row r="146" ht="15.75" hidden="1" customHeight="1">
      <c r="A146" s="2">
        <v>4.0</v>
      </c>
      <c r="B146" s="18" t="s">
        <v>734</v>
      </c>
      <c r="C146">
        <v>0.0</v>
      </c>
      <c r="D146">
        <v>0.0</v>
      </c>
      <c r="E146" t="s">
        <v>965</v>
      </c>
      <c r="F146" s="6" t="s">
        <v>1134</v>
      </c>
      <c r="G146" t="s">
        <v>1043</v>
      </c>
      <c r="H146" t="s">
        <v>1469</v>
      </c>
      <c r="J146" s="6" t="s">
        <v>973</v>
      </c>
      <c r="K146" s="23">
        <v>1.0</v>
      </c>
      <c r="L146">
        <v>5.0</v>
      </c>
      <c r="N146">
        <v>1.29</v>
      </c>
      <c r="O146" s="23">
        <v>2.0</v>
      </c>
      <c r="P146">
        <v>5.0</v>
      </c>
      <c r="R146">
        <v>1.27</v>
      </c>
      <c r="S146" t="s">
        <v>976</v>
      </c>
      <c r="T146">
        <v>0.0</v>
      </c>
      <c r="U146">
        <v>0.0</v>
      </c>
      <c r="V146" s="6" t="s">
        <v>1401</v>
      </c>
      <c r="W146" s="6" t="s">
        <v>1425</v>
      </c>
      <c r="X146" s="6" t="s">
        <v>1426</v>
      </c>
      <c r="Y146" s="6" t="s">
        <v>1431</v>
      </c>
      <c r="Z146" s="6" t="s">
        <v>1432</v>
      </c>
      <c r="AA146" s="35"/>
      <c r="AB146" s="6"/>
      <c r="AC146" t="s">
        <v>1472</v>
      </c>
    </row>
    <row r="147" ht="15.75" hidden="1" customHeight="1">
      <c r="A147" s="2">
        <v>4.0</v>
      </c>
      <c r="B147" s="18" t="s">
        <v>734</v>
      </c>
      <c r="C147">
        <v>0.0</v>
      </c>
      <c r="D147">
        <v>0.0</v>
      </c>
      <c r="E147" t="s">
        <v>965</v>
      </c>
      <c r="F147" s="6" t="s">
        <v>1134</v>
      </c>
      <c r="G147" t="s">
        <v>1043</v>
      </c>
      <c r="H147" t="s">
        <v>1469</v>
      </c>
      <c r="J147" s="6" t="s">
        <v>973</v>
      </c>
      <c r="K147" s="23">
        <v>1.0</v>
      </c>
      <c r="L147">
        <v>5.0</v>
      </c>
      <c r="N147">
        <v>1.29</v>
      </c>
      <c r="O147" s="23">
        <v>3.0</v>
      </c>
      <c r="P147">
        <v>5.0</v>
      </c>
      <c r="R147">
        <v>1.29</v>
      </c>
      <c r="S147" t="s">
        <v>976</v>
      </c>
      <c r="T147">
        <v>0.0</v>
      </c>
      <c r="U147">
        <v>0.0</v>
      </c>
      <c r="V147" s="6" t="s">
        <v>1402</v>
      </c>
      <c r="W147" s="6" t="s">
        <v>1425</v>
      </c>
      <c r="X147" s="6" t="s">
        <v>1426</v>
      </c>
      <c r="Y147" s="6" t="s">
        <v>1436</v>
      </c>
      <c r="Z147" s="6" t="s">
        <v>1437</v>
      </c>
      <c r="AA147" s="35"/>
      <c r="AB147" s="6"/>
      <c r="AC147" t="s">
        <v>1472</v>
      </c>
    </row>
    <row r="148" ht="15.75" hidden="1" customHeight="1">
      <c r="A148" s="2">
        <v>4.0</v>
      </c>
      <c r="B148" s="18" t="s">
        <v>734</v>
      </c>
      <c r="C148">
        <v>0.0</v>
      </c>
      <c r="D148">
        <v>0.0</v>
      </c>
      <c r="E148" t="s">
        <v>965</v>
      </c>
      <c r="F148" s="6" t="s">
        <v>1134</v>
      </c>
      <c r="G148" t="s">
        <v>1043</v>
      </c>
      <c r="H148" t="s">
        <v>1469</v>
      </c>
      <c r="J148" s="6" t="s">
        <v>973</v>
      </c>
      <c r="K148" s="23">
        <v>1.0</v>
      </c>
      <c r="N148">
        <v>1.3</v>
      </c>
      <c r="O148" s="23">
        <v>2.0</v>
      </c>
      <c r="R148">
        <v>1.3</v>
      </c>
      <c r="S148" t="s">
        <v>976</v>
      </c>
      <c r="T148">
        <v>0.0</v>
      </c>
      <c r="U148">
        <v>0.0</v>
      </c>
      <c r="V148" s="6" t="s">
        <v>1401</v>
      </c>
      <c r="W148" s="6" t="s">
        <v>918</v>
      </c>
      <c r="X148" s="6" t="s">
        <v>1386</v>
      </c>
      <c r="Y148" s="6" t="s">
        <v>1392</v>
      </c>
      <c r="Z148" s="6" t="s">
        <v>1393</v>
      </c>
      <c r="AA148" s="35"/>
      <c r="AB148" s="6"/>
      <c r="AC148" t="s">
        <v>1472</v>
      </c>
    </row>
    <row r="149" ht="15.75" hidden="1" customHeight="1">
      <c r="A149" s="2">
        <v>4.0</v>
      </c>
      <c r="B149" s="18" t="s">
        <v>734</v>
      </c>
      <c r="C149">
        <v>0.0</v>
      </c>
      <c r="D149">
        <v>0.0</v>
      </c>
      <c r="E149" t="s">
        <v>965</v>
      </c>
      <c r="F149" s="6" t="s">
        <v>1134</v>
      </c>
      <c r="G149" t="s">
        <v>1043</v>
      </c>
      <c r="H149" t="s">
        <v>1469</v>
      </c>
      <c r="J149" s="6" t="s">
        <v>973</v>
      </c>
      <c r="K149" s="23">
        <v>1.0</v>
      </c>
      <c r="N149">
        <v>1.3</v>
      </c>
      <c r="O149" s="23">
        <v>3.0</v>
      </c>
      <c r="R149">
        <v>1.29</v>
      </c>
      <c r="S149" t="s">
        <v>976</v>
      </c>
      <c r="T149">
        <v>0.0</v>
      </c>
      <c r="U149">
        <v>0.0</v>
      </c>
      <c r="V149" s="6" t="s">
        <v>1402</v>
      </c>
      <c r="W149" s="6" t="s">
        <v>918</v>
      </c>
      <c r="X149" s="6" t="s">
        <v>1386</v>
      </c>
      <c r="Y149" s="6" t="s">
        <v>1398</v>
      </c>
      <c r="Z149" s="6" t="s">
        <v>1399</v>
      </c>
      <c r="AA149" s="35"/>
      <c r="AB149" s="6"/>
      <c r="AC149" t="s">
        <v>1472</v>
      </c>
    </row>
    <row r="150" ht="15.75" hidden="1" customHeight="1">
      <c r="A150" s="2">
        <v>4.0</v>
      </c>
      <c r="B150" s="18" t="s">
        <v>734</v>
      </c>
      <c r="C150">
        <v>0.0</v>
      </c>
      <c r="D150">
        <v>0.0</v>
      </c>
      <c r="E150" t="s">
        <v>965</v>
      </c>
      <c r="F150" s="6" t="s">
        <v>1134</v>
      </c>
      <c r="G150" t="s">
        <v>1043</v>
      </c>
      <c r="H150" t="s">
        <v>1469</v>
      </c>
      <c r="J150" s="6" t="s">
        <v>973</v>
      </c>
      <c r="K150" s="23">
        <v>2.0</v>
      </c>
      <c r="N150">
        <v>1.3</v>
      </c>
      <c r="O150" s="23">
        <v>3.0</v>
      </c>
      <c r="R150">
        <v>1.29</v>
      </c>
      <c r="S150" t="s">
        <v>976</v>
      </c>
      <c r="T150">
        <v>0.0</v>
      </c>
      <c r="U150">
        <v>0.0</v>
      </c>
      <c r="V150" s="6" t="s">
        <v>1403</v>
      </c>
      <c r="W150" s="6" t="s">
        <v>1392</v>
      </c>
      <c r="X150" s="6" t="s">
        <v>1393</v>
      </c>
      <c r="Y150" s="6" t="s">
        <v>1398</v>
      </c>
      <c r="Z150" s="6" t="s">
        <v>1399</v>
      </c>
      <c r="AA150" s="35"/>
      <c r="AB150" s="6"/>
      <c r="AC150" t="s">
        <v>1472</v>
      </c>
    </row>
    <row r="151" ht="15.75" hidden="1" customHeight="1">
      <c r="A151" s="2">
        <v>4.0</v>
      </c>
      <c r="B151" s="18" t="s">
        <v>734</v>
      </c>
      <c r="C151">
        <v>0.0</v>
      </c>
      <c r="D151">
        <v>0.0</v>
      </c>
      <c r="E151" t="s">
        <v>965</v>
      </c>
      <c r="F151" s="6" t="s">
        <v>1134</v>
      </c>
      <c r="G151" t="s">
        <v>1043</v>
      </c>
      <c r="H151" t="s">
        <v>1469</v>
      </c>
      <c r="J151" s="6" t="s">
        <v>973</v>
      </c>
      <c r="K151" s="23">
        <v>0.0</v>
      </c>
      <c r="L151">
        <v>4.0</v>
      </c>
      <c r="N151">
        <v>1.31</v>
      </c>
      <c r="O151" s="23">
        <v>1.0</v>
      </c>
      <c r="P151">
        <v>4.0</v>
      </c>
      <c r="R151">
        <v>1.31</v>
      </c>
      <c r="S151" t="s">
        <v>976</v>
      </c>
      <c r="T151">
        <v>0.0</v>
      </c>
      <c r="U151">
        <v>0.0</v>
      </c>
      <c r="V151" t="s">
        <v>978</v>
      </c>
      <c r="W151" s="6" t="s">
        <v>1406</v>
      </c>
      <c r="X151" s="6" t="s">
        <v>1407</v>
      </c>
      <c r="Y151" s="6" t="s">
        <v>1408</v>
      </c>
      <c r="Z151" s="6" t="s">
        <v>1409</v>
      </c>
      <c r="AA151" t="s">
        <v>1470</v>
      </c>
      <c r="AB151" s="6" t="s">
        <v>1471</v>
      </c>
      <c r="AC151" t="s">
        <v>1472</v>
      </c>
    </row>
    <row r="152" ht="15.75" hidden="1" customHeight="1">
      <c r="A152" s="2">
        <v>4.0</v>
      </c>
      <c r="B152" s="18" t="s">
        <v>734</v>
      </c>
      <c r="C152">
        <v>0.0</v>
      </c>
      <c r="D152">
        <v>0.0</v>
      </c>
      <c r="E152" t="s">
        <v>965</v>
      </c>
      <c r="F152" s="6" t="s">
        <v>1134</v>
      </c>
      <c r="G152" t="s">
        <v>1043</v>
      </c>
      <c r="H152" t="s">
        <v>1469</v>
      </c>
      <c r="J152" s="6" t="s">
        <v>973</v>
      </c>
      <c r="K152" s="23">
        <v>0.0</v>
      </c>
      <c r="L152">
        <v>4.0</v>
      </c>
      <c r="N152">
        <v>1.31</v>
      </c>
      <c r="O152" s="23">
        <v>2.0</v>
      </c>
      <c r="P152">
        <v>4.0</v>
      </c>
      <c r="R152">
        <v>1.33</v>
      </c>
      <c r="S152" t="s">
        <v>976</v>
      </c>
      <c r="T152">
        <v>0.0</v>
      </c>
      <c r="U152">
        <v>0.0</v>
      </c>
      <c r="V152" t="s">
        <v>1391</v>
      </c>
      <c r="W152" s="6" t="s">
        <v>1406</v>
      </c>
      <c r="X152" s="6" t="s">
        <v>1407</v>
      </c>
      <c r="Y152" s="6" t="s">
        <v>1412</v>
      </c>
      <c r="Z152" s="6" t="s">
        <v>1413</v>
      </c>
      <c r="AA152" t="s">
        <v>1470</v>
      </c>
      <c r="AB152" s="6" t="s">
        <v>1471</v>
      </c>
      <c r="AC152" t="s">
        <v>1472</v>
      </c>
    </row>
    <row r="153" ht="15.75" hidden="1" customHeight="1">
      <c r="A153" s="2">
        <v>4.0</v>
      </c>
      <c r="B153" s="18" t="s">
        <v>734</v>
      </c>
      <c r="C153">
        <v>0.0</v>
      </c>
      <c r="D153">
        <v>0.0</v>
      </c>
      <c r="E153" t="s">
        <v>965</v>
      </c>
      <c r="F153" s="6" t="s">
        <v>1134</v>
      </c>
      <c r="G153" t="s">
        <v>1043</v>
      </c>
      <c r="H153" t="s">
        <v>1469</v>
      </c>
      <c r="J153" s="6" t="s">
        <v>973</v>
      </c>
      <c r="K153" s="23">
        <v>0.0</v>
      </c>
      <c r="L153">
        <v>4.0</v>
      </c>
      <c r="N153">
        <v>1.31</v>
      </c>
      <c r="O153" s="23">
        <v>3.0</v>
      </c>
      <c r="P153">
        <v>4.0</v>
      </c>
      <c r="R153">
        <v>1.31</v>
      </c>
      <c r="S153" t="s">
        <v>976</v>
      </c>
      <c r="T153">
        <v>0.0</v>
      </c>
      <c r="U153">
        <v>0.0</v>
      </c>
      <c r="V153" t="s">
        <v>1397</v>
      </c>
      <c r="W153" s="6" t="s">
        <v>1406</v>
      </c>
      <c r="X153" s="6" t="s">
        <v>1407</v>
      </c>
      <c r="Y153" s="6" t="s">
        <v>1417</v>
      </c>
      <c r="Z153" s="6" t="s">
        <v>1418</v>
      </c>
      <c r="AA153" t="s">
        <v>1470</v>
      </c>
      <c r="AB153" s="6" t="s">
        <v>1471</v>
      </c>
      <c r="AC153" t="s">
        <v>1472</v>
      </c>
    </row>
    <row r="154" ht="15.75" hidden="1" customHeight="1">
      <c r="A154" s="2">
        <v>4.0</v>
      </c>
      <c r="B154" s="18" t="s">
        <v>734</v>
      </c>
      <c r="C154">
        <v>0.0</v>
      </c>
      <c r="D154">
        <v>0.0</v>
      </c>
      <c r="E154" t="s">
        <v>965</v>
      </c>
      <c r="F154" s="6" t="s">
        <v>1134</v>
      </c>
      <c r="G154" t="s">
        <v>1043</v>
      </c>
      <c r="H154" t="s">
        <v>1469</v>
      </c>
      <c r="J154" s="6" t="s">
        <v>973</v>
      </c>
      <c r="K154" s="23">
        <v>1.0</v>
      </c>
      <c r="L154">
        <v>4.0</v>
      </c>
      <c r="N154">
        <v>1.31</v>
      </c>
      <c r="O154" s="23">
        <v>2.0</v>
      </c>
      <c r="P154">
        <v>4.0</v>
      </c>
      <c r="R154">
        <v>1.33</v>
      </c>
      <c r="S154" t="s">
        <v>976</v>
      </c>
      <c r="T154">
        <v>0.0</v>
      </c>
      <c r="U154">
        <v>0.0</v>
      </c>
      <c r="V154" s="6" t="s">
        <v>1401</v>
      </c>
      <c r="W154" s="6" t="s">
        <v>1408</v>
      </c>
      <c r="X154" s="6" t="s">
        <v>1409</v>
      </c>
      <c r="Y154" s="6" t="s">
        <v>1412</v>
      </c>
      <c r="Z154" s="6" t="s">
        <v>1413</v>
      </c>
      <c r="AA154" s="35"/>
      <c r="AB154" s="6"/>
      <c r="AC154" t="s">
        <v>1472</v>
      </c>
    </row>
    <row r="155" ht="15.75" hidden="1" customHeight="1">
      <c r="A155" s="2">
        <v>4.0</v>
      </c>
      <c r="B155" s="18" t="s">
        <v>734</v>
      </c>
      <c r="C155">
        <v>0.0</v>
      </c>
      <c r="D155">
        <v>0.0</v>
      </c>
      <c r="E155" t="s">
        <v>965</v>
      </c>
      <c r="F155" s="6" t="s">
        <v>1134</v>
      </c>
      <c r="G155" t="s">
        <v>1043</v>
      </c>
      <c r="H155" t="s">
        <v>1469</v>
      </c>
      <c r="J155" s="6" t="s">
        <v>973</v>
      </c>
      <c r="K155" s="23">
        <v>1.0</v>
      </c>
      <c r="L155">
        <v>4.0</v>
      </c>
      <c r="N155">
        <v>1.31</v>
      </c>
      <c r="O155" s="23">
        <v>3.0</v>
      </c>
      <c r="P155">
        <v>4.0</v>
      </c>
      <c r="R155">
        <v>1.31</v>
      </c>
      <c r="S155" t="s">
        <v>976</v>
      </c>
      <c r="T155">
        <v>0.0</v>
      </c>
      <c r="U155">
        <v>0.0</v>
      </c>
      <c r="V155" s="6" t="s">
        <v>1402</v>
      </c>
      <c r="W155" s="6" t="s">
        <v>1408</v>
      </c>
      <c r="X155" s="6" t="s">
        <v>1409</v>
      </c>
      <c r="Y155" s="6" t="s">
        <v>1417</v>
      </c>
      <c r="Z155" s="6" t="s">
        <v>1418</v>
      </c>
      <c r="AA155" s="35"/>
      <c r="AB155" s="6"/>
      <c r="AC155" t="s">
        <v>1472</v>
      </c>
    </row>
    <row r="156" ht="15.75" hidden="1" customHeight="1">
      <c r="A156" s="2">
        <v>4.0</v>
      </c>
      <c r="B156" s="18" t="s">
        <v>734</v>
      </c>
      <c r="C156">
        <v>0.0</v>
      </c>
      <c r="D156">
        <v>0.0</v>
      </c>
      <c r="E156" t="s">
        <v>965</v>
      </c>
      <c r="F156" s="6" t="s">
        <v>1134</v>
      </c>
      <c r="G156" t="s">
        <v>1043</v>
      </c>
      <c r="H156" t="s">
        <v>1469</v>
      </c>
      <c r="J156" s="6" t="s">
        <v>973</v>
      </c>
      <c r="K156" s="23">
        <v>2.0</v>
      </c>
      <c r="L156">
        <v>4.0</v>
      </c>
      <c r="N156">
        <v>1.33</v>
      </c>
      <c r="O156" s="23">
        <v>3.0</v>
      </c>
      <c r="P156">
        <v>4.0</v>
      </c>
      <c r="R156">
        <v>1.31</v>
      </c>
      <c r="S156" t="s">
        <v>976</v>
      </c>
      <c r="T156">
        <v>0.0</v>
      </c>
      <c r="U156">
        <v>0.0</v>
      </c>
      <c r="V156" s="6" t="s">
        <v>1403</v>
      </c>
      <c r="W156" s="6" t="s">
        <v>1412</v>
      </c>
      <c r="X156" s="6" t="s">
        <v>1413</v>
      </c>
      <c r="Y156" s="6" t="s">
        <v>1417</v>
      </c>
      <c r="Z156" s="6" t="s">
        <v>1418</v>
      </c>
      <c r="AA156" s="35"/>
      <c r="AB156" s="6"/>
      <c r="AC156" t="s">
        <v>1472</v>
      </c>
    </row>
    <row r="157" ht="15.75" hidden="1" customHeight="1">
      <c r="A157" s="2">
        <v>4.0</v>
      </c>
      <c r="B157" s="18" t="s">
        <v>734</v>
      </c>
      <c r="C157">
        <v>0.0</v>
      </c>
      <c r="D157">
        <v>0.0</v>
      </c>
      <c r="E157" t="s">
        <v>965</v>
      </c>
      <c r="F157" s="6" t="s">
        <v>966</v>
      </c>
      <c r="G157" t="s">
        <v>968</v>
      </c>
      <c r="H157" t="s">
        <v>1513</v>
      </c>
      <c r="J157" s="6" t="s">
        <v>1347</v>
      </c>
      <c r="K157" s="23">
        <v>1.0</v>
      </c>
      <c r="L157">
        <v>4.0</v>
      </c>
      <c r="N157">
        <v>79.4</v>
      </c>
      <c r="O157" s="23">
        <v>2.0</v>
      </c>
      <c r="P157">
        <v>4.0</v>
      </c>
      <c r="R157">
        <v>794.3</v>
      </c>
      <c r="S157" t="s">
        <v>976</v>
      </c>
      <c r="T157">
        <v>0.0</v>
      </c>
      <c r="U157">
        <v>0.0</v>
      </c>
      <c r="V157" s="6" t="s">
        <v>1401</v>
      </c>
      <c r="W157" s="6" t="s">
        <v>1408</v>
      </c>
      <c r="X157" s="6" t="s">
        <v>1409</v>
      </c>
      <c r="Y157" s="6" t="s">
        <v>1412</v>
      </c>
      <c r="Z157" s="6" t="s">
        <v>1413</v>
      </c>
      <c r="AA157" s="35"/>
      <c r="AB157" s="6"/>
      <c r="AC157" t="s">
        <v>1514</v>
      </c>
    </row>
    <row r="158" ht="15.75" hidden="1" customHeight="1">
      <c r="A158" s="2">
        <v>4.0</v>
      </c>
      <c r="B158" s="18" t="s">
        <v>734</v>
      </c>
      <c r="C158">
        <v>0.0</v>
      </c>
      <c r="D158">
        <v>0.0</v>
      </c>
      <c r="E158" t="s">
        <v>965</v>
      </c>
      <c r="F158" s="6" t="s">
        <v>966</v>
      </c>
      <c r="G158" t="s">
        <v>968</v>
      </c>
      <c r="H158" t="s">
        <v>1513</v>
      </c>
      <c r="J158" s="6" t="s">
        <v>1347</v>
      </c>
      <c r="K158" s="23">
        <v>1.0</v>
      </c>
      <c r="L158">
        <v>4.0</v>
      </c>
      <c r="N158">
        <v>79.4</v>
      </c>
      <c r="O158" s="23">
        <v>3.0</v>
      </c>
      <c r="P158">
        <v>4.0</v>
      </c>
      <c r="R158">
        <v>794.3</v>
      </c>
      <c r="S158" t="s">
        <v>976</v>
      </c>
      <c r="T158">
        <v>0.0</v>
      </c>
      <c r="U158">
        <v>0.0</v>
      </c>
      <c r="V158" s="6" t="s">
        <v>1402</v>
      </c>
      <c r="W158" s="6" t="s">
        <v>1408</v>
      </c>
      <c r="X158" s="6" t="s">
        <v>1409</v>
      </c>
      <c r="Y158" s="6" t="s">
        <v>1417</v>
      </c>
      <c r="Z158" s="6" t="s">
        <v>1418</v>
      </c>
      <c r="AA158" s="35"/>
      <c r="AB158" s="6"/>
      <c r="AC158" t="s">
        <v>1514</v>
      </c>
    </row>
    <row r="159" ht="15.75" hidden="1" customHeight="1">
      <c r="A159" s="2">
        <v>4.0</v>
      </c>
      <c r="B159" s="18" t="s">
        <v>734</v>
      </c>
      <c r="C159">
        <v>0.0</v>
      </c>
      <c r="D159">
        <v>0.0</v>
      </c>
      <c r="E159" t="s">
        <v>965</v>
      </c>
      <c r="F159" s="6" t="s">
        <v>966</v>
      </c>
      <c r="G159" t="s">
        <v>968</v>
      </c>
      <c r="H159" t="s">
        <v>1513</v>
      </c>
      <c r="J159" s="6" t="s">
        <v>1347</v>
      </c>
      <c r="K159" s="23">
        <v>0.0</v>
      </c>
      <c r="N159">
        <v>713.4</v>
      </c>
      <c r="O159" s="23">
        <v>1.0</v>
      </c>
      <c r="R159">
        <v>713.4</v>
      </c>
      <c r="S159" t="s">
        <v>976</v>
      </c>
      <c r="T159">
        <v>0.0</v>
      </c>
      <c r="U159">
        <v>0.0</v>
      </c>
      <c r="V159" t="s">
        <v>978</v>
      </c>
      <c r="W159" s="6" t="s">
        <v>1384</v>
      </c>
      <c r="X159" s="6" t="s">
        <v>1385</v>
      </c>
      <c r="Y159" s="6" t="s">
        <v>918</v>
      </c>
      <c r="Z159" s="6" t="s">
        <v>1386</v>
      </c>
      <c r="AA159" s="35" t="s">
        <v>1515</v>
      </c>
      <c r="AB159" s="6" t="s">
        <v>1516</v>
      </c>
      <c r="AC159" t="s">
        <v>1514</v>
      </c>
    </row>
    <row r="160" ht="15.75" hidden="1" customHeight="1">
      <c r="A160" s="2">
        <v>4.0</v>
      </c>
      <c r="B160" s="18" t="s">
        <v>734</v>
      </c>
      <c r="C160">
        <v>0.0</v>
      </c>
      <c r="D160">
        <v>0.0</v>
      </c>
      <c r="E160" t="s">
        <v>965</v>
      </c>
      <c r="F160" s="6" t="s">
        <v>966</v>
      </c>
      <c r="G160" t="s">
        <v>968</v>
      </c>
      <c r="H160" t="s">
        <v>1513</v>
      </c>
      <c r="J160" s="6" t="s">
        <v>1347</v>
      </c>
      <c r="K160" s="23">
        <v>0.0</v>
      </c>
      <c r="N160">
        <v>713.4</v>
      </c>
      <c r="O160" s="23">
        <v>2.0</v>
      </c>
      <c r="R160">
        <v>713.4</v>
      </c>
      <c r="S160" t="s">
        <v>976</v>
      </c>
      <c r="T160">
        <v>0.0</v>
      </c>
      <c r="U160">
        <v>0.0</v>
      </c>
      <c r="V160" t="s">
        <v>1391</v>
      </c>
      <c r="W160" s="6" t="s">
        <v>1384</v>
      </c>
      <c r="X160" s="6" t="s">
        <v>1385</v>
      </c>
      <c r="Y160" s="6" t="s">
        <v>1392</v>
      </c>
      <c r="Z160" s="6" t="s">
        <v>1393</v>
      </c>
      <c r="AA160" s="35" t="s">
        <v>1515</v>
      </c>
      <c r="AB160" s="6" t="s">
        <v>1516</v>
      </c>
      <c r="AC160" t="s">
        <v>1514</v>
      </c>
    </row>
    <row r="161" ht="15.75" hidden="1" customHeight="1">
      <c r="A161" s="2">
        <v>4.0</v>
      </c>
      <c r="B161" s="18" t="s">
        <v>734</v>
      </c>
      <c r="C161">
        <v>0.0</v>
      </c>
      <c r="D161">
        <v>0.0</v>
      </c>
      <c r="E161" t="s">
        <v>965</v>
      </c>
      <c r="F161" s="6" t="s">
        <v>966</v>
      </c>
      <c r="G161" t="s">
        <v>968</v>
      </c>
      <c r="H161" t="s">
        <v>1513</v>
      </c>
      <c r="J161" s="6" t="s">
        <v>1347</v>
      </c>
      <c r="K161" s="23">
        <v>0.0</v>
      </c>
      <c r="N161">
        <v>713.4</v>
      </c>
      <c r="O161" s="23">
        <v>3.0</v>
      </c>
      <c r="R161">
        <v>713.4</v>
      </c>
      <c r="S161" t="s">
        <v>976</v>
      </c>
      <c r="T161">
        <v>0.0</v>
      </c>
      <c r="U161">
        <v>0.0</v>
      </c>
      <c r="V161" t="s">
        <v>1397</v>
      </c>
      <c r="W161" s="6" t="s">
        <v>1384</v>
      </c>
      <c r="X161" s="6" t="s">
        <v>1385</v>
      </c>
      <c r="Y161" s="6" t="s">
        <v>1398</v>
      </c>
      <c r="Z161" s="6" t="s">
        <v>1399</v>
      </c>
      <c r="AA161" s="35" t="s">
        <v>1515</v>
      </c>
      <c r="AB161" s="6" t="s">
        <v>1516</v>
      </c>
      <c r="AC161" t="s">
        <v>1514</v>
      </c>
    </row>
    <row r="162" ht="15.75" hidden="1" customHeight="1">
      <c r="A162" s="2">
        <v>4.0</v>
      </c>
      <c r="B162" s="18" t="s">
        <v>734</v>
      </c>
      <c r="C162">
        <v>0.0</v>
      </c>
      <c r="D162">
        <v>0.0</v>
      </c>
      <c r="E162" t="s">
        <v>965</v>
      </c>
      <c r="F162" s="6" t="s">
        <v>966</v>
      </c>
      <c r="G162" t="s">
        <v>968</v>
      </c>
      <c r="H162" t="s">
        <v>1513</v>
      </c>
      <c r="J162" s="6" t="s">
        <v>1347</v>
      </c>
      <c r="K162" s="23">
        <v>1.0</v>
      </c>
      <c r="N162">
        <v>713.4</v>
      </c>
      <c r="O162" s="23">
        <v>2.0</v>
      </c>
      <c r="R162">
        <v>713.4</v>
      </c>
      <c r="S162" t="s">
        <v>976</v>
      </c>
      <c r="T162">
        <v>0.0</v>
      </c>
      <c r="U162">
        <v>0.0</v>
      </c>
      <c r="V162" s="6" t="s">
        <v>1401</v>
      </c>
      <c r="W162" s="6" t="s">
        <v>918</v>
      </c>
      <c r="X162" s="6" t="s">
        <v>1386</v>
      </c>
      <c r="Y162" s="6" t="s">
        <v>1392</v>
      </c>
      <c r="Z162" s="6" t="s">
        <v>1393</v>
      </c>
      <c r="AA162" s="35"/>
      <c r="AB162" s="6"/>
      <c r="AC162" t="s">
        <v>1514</v>
      </c>
    </row>
    <row r="163" ht="15.75" hidden="1" customHeight="1">
      <c r="A163" s="2">
        <v>4.0</v>
      </c>
      <c r="B163" s="18" t="s">
        <v>734</v>
      </c>
      <c r="C163">
        <v>0.0</v>
      </c>
      <c r="D163">
        <v>0.0</v>
      </c>
      <c r="E163" t="s">
        <v>965</v>
      </c>
      <c r="F163" s="6" t="s">
        <v>966</v>
      </c>
      <c r="G163" t="s">
        <v>968</v>
      </c>
      <c r="H163" t="s">
        <v>1513</v>
      </c>
      <c r="J163" s="6" t="s">
        <v>1347</v>
      </c>
      <c r="K163" s="23">
        <v>1.0</v>
      </c>
      <c r="N163">
        <v>713.4</v>
      </c>
      <c r="O163" s="23">
        <v>3.0</v>
      </c>
      <c r="R163">
        <v>713.4</v>
      </c>
      <c r="S163" t="s">
        <v>976</v>
      </c>
      <c r="T163">
        <v>0.0</v>
      </c>
      <c r="U163">
        <v>0.0</v>
      </c>
      <c r="V163" s="6" t="s">
        <v>1402</v>
      </c>
      <c r="W163" s="6" t="s">
        <v>918</v>
      </c>
      <c r="X163" s="6" t="s">
        <v>1386</v>
      </c>
      <c r="Y163" s="6" t="s">
        <v>1398</v>
      </c>
      <c r="Z163" s="6" t="s">
        <v>1399</v>
      </c>
      <c r="AA163" s="35"/>
      <c r="AB163" s="6"/>
      <c r="AC163" t="s">
        <v>1514</v>
      </c>
    </row>
    <row r="164" ht="15.75" hidden="1" customHeight="1">
      <c r="A164" s="2">
        <v>4.0</v>
      </c>
      <c r="B164" s="18" t="s">
        <v>734</v>
      </c>
      <c r="C164">
        <v>0.0</v>
      </c>
      <c r="D164">
        <v>0.0</v>
      </c>
      <c r="E164" t="s">
        <v>965</v>
      </c>
      <c r="F164" s="6" t="s">
        <v>966</v>
      </c>
      <c r="G164" t="s">
        <v>968</v>
      </c>
      <c r="H164" t="s">
        <v>1513</v>
      </c>
      <c r="J164" s="6" t="s">
        <v>1347</v>
      </c>
      <c r="K164" s="23">
        <v>2.0</v>
      </c>
      <c r="N164">
        <v>713.4</v>
      </c>
      <c r="O164" s="23">
        <v>3.0</v>
      </c>
      <c r="R164">
        <v>713.4</v>
      </c>
      <c r="S164" t="s">
        <v>976</v>
      </c>
      <c r="T164">
        <v>0.0</v>
      </c>
      <c r="U164">
        <v>0.0</v>
      </c>
      <c r="V164" s="6" t="s">
        <v>1403</v>
      </c>
      <c r="W164" s="6" t="s">
        <v>1392</v>
      </c>
      <c r="X164" s="6" t="s">
        <v>1393</v>
      </c>
      <c r="Y164" s="6" t="s">
        <v>1398</v>
      </c>
      <c r="Z164" s="6" t="s">
        <v>1399</v>
      </c>
      <c r="AA164" s="35"/>
      <c r="AB164" s="6"/>
      <c r="AC164" t="s">
        <v>1514</v>
      </c>
    </row>
    <row r="165" ht="15.75" hidden="1" customHeight="1">
      <c r="A165" s="2">
        <v>4.0</v>
      </c>
      <c r="B165" s="18" t="s">
        <v>734</v>
      </c>
      <c r="C165">
        <v>0.0</v>
      </c>
      <c r="D165">
        <v>0.0</v>
      </c>
      <c r="E165" t="s">
        <v>965</v>
      </c>
      <c r="F165" s="6" t="s">
        <v>966</v>
      </c>
      <c r="G165" t="s">
        <v>968</v>
      </c>
      <c r="H165" t="s">
        <v>1513</v>
      </c>
      <c r="J165" s="6" t="s">
        <v>1347</v>
      </c>
      <c r="K165" s="23">
        <v>0.0</v>
      </c>
      <c r="L165">
        <v>4.0</v>
      </c>
      <c r="N165">
        <v>794.3</v>
      </c>
      <c r="O165" s="23">
        <v>1.0</v>
      </c>
      <c r="P165">
        <v>4.0</v>
      </c>
      <c r="R165">
        <v>79.4</v>
      </c>
      <c r="S165" t="s">
        <v>976</v>
      </c>
      <c r="T165">
        <v>0.0</v>
      </c>
      <c r="U165">
        <v>0.0</v>
      </c>
      <c r="V165" t="s">
        <v>978</v>
      </c>
      <c r="W165" s="6" t="s">
        <v>1406</v>
      </c>
      <c r="X165" s="6" t="s">
        <v>1407</v>
      </c>
      <c r="Y165" s="6" t="s">
        <v>1408</v>
      </c>
      <c r="Z165" s="6" t="s">
        <v>1409</v>
      </c>
      <c r="AA165" s="35" t="s">
        <v>1515</v>
      </c>
      <c r="AB165" s="6" t="s">
        <v>1516</v>
      </c>
      <c r="AC165" t="s">
        <v>1514</v>
      </c>
    </row>
    <row r="166" ht="15.75" hidden="1" customHeight="1">
      <c r="A166" s="2">
        <v>4.0</v>
      </c>
      <c r="B166" s="18" t="s">
        <v>734</v>
      </c>
      <c r="C166">
        <v>0.0</v>
      </c>
      <c r="D166">
        <v>0.0</v>
      </c>
      <c r="E166" t="s">
        <v>965</v>
      </c>
      <c r="F166" s="6" t="s">
        <v>966</v>
      </c>
      <c r="G166" t="s">
        <v>968</v>
      </c>
      <c r="H166" t="s">
        <v>1513</v>
      </c>
      <c r="J166" s="6" t="s">
        <v>1347</v>
      </c>
      <c r="K166" s="23">
        <v>0.0</v>
      </c>
      <c r="L166">
        <v>4.0</v>
      </c>
      <c r="N166">
        <v>794.3</v>
      </c>
      <c r="O166" s="23">
        <v>2.0</v>
      </c>
      <c r="P166">
        <v>4.0</v>
      </c>
      <c r="R166">
        <v>794.3</v>
      </c>
      <c r="S166" t="s">
        <v>976</v>
      </c>
      <c r="T166">
        <v>0.0</v>
      </c>
      <c r="U166">
        <v>0.0</v>
      </c>
      <c r="V166" t="s">
        <v>1391</v>
      </c>
      <c r="W166" s="6" t="s">
        <v>1406</v>
      </c>
      <c r="X166" s="6" t="s">
        <v>1407</v>
      </c>
      <c r="Y166" s="6" t="s">
        <v>1412</v>
      </c>
      <c r="Z166" s="6" t="s">
        <v>1413</v>
      </c>
      <c r="AA166" s="35" t="s">
        <v>1515</v>
      </c>
      <c r="AB166" s="6" t="s">
        <v>1516</v>
      </c>
      <c r="AC166" t="s">
        <v>1514</v>
      </c>
    </row>
    <row r="167" ht="15.75" hidden="1" customHeight="1">
      <c r="A167" s="2">
        <v>4.0</v>
      </c>
      <c r="B167" s="18" t="s">
        <v>734</v>
      </c>
      <c r="C167">
        <v>0.0</v>
      </c>
      <c r="D167">
        <v>0.0</v>
      </c>
      <c r="E167" t="s">
        <v>965</v>
      </c>
      <c r="F167" s="6" t="s">
        <v>966</v>
      </c>
      <c r="G167" t="s">
        <v>968</v>
      </c>
      <c r="H167" t="s">
        <v>1513</v>
      </c>
      <c r="J167" s="6" t="s">
        <v>1347</v>
      </c>
      <c r="K167" s="23">
        <v>0.0</v>
      </c>
      <c r="L167">
        <v>4.0</v>
      </c>
      <c r="N167">
        <v>794.3</v>
      </c>
      <c r="O167" s="23">
        <v>3.0</v>
      </c>
      <c r="P167">
        <v>4.0</v>
      </c>
      <c r="R167">
        <v>794.3</v>
      </c>
      <c r="S167" t="s">
        <v>976</v>
      </c>
      <c r="T167">
        <v>0.0</v>
      </c>
      <c r="U167">
        <v>0.0</v>
      </c>
      <c r="V167" t="s">
        <v>1397</v>
      </c>
      <c r="W167" s="6" t="s">
        <v>1406</v>
      </c>
      <c r="X167" s="6" t="s">
        <v>1407</v>
      </c>
      <c r="Y167" s="6" t="s">
        <v>1417</v>
      </c>
      <c r="Z167" s="6" t="s">
        <v>1418</v>
      </c>
      <c r="AA167" s="35" t="s">
        <v>1515</v>
      </c>
      <c r="AB167" s="6" t="s">
        <v>1516</v>
      </c>
      <c r="AC167" t="s">
        <v>1514</v>
      </c>
    </row>
    <row r="168" ht="15.75" hidden="1" customHeight="1">
      <c r="A168" s="2">
        <v>4.0</v>
      </c>
      <c r="B168" s="18" t="s">
        <v>734</v>
      </c>
      <c r="C168">
        <v>0.0</v>
      </c>
      <c r="D168">
        <v>0.0</v>
      </c>
      <c r="E168" t="s">
        <v>965</v>
      </c>
      <c r="F168" s="6" t="s">
        <v>966</v>
      </c>
      <c r="G168" t="s">
        <v>968</v>
      </c>
      <c r="H168" t="s">
        <v>1513</v>
      </c>
      <c r="J168" s="6" t="s">
        <v>1347</v>
      </c>
      <c r="K168" s="23">
        <v>0.0</v>
      </c>
      <c r="L168">
        <v>5.0</v>
      </c>
      <c r="N168">
        <v>794.3</v>
      </c>
      <c r="O168" s="23">
        <v>1.0</v>
      </c>
      <c r="P168">
        <v>5.0</v>
      </c>
      <c r="R168">
        <v>794.3</v>
      </c>
      <c r="S168" t="s">
        <v>976</v>
      </c>
      <c r="T168">
        <v>0.0</v>
      </c>
      <c r="U168">
        <v>0.0</v>
      </c>
      <c r="V168" t="s">
        <v>978</v>
      </c>
      <c r="W168" s="6" t="s">
        <v>1423</v>
      </c>
      <c r="X168" s="6" t="s">
        <v>1424</v>
      </c>
      <c r="Y168" s="6" t="s">
        <v>1425</v>
      </c>
      <c r="Z168" s="6" t="s">
        <v>1426</v>
      </c>
      <c r="AA168" s="35" t="s">
        <v>1515</v>
      </c>
      <c r="AB168" s="6" t="s">
        <v>1516</v>
      </c>
      <c r="AC168" t="s">
        <v>1514</v>
      </c>
    </row>
    <row r="169" ht="15.75" hidden="1" customHeight="1">
      <c r="A169" s="2">
        <v>4.0</v>
      </c>
      <c r="B169" s="18" t="s">
        <v>734</v>
      </c>
      <c r="C169">
        <v>0.0</v>
      </c>
      <c r="D169">
        <v>0.0</v>
      </c>
      <c r="E169" t="s">
        <v>965</v>
      </c>
      <c r="F169" s="6" t="s">
        <v>966</v>
      </c>
      <c r="G169" t="s">
        <v>968</v>
      </c>
      <c r="H169" t="s">
        <v>1513</v>
      </c>
      <c r="J169" s="6" t="s">
        <v>1347</v>
      </c>
      <c r="K169" s="23">
        <v>0.0</v>
      </c>
      <c r="L169">
        <v>5.0</v>
      </c>
      <c r="N169">
        <v>794.3</v>
      </c>
      <c r="O169" s="23">
        <v>2.0</v>
      </c>
      <c r="P169">
        <v>5.0</v>
      </c>
      <c r="R169">
        <v>794.3</v>
      </c>
      <c r="S169" t="s">
        <v>976</v>
      </c>
      <c r="T169">
        <v>0.0</v>
      </c>
      <c r="U169">
        <v>0.0</v>
      </c>
      <c r="V169" t="s">
        <v>1391</v>
      </c>
      <c r="W169" s="6" t="s">
        <v>1423</v>
      </c>
      <c r="X169" s="6" t="s">
        <v>1424</v>
      </c>
      <c r="Y169" s="6" t="s">
        <v>1431</v>
      </c>
      <c r="Z169" s="6" t="s">
        <v>1432</v>
      </c>
      <c r="AA169" s="35" t="s">
        <v>1515</v>
      </c>
      <c r="AB169" s="6" t="s">
        <v>1516</v>
      </c>
      <c r="AC169" t="s">
        <v>1514</v>
      </c>
    </row>
    <row r="170" ht="15.75" hidden="1" customHeight="1">
      <c r="A170" s="2">
        <v>4.0</v>
      </c>
      <c r="B170" s="18" t="s">
        <v>734</v>
      </c>
      <c r="C170">
        <v>0.0</v>
      </c>
      <c r="D170">
        <v>0.0</v>
      </c>
      <c r="E170" t="s">
        <v>965</v>
      </c>
      <c r="F170" s="6" t="s">
        <v>966</v>
      </c>
      <c r="G170" t="s">
        <v>968</v>
      </c>
      <c r="H170" t="s">
        <v>1513</v>
      </c>
      <c r="J170" s="6" t="s">
        <v>1347</v>
      </c>
      <c r="K170" s="23">
        <v>0.0</v>
      </c>
      <c r="L170">
        <v>5.0</v>
      </c>
      <c r="N170">
        <v>794.3</v>
      </c>
      <c r="O170" s="23">
        <v>3.0</v>
      </c>
      <c r="P170">
        <v>5.0</v>
      </c>
      <c r="R170">
        <v>794.3</v>
      </c>
      <c r="S170" t="s">
        <v>976</v>
      </c>
      <c r="T170">
        <v>0.0</v>
      </c>
      <c r="U170">
        <v>0.0</v>
      </c>
      <c r="V170" t="s">
        <v>1397</v>
      </c>
      <c r="W170" s="6" t="s">
        <v>1423</v>
      </c>
      <c r="X170" s="6" t="s">
        <v>1424</v>
      </c>
      <c r="Y170" s="6" t="s">
        <v>1436</v>
      </c>
      <c r="Z170" s="6" t="s">
        <v>1437</v>
      </c>
      <c r="AA170" s="35" t="s">
        <v>1515</v>
      </c>
      <c r="AB170" s="6" t="s">
        <v>1516</v>
      </c>
      <c r="AC170" t="s">
        <v>1514</v>
      </c>
    </row>
    <row r="171" ht="15.75" hidden="1" customHeight="1">
      <c r="A171" s="2">
        <v>4.0</v>
      </c>
      <c r="B171" s="18" t="s">
        <v>734</v>
      </c>
      <c r="C171">
        <v>0.0</v>
      </c>
      <c r="D171">
        <v>0.0</v>
      </c>
      <c r="E171" t="s">
        <v>965</v>
      </c>
      <c r="F171" s="6" t="s">
        <v>966</v>
      </c>
      <c r="G171" t="s">
        <v>968</v>
      </c>
      <c r="H171" t="s">
        <v>1513</v>
      </c>
      <c r="J171" s="6" t="s">
        <v>1347</v>
      </c>
      <c r="K171" s="23">
        <v>1.0</v>
      </c>
      <c r="L171">
        <v>5.0</v>
      </c>
      <c r="N171">
        <v>794.3</v>
      </c>
      <c r="O171" s="23">
        <v>2.0</v>
      </c>
      <c r="P171">
        <v>5.0</v>
      </c>
      <c r="R171">
        <v>794.3</v>
      </c>
      <c r="S171" t="s">
        <v>976</v>
      </c>
      <c r="T171">
        <v>0.0</v>
      </c>
      <c r="U171">
        <v>0.0</v>
      </c>
      <c r="V171" s="6" t="s">
        <v>1401</v>
      </c>
      <c r="W171" s="6" t="s">
        <v>1425</v>
      </c>
      <c r="X171" s="6" t="s">
        <v>1426</v>
      </c>
      <c r="Y171" s="6" t="s">
        <v>1431</v>
      </c>
      <c r="Z171" s="6" t="s">
        <v>1432</v>
      </c>
      <c r="AA171" s="35"/>
      <c r="AB171" s="6"/>
      <c r="AC171" t="s">
        <v>1514</v>
      </c>
    </row>
    <row r="172" ht="15.75" hidden="1" customHeight="1">
      <c r="A172" s="2">
        <v>4.0</v>
      </c>
      <c r="B172" s="18" t="s">
        <v>734</v>
      </c>
      <c r="C172">
        <v>0.0</v>
      </c>
      <c r="D172">
        <v>0.0</v>
      </c>
      <c r="E172" t="s">
        <v>965</v>
      </c>
      <c r="F172" s="6" t="s">
        <v>966</v>
      </c>
      <c r="G172" t="s">
        <v>968</v>
      </c>
      <c r="H172" t="s">
        <v>1513</v>
      </c>
      <c r="J172" s="6" t="s">
        <v>1347</v>
      </c>
      <c r="K172" s="23">
        <v>1.0</v>
      </c>
      <c r="L172">
        <v>5.0</v>
      </c>
      <c r="N172">
        <v>794.3</v>
      </c>
      <c r="O172" s="23">
        <v>3.0</v>
      </c>
      <c r="P172">
        <v>5.0</v>
      </c>
      <c r="R172">
        <v>794.3</v>
      </c>
      <c r="S172" t="s">
        <v>976</v>
      </c>
      <c r="T172">
        <v>0.0</v>
      </c>
      <c r="U172">
        <v>0.0</v>
      </c>
      <c r="V172" s="6" t="s">
        <v>1402</v>
      </c>
      <c r="W172" s="6" t="s">
        <v>1425</v>
      </c>
      <c r="X172" s="6" t="s">
        <v>1426</v>
      </c>
      <c r="Y172" s="6" t="s">
        <v>1436</v>
      </c>
      <c r="Z172" s="6" t="s">
        <v>1437</v>
      </c>
      <c r="AA172" s="35"/>
      <c r="AB172" s="6"/>
      <c r="AC172" t="s">
        <v>1514</v>
      </c>
    </row>
    <row r="173" ht="15.75" hidden="1" customHeight="1">
      <c r="A173" s="2">
        <v>4.0</v>
      </c>
      <c r="B173" s="18" t="s">
        <v>734</v>
      </c>
      <c r="C173">
        <v>0.0</v>
      </c>
      <c r="D173">
        <v>0.0</v>
      </c>
      <c r="E173" t="s">
        <v>965</v>
      </c>
      <c r="F173" s="6" t="s">
        <v>966</v>
      </c>
      <c r="G173" t="s">
        <v>968</v>
      </c>
      <c r="H173" t="s">
        <v>1513</v>
      </c>
      <c r="J173" s="6" t="s">
        <v>1347</v>
      </c>
      <c r="K173" s="23">
        <v>2.0</v>
      </c>
      <c r="L173">
        <v>4.0</v>
      </c>
      <c r="N173">
        <v>794.3</v>
      </c>
      <c r="O173" s="23">
        <v>3.0</v>
      </c>
      <c r="P173">
        <v>4.0</v>
      </c>
      <c r="R173">
        <v>794.3</v>
      </c>
      <c r="S173" t="s">
        <v>976</v>
      </c>
      <c r="T173">
        <v>0.0</v>
      </c>
      <c r="U173">
        <v>0.0</v>
      </c>
      <c r="V173" s="6" t="s">
        <v>1403</v>
      </c>
      <c r="W173" s="6" t="s">
        <v>1412</v>
      </c>
      <c r="X173" s="6" t="s">
        <v>1413</v>
      </c>
      <c r="Y173" s="6" t="s">
        <v>1417</v>
      </c>
      <c r="Z173" s="6" t="s">
        <v>1418</v>
      </c>
      <c r="AA173" s="35"/>
      <c r="AB173" s="6"/>
      <c r="AC173" t="s">
        <v>1514</v>
      </c>
    </row>
    <row r="174" ht="15.75" hidden="1" customHeight="1">
      <c r="A174" s="2">
        <v>4.0</v>
      </c>
      <c r="B174" s="18" t="s">
        <v>734</v>
      </c>
      <c r="C174">
        <v>0.0</v>
      </c>
      <c r="D174">
        <v>0.0</v>
      </c>
      <c r="E174" t="s">
        <v>965</v>
      </c>
      <c r="F174" s="6" t="s">
        <v>966</v>
      </c>
      <c r="G174" t="s">
        <v>968</v>
      </c>
      <c r="H174" t="s">
        <v>1513</v>
      </c>
      <c r="J174" s="6" t="s">
        <v>1347</v>
      </c>
      <c r="K174" s="23">
        <v>2.0</v>
      </c>
      <c r="L174">
        <v>5.0</v>
      </c>
      <c r="N174">
        <v>794.3</v>
      </c>
      <c r="O174" s="23">
        <v>3.0</v>
      </c>
      <c r="P174">
        <v>5.0</v>
      </c>
      <c r="R174">
        <v>794.3</v>
      </c>
      <c r="S174" t="s">
        <v>976</v>
      </c>
      <c r="T174">
        <v>0.0</v>
      </c>
      <c r="U174">
        <v>0.0</v>
      </c>
      <c r="V174" s="6" t="s">
        <v>1403</v>
      </c>
      <c r="W174" s="6" t="s">
        <v>1431</v>
      </c>
      <c r="X174" s="6" t="s">
        <v>1432</v>
      </c>
      <c r="Y174" s="6" t="s">
        <v>1436</v>
      </c>
      <c r="Z174" s="6" t="s">
        <v>1437</v>
      </c>
      <c r="AA174" s="35"/>
      <c r="AB174" s="6"/>
      <c r="AC174" t="s">
        <v>1514</v>
      </c>
    </row>
    <row r="175" ht="15.75" hidden="1" customHeight="1">
      <c r="A175" s="2">
        <v>4.0</v>
      </c>
      <c r="B175" s="18" t="s">
        <v>734</v>
      </c>
      <c r="C175">
        <v>0.0</v>
      </c>
      <c r="D175">
        <v>0.0</v>
      </c>
      <c r="E175" t="s">
        <v>965</v>
      </c>
      <c r="F175" s="6" t="s">
        <v>966</v>
      </c>
      <c r="G175" t="s">
        <v>968</v>
      </c>
      <c r="H175" t="s">
        <v>1513</v>
      </c>
      <c r="J175" s="6" t="s">
        <v>973</v>
      </c>
      <c r="K175" s="23">
        <v>0.0</v>
      </c>
      <c r="L175">
        <v>4.0</v>
      </c>
      <c r="N175">
        <v>10309.0</v>
      </c>
      <c r="O175" s="23">
        <v>1.0</v>
      </c>
      <c r="P175">
        <v>4.0</v>
      </c>
      <c r="R175">
        <v>10219.0</v>
      </c>
      <c r="S175" t="s">
        <v>976</v>
      </c>
      <c r="T175">
        <v>0.0</v>
      </c>
      <c r="U175">
        <v>0.0</v>
      </c>
      <c r="V175" t="s">
        <v>978</v>
      </c>
      <c r="W175" s="6" t="s">
        <v>1406</v>
      </c>
      <c r="X175" s="6" t="s">
        <v>1407</v>
      </c>
      <c r="Y175" s="6" t="s">
        <v>1408</v>
      </c>
      <c r="Z175" s="6" t="s">
        <v>1409</v>
      </c>
      <c r="AA175" s="35" t="s">
        <v>1515</v>
      </c>
      <c r="AB175" s="6" t="s">
        <v>1516</v>
      </c>
      <c r="AC175" t="s">
        <v>1514</v>
      </c>
    </row>
    <row r="176" ht="15.75" hidden="1" customHeight="1">
      <c r="A176" s="2">
        <v>4.0</v>
      </c>
      <c r="B176" s="18" t="s">
        <v>734</v>
      </c>
      <c r="C176">
        <v>0.0</v>
      </c>
      <c r="D176">
        <v>0.0</v>
      </c>
      <c r="E176" t="s">
        <v>965</v>
      </c>
      <c r="F176" s="6" t="s">
        <v>966</v>
      </c>
      <c r="G176" t="s">
        <v>968</v>
      </c>
      <c r="H176" t="s">
        <v>1513</v>
      </c>
      <c r="J176" s="6" t="s">
        <v>973</v>
      </c>
      <c r="K176" s="23">
        <v>0.0</v>
      </c>
      <c r="L176">
        <v>4.0</v>
      </c>
      <c r="N176">
        <v>10309.0</v>
      </c>
      <c r="O176" s="23">
        <v>2.0</v>
      </c>
      <c r="P176">
        <v>4.0</v>
      </c>
      <c r="R176">
        <v>10233.0</v>
      </c>
      <c r="S176" t="s">
        <v>976</v>
      </c>
      <c r="T176">
        <v>0.0</v>
      </c>
      <c r="U176">
        <v>0.0</v>
      </c>
      <c r="V176" t="s">
        <v>1391</v>
      </c>
      <c r="W176" s="6" t="s">
        <v>1406</v>
      </c>
      <c r="X176" s="6" t="s">
        <v>1407</v>
      </c>
      <c r="Y176" s="6" t="s">
        <v>1412</v>
      </c>
      <c r="Z176" s="6" t="s">
        <v>1413</v>
      </c>
      <c r="AA176" s="35" t="s">
        <v>1515</v>
      </c>
      <c r="AB176" s="6" t="s">
        <v>1516</v>
      </c>
      <c r="AC176" t="s">
        <v>1514</v>
      </c>
    </row>
    <row r="177" ht="15.75" hidden="1" customHeight="1">
      <c r="A177" s="2">
        <v>4.0</v>
      </c>
      <c r="B177" s="18" t="s">
        <v>734</v>
      </c>
      <c r="C177">
        <v>0.0</v>
      </c>
      <c r="D177">
        <v>0.0</v>
      </c>
      <c r="E177" t="s">
        <v>965</v>
      </c>
      <c r="F177" s="6" t="s">
        <v>966</v>
      </c>
      <c r="G177" t="s">
        <v>968</v>
      </c>
      <c r="H177" t="s">
        <v>1513</v>
      </c>
      <c r="J177" s="6" t="s">
        <v>973</v>
      </c>
      <c r="K177" s="23">
        <v>0.0</v>
      </c>
      <c r="L177">
        <v>4.0</v>
      </c>
      <c r="N177">
        <v>10309.0</v>
      </c>
      <c r="O177" s="23">
        <v>3.0</v>
      </c>
      <c r="P177">
        <v>4.0</v>
      </c>
      <c r="R177">
        <v>10482.0</v>
      </c>
      <c r="S177" t="s">
        <v>976</v>
      </c>
      <c r="T177">
        <v>0.0</v>
      </c>
      <c r="U177">
        <v>0.0</v>
      </c>
      <c r="V177" t="s">
        <v>1397</v>
      </c>
      <c r="W177" s="6" t="s">
        <v>1406</v>
      </c>
      <c r="X177" s="6" t="s">
        <v>1407</v>
      </c>
      <c r="Y177" s="6" t="s">
        <v>1417</v>
      </c>
      <c r="Z177" s="6" t="s">
        <v>1418</v>
      </c>
      <c r="AA177" s="35" t="s">
        <v>1515</v>
      </c>
      <c r="AB177" s="6" t="s">
        <v>1516</v>
      </c>
      <c r="AC177" t="s">
        <v>1514</v>
      </c>
    </row>
    <row r="178" ht="15.75" hidden="1" customHeight="1">
      <c r="A178" s="2">
        <v>4.0</v>
      </c>
      <c r="B178" s="18" t="s">
        <v>734</v>
      </c>
      <c r="C178">
        <v>0.0</v>
      </c>
      <c r="D178">
        <v>0.0</v>
      </c>
      <c r="E178" t="s">
        <v>965</v>
      </c>
      <c r="F178" s="6" t="s">
        <v>966</v>
      </c>
      <c r="G178" t="s">
        <v>968</v>
      </c>
      <c r="H178" t="s">
        <v>1513</v>
      </c>
      <c r="J178" s="6" t="s">
        <v>973</v>
      </c>
      <c r="K178" s="23">
        <v>1.0</v>
      </c>
      <c r="L178">
        <v>5.0</v>
      </c>
      <c r="N178">
        <v>9671.0</v>
      </c>
      <c r="O178" s="23">
        <v>2.0</v>
      </c>
      <c r="P178">
        <v>5.0</v>
      </c>
      <c r="R178">
        <v>9866.0</v>
      </c>
      <c r="S178" t="s">
        <v>976</v>
      </c>
      <c r="T178">
        <v>0.0</v>
      </c>
      <c r="U178">
        <v>0.0</v>
      </c>
      <c r="V178" s="6" t="s">
        <v>1401</v>
      </c>
      <c r="W178" s="6" t="s">
        <v>1425</v>
      </c>
      <c r="X178" s="6" t="s">
        <v>1426</v>
      </c>
      <c r="Y178" s="6" t="s">
        <v>1431</v>
      </c>
      <c r="Z178" s="6" t="s">
        <v>1432</v>
      </c>
      <c r="AA178" s="35"/>
      <c r="AB178" s="6"/>
      <c r="AC178" t="s">
        <v>1514</v>
      </c>
    </row>
    <row r="179" ht="15.75" hidden="1" customHeight="1">
      <c r="A179" s="2">
        <v>4.0</v>
      </c>
      <c r="B179" s="18" t="s">
        <v>734</v>
      </c>
      <c r="C179">
        <v>0.0</v>
      </c>
      <c r="D179">
        <v>0.0</v>
      </c>
      <c r="E179" t="s">
        <v>965</v>
      </c>
      <c r="F179" s="6" t="s">
        <v>966</v>
      </c>
      <c r="G179" t="s">
        <v>968</v>
      </c>
      <c r="H179" t="s">
        <v>1513</v>
      </c>
      <c r="J179" s="6" t="s">
        <v>973</v>
      </c>
      <c r="K179" s="23">
        <v>1.0</v>
      </c>
      <c r="L179">
        <v>5.0</v>
      </c>
      <c r="N179">
        <v>9671.0</v>
      </c>
      <c r="O179" s="23">
        <v>3.0</v>
      </c>
      <c r="P179">
        <v>5.0</v>
      </c>
      <c r="R179">
        <v>9463.0</v>
      </c>
      <c r="S179" t="s">
        <v>976</v>
      </c>
      <c r="T179">
        <v>0.0</v>
      </c>
      <c r="U179">
        <v>0.0</v>
      </c>
      <c r="V179" s="6" t="s">
        <v>1402</v>
      </c>
      <c r="W179" s="6" t="s">
        <v>1425</v>
      </c>
      <c r="X179" s="6" t="s">
        <v>1426</v>
      </c>
      <c r="Y179" s="6" t="s">
        <v>1436</v>
      </c>
      <c r="Z179" s="6" t="s">
        <v>1437</v>
      </c>
      <c r="AA179" s="35"/>
      <c r="AB179" s="6"/>
      <c r="AC179" t="s">
        <v>1514</v>
      </c>
    </row>
    <row r="180" ht="15.75" hidden="1" customHeight="1">
      <c r="A180" s="2">
        <v>4.0</v>
      </c>
      <c r="B180" s="18" t="s">
        <v>734</v>
      </c>
      <c r="C180">
        <v>0.0</v>
      </c>
      <c r="D180">
        <v>0.0</v>
      </c>
      <c r="E180" t="s">
        <v>965</v>
      </c>
      <c r="F180" s="6" t="s">
        <v>966</v>
      </c>
      <c r="G180" t="s">
        <v>968</v>
      </c>
      <c r="H180" t="s">
        <v>1513</v>
      </c>
      <c r="J180" s="6" t="s">
        <v>973</v>
      </c>
      <c r="K180" s="23">
        <v>2.0</v>
      </c>
      <c r="L180">
        <v>5.0</v>
      </c>
      <c r="N180">
        <v>9866.0</v>
      </c>
      <c r="O180" s="23">
        <v>3.0</v>
      </c>
      <c r="P180">
        <v>5.0</v>
      </c>
      <c r="R180">
        <v>9463.0</v>
      </c>
      <c r="S180" t="s">
        <v>976</v>
      </c>
      <c r="T180">
        <v>0.0</v>
      </c>
      <c r="U180">
        <v>0.0</v>
      </c>
      <c r="V180" s="6" t="s">
        <v>1403</v>
      </c>
      <c r="W180" s="6" t="s">
        <v>1431</v>
      </c>
      <c r="X180" s="6" t="s">
        <v>1432</v>
      </c>
      <c r="Y180" s="6" t="s">
        <v>1436</v>
      </c>
      <c r="Z180" s="6" t="s">
        <v>1437</v>
      </c>
      <c r="AA180" s="35"/>
      <c r="AB180" s="6"/>
      <c r="AC180" t="s">
        <v>1514</v>
      </c>
    </row>
    <row r="181" ht="15.75" hidden="1" customHeight="1">
      <c r="A181" s="2">
        <v>4.0</v>
      </c>
      <c r="B181" s="18" t="s">
        <v>734</v>
      </c>
      <c r="C181">
        <v>0.0</v>
      </c>
      <c r="D181">
        <v>0.0</v>
      </c>
      <c r="E181" t="s">
        <v>965</v>
      </c>
      <c r="F181" s="6" t="s">
        <v>966</v>
      </c>
      <c r="G181" t="s">
        <v>968</v>
      </c>
      <c r="H181" t="s">
        <v>1513</v>
      </c>
      <c r="J181" s="6" t="s">
        <v>973</v>
      </c>
      <c r="K181" s="23">
        <v>1.0</v>
      </c>
      <c r="N181">
        <v>9945.0</v>
      </c>
      <c r="O181" s="23">
        <v>2.0</v>
      </c>
      <c r="R181">
        <v>10149.0</v>
      </c>
      <c r="S181" t="s">
        <v>976</v>
      </c>
      <c r="T181">
        <v>0.0</v>
      </c>
      <c r="U181">
        <v>0.0</v>
      </c>
      <c r="V181" s="6" t="s">
        <v>1401</v>
      </c>
      <c r="W181" s="6" t="s">
        <v>918</v>
      </c>
      <c r="X181" s="6" t="s">
        <v>1386</v>
      </c>
      <c r="Y181" s="6" t="s">
        <v>1392</v>
      </c>
      <c r="Z181" s="6" t="s">
        <v>1393</v>
      </c>
      <c r="AA181" s="35"/>
      <c r="AB181" s="6"/>
      <c r="AC181" t="s">
        <v>1514</v>
      </c>
    </row>
    <row r="182" ht="15.75" hidden="1" customHeight="1">
      <c r="A182" s="2">
        <v>4.0</v>
      </c>
      <c r="B182" s="18" t="s">
        <v>734</v>
      </c>
      <c r="C182">
        <v>0.0</v>
      </c>
      <c r="D182">
        <v>0.0</v>
      </c>
      <c r="E182" t="s">
        <v>965</v>
      </c>
      <c r="F182" s="6" t="s">
        <v>966</v>
      </c>
      <c r="G182" t="s">
        <v>968</v>
      </c>
      <c r="H182" t="s">
        <v>1513</v>
      </c>
      <c r="J182" s="6" t="s">
        <v>973</v>
      </c>
      <c r="K182" s="23">
        <v>1.0</v>
      </c>
      <c r="N182">
        <v>9945.0</v>
      </c>
      <c r="O182" s="23">
        <v>3.0</v>
      </c>
      <c r="R182">
        <v>9973.0</v>
      </c>
      <c r="S182" t="s">
        <v>976</v>
      </c>
      <c r="T182">
        <v>0.0</v>
      </c>
      <c r="U182">
        <v>0.0</v>
      </c>
      <c r="V182" s="6" t="s">
        <v>1402</v>
      </c>
      <c r="W182" s="6" t="s">
        <v>918</v>
      </c>
      <c r="X182" s="6" t="s">
        <v>1386</v>
      </c>
      <c r="Y182" s="6" t="s">
        <v>1398</v>
      </c>
      <c r="Z182" s="6" t="s">
        <v>1399</v>
      </c>
      <c r="AA182" s="35"/>
      <c r="AB182" s="6"/>
      <c r="AC182" t="s">
        <v>1514</v>
      </c>
    </row>
    <row r="183" ht="15.75" hidden="1" customHeight="1">
      <c r="A183" s="2">
        <v>4.0</v>
      </c>
      <c r="B183" s="18" t="s">
        <v>734</v>
      </c>
      <c r="C183">
        <v>0.0</v>
      </c>
      <c r="D183">
        <v>0.0</v>
      </c>
      <c r="E183" t="s">
        <v>965</v>
      </c>
      <c r="F183" s="6" t="s">
        <v>966</v>
      </c>
      <c r="G183" t="s">
        <v>968</v>
      </c>
      <c r="H183" t="s">
        <v>1513</v>
      </c>
      <c r="J183" s="6" t="s">
        <v>973</v>
      </c>
      <c r="K183" s="23">
        <v>2.0</v>
      </c>
      <c r="N183">
        <v>10149.0</v>
      </c>
      <c r="O183" s="23">
        <v>3.0</v>
      </c>
      <c r="R183">
        <v>9973.0</v>
      </c>
      <c r="S183" t="s">
        <v>976</v>
      </c>
      <c r="T183">
        <v>0.0</v>
      </c>
      <c r="U183">
        <v>0.0</v>
      </c>
      <c r="V183" s="6" t="s">
        <v>1403</v>
      </c>
      <c r="W183" s="6" t="s">
        <v>1392</v>
      </c>
      <c r="X183" s="6" t="s">
        <v>1393</v>
      </c>
      <c r="Y183" s="6" t="s">
        <v>1398</v>
      </c>
      <c r="Z183" s="6" t="s">
        <v>1399</v>
      </c>
      <c r="AA183" s="35"/>
      <c r="AB183" s="6"/>
      <c r="AC183" t="s">
        <v>1514</v>
      </c>
    </row>
    <row r="184" ht="15.75" hidden="1" customHeight="1">
      <c r="A184" s="2">
        <v>4.0</v>
      </c>
      <c r="B184" s="18" t="s">
        <v>734</v>
      </c>
      <c r="C184">
        <v>0.0</v>
      </c>
      <c r="D184">
        <v>0.0</v>
      </c>
      <c r="E184" t="s">
        <v>965</v>
      </c>
      <c r="F184" s="6" t="s">
        <v>966</v>
      </c>
      <c r="G184" t="s">
        <v>968</v>
      </c>
      <c r="H184" t="s">
        <v>1513</v>
      </c>
      <c r="J184" s="6" t="s">
        <v>973</v>
      </c>
      <c r="K184" s="23">
        <v>1.0</v>
      </c>
      <c r="L184">
        <v>4.0</v>
      </c>
      <c r="N184">
        <v>10219.0</v>
      </c>
      <c r="O184" s="23">
        <v>2.0</v>
      </c>
      <c r="P184">
        <v>4.0</v>
      </c>
      <c r="R184">
        <v>10233.0</v>
      </c>
      <c r="S184" t="s">
        <v>976</v>
      </c>
      <c r="T184">
        <v>0.0</v>
      </c>
      <c r="U184">
        <v>0.0</v>
      </c>
      <c r="V184" s="6" t="s">
        <v>1401</v>
      </c>
      <c r="W184" s="6" t="s">
        <v>1408</v>
      </c>
      <c r="X184" s="6" t="s">
        <v>1409</v>
      </c>
      <c r="Y184" s="6" t="s">
        <v>1412</v>
      </c>
      <c r="Z184" s="6" t="s">
        <v>1413</v>
      </c>
      <c r="AA184" s="35"/>
      <c r="AB184" s="6"/>
      <c r="AC184" t="s">
        <v>1514</v>
      </c>
    </row>
    <row r="185" ht="15.75" hidden="1" customHeight="1">
      <c r="A185" s="2">
        <v>4.0</v>
      </c>
      <c r="B185" s="18" t="s">
        <v>734</v>
      </c>
      <c r="C185">
        <v>0.0</v>
      </c>
      <c r="D185">
        <v>0.0</v>
      </c>
      <c r="E185" t="s">
        <v>965</v>
      </c>
      <c r="F185" s="6" t="s">
        <v>966</v>
      </c>
      <c r="G185" t="s">
        <v>968</v>
      </c>
      <c r="H185" t="s">
        <v>1513</v>
      </c>
      <c r="J185" s="6" t="s">
        <v>973</v>
      </c>
      <c r="K185" s="23">
        <v>1.0</v>
      </c>
      <c r="L185">
        <v>4.0</v>
      </c>
      <c r="N185">
        <v>10219.0</v>
      </c>
      <c r="O185" s="23">
        <v>3.0</v>
      </c>
      <c r="P185">
        <v>4.0</v>
      </c>
      <c r="R185">
        <v>10482.0</v>
      </c>
      <c r="S185" t="s">
        <v>976</v>
      </c>
      <c r="T185">
        <v>0.0</v>
      </c>
      <c r="U185">
        <v>0.0</v>
      </c>
      <c r="V185" s="6" t="s">
        <v>1402</v>
      </c>
      <c r="W185" s="6" t="s">
        <v>1408</v>
      </c>
      <c r="X185" s="6" t="s">
        <v>1409</v>
      </c>
      <c r="Y185" s="6" t="s">
        <v>1417</v>
      </c>
      <c r="Z185" s="6" t="s">
        <v>1418</v>
      </c>
      <c r="AA185" s="35"/>
      <c r="AB185" s="6"/>
      <c r="AC185" t="s">
        <v>1514</v>
      </c>
    </row>
    <row r="186" ht="15.75" hidden="1" customHeight="1">
      <c r="A186" s="2">
        <v>4.0</v>
      </c>
      <c r="B186" s="18" t="s">
        <v>734</v>
      </c>
      <c r="C186">
        <v>0.0</v>
      </c>
      <c r="D186">
        <v>0.0</v>
      </c>
      <c r="E186" t="s">
        <v>965</v>
      </c>
      <c r="F186" s="6" t="s">
        <v>966</v>
      </c>
      <c r="G186" t="s">
        <v>968</v>
      </c>
      <c r="H186" t="s">
        <v>1513</v>
      </c>
      <c r="J186" s="6" t="s">
        <v>973</v>
      </c>
      <c r="K186" s="23">
        <v>2.0</v>
      </c>
      <c r="L186">
        <v>4.0</v>
      </c>
      <c r="N186">
        <v>10233.0</v>
      </c>
      <c r="O186" s="23">
        <v>3.0</v>
      </c>
      <c r="P186">
        <v>4.0</v>
      </c>
      <c r="R186">
        <v>10482.0</v>
      </c>
      <c r="S186" t="s">
        <v>976</v>
      </c>
      <c r="T186">
        <v>0.0</v>
      </c>
      <c r="U186">
        <v>0.0</v>
      </c>
      <c r="V186" s="6" t="s">
        <v>1403</v>
      </c>
      <c r="W186" s="6" t="s">
        <v>1412</v>
      </c>
      <c r="X186" s="6" t="s">
        <v>1413</v>
      </c>
      <c r="Y186" s="6" t="s">
        <v>1417</v>
      </c>
      <c r="Z186" s="6" t="s">
        <v>1418</v>
      </c>
      <c r="AA186" s="35"/>
      <c r="AB186" s="6"/>
      <c r="AC186" t="s">
        <v>1514</v>
      </c>
    </row>
    <row r="187" ht="15.75" hidden="1" customHeight="1">
      <c r="A187" s="2">
        <v>4.0</v>
      </c>
      <c r="B187" s="18" t="s">
        <v>734</v>
      </c>
      <c r="C187">
        <v>0.0</v>
      </c>
      <c r="D187">
        <v>0.0</v>
      </c>
      <c r="E187" t="s">
        <v>965</v>
      </c>
      <c r="F187" s="6" t="s">
        <v>966</v>
      </c>
      <c r="G187" t="s">
        <v>968</v>
      </c>
      <c r="H187" t="s">
        <v>1513</v>
      </c>
      <c r="J187" s="6" t="s">
        <v>973</v>
      </c>
      <c r="K187" s="23">
        <v>0.0</v>
      </c>
      <c r="L187">
        <v>5.0</v>
      </c>
      <c r="N187">
        <v>10236.0</v>
      </c>
      <c r="O187" s="23">
        <v>1.0</v>
      </c>
      <c r="P187">
        <v>5.0</v>
      </c>
      <c r="R187">
        <v>9671.0</v>
      </c>
      <c r="S187" t="s">
        <v>976</v>
      </c>
      <c r="T187">
        <v>0.0</v>
      </c>
      <c r="U187">
        <v>0.0</v>
      </c>
      <c r="V187" t="s">
        <v>978</v>
      </c>
      <c r="W187" s="6" t="s">
        <v>1423</v>
      </c>
      <c r="X187" s="6" t="s">
        <v>1424</v>
      </c>
      <c r="Y187" s="6" t="s">
        <v>1425</v>
      </c>
      <c r="Z187" s="6" t="s">
        <v>1426</v>
      </c>
      <c r="AA187" s="35" t="s">
        <v>1515</v>
      </c>
      <c r="AB187" s="6" t="s">
        <v>1516</v>
      </c>
      <c r="AC187" t="s">
        <v>1514</v>
      </c>
    </row>
    <row r="188" ht="15.75" hidden="1" customHeight="1">
      <c r="A188" s="2">
        <v>4.0</v>
      </c>
      <c r="B188" s="18" t="s">
        <v>734</v>
      </c>
      <c r="C188">
        <v>0.0</v>
      </c>
      <c r="D188">
        <v>0.0</v>
      </c>
      <c r="E188" t="s">
        <v>965</v>
      </c>
      <c r="F188" s="6" t="s">
        <v>966</v>
      </c>
      <c r="G188" t="s">
        <v>968</v>
      </c>
      <c r="H188" t="s">
        <v>1513</v>
      </c>
      <c r="J188" s="6" t="s">
        <v>973</v>
      </c>
      <c r="K188" s="23">
        <v>0.0</v>
      </c>
      <c r="L188">
        <v>5.0</v>
      </c>
      <c r="N188">
        <v>10236.0</v>
      </c>
      <c r="O188" s="23">
        <v>2.0</v>
      </c>
      <c r="P188">
        <v>5.0</v>
      </c>
      <c r="R188">
        <v>9866.0</v>
      </c>
      <c r="S188" t="s">
        <v>976</v>
      </c>
      <c r="T188">
        <v>0.0</v>
      </c>
      <c r="U188">
        <v>0.0</v>
      </c>
      <c r="V188" t="s">
        <v>1391</v>
      </c>
      <c r="W188" s="6" t="s">
        <v>1423</v>
      </c>
      <c r="X188" s="6" t="s">
        <v>1424</v>
      </c>
      <c r="Y188" s="6" t="s">
        <v>1431</v>
      </c>
      <c r="Z188" s="6" t="s">
        <v>1432</v>
      </c>
      <c r="AA188" s="35" t="s">
        <v>1515</v>
      </c>
      <c r="AB188" s="6" t="s">
        <v>1516</v>
      </c>
      <c r="AC188" t="s">
        <v>1514</v>
      </c>
    </row>
    <row r="189" ht="15.75" hidden="1" customHeight="1">
      <c r="A189" s="2">
        <v>4.0</v>
      </c>
      <c r="B189" s="18" t="s">
        <v>734</v>
      </c>
      <c r="C189">
        <v>0.0</v>
      </c>
      <c r="D189">
        <v>0.0</v>
      </c>
      <c r="E189" t="s">
        <v>965</v>
      </c>
      <c r="F189" s="6" t="s">
        <v>966</v>
      </c>
      <c r="G189" t="s">
        <v>968</v>
      </c>
      <c r="H189" t="s">
        <v>1513</v>
      </c>
      <c r="J189" s="6" t="s">
        <v>973</v>
      </c>
      <c r="K189" s="23">
        <v>0.0</v>
      </c>
      <c r="L189">
        <v>5.0</v>
      </c>
      <c r="N189">
        <v>10236.0</v>
      </c>
      <c r="O189" s="23">
        <v>3.0</v>
      </c>
      <c r="P189">
        <v>5.0</v>
      </c>
      <c r="R189">
        <v>9463.0</v>
      </c>
      <c r="S189" t="s">
        <v>976</v>
      </c>
      <c r="T189">
        <v>0.0</v>
      </c>
      <c r="U189">
        <v>0.0</v>
      </c>
      <c r="V189" t="s">
        <v>1397</v>
      </c>
      <c r="W189" s="6" t="s">
        <v>1423</v>
      </c>
      <c r="X189" s="6" t="s">
        <v>1424</v>
      </c>
      <c r="Y189" s="6" t="s">
        <v>1436</v>
      </c>
      <c r="Z189" s="6" t="s">
        <v>1437</v>
      </c>
      <c r="AA189" s="35" t="s">
        <v>1515</v>
      </c>
      <c r="AB189" s="6" t="s">
        <v>1516</v>
      </c>
      <c r="AC189" t="s">
        <v>1514</v>
      </c>
    </row>
    <row r="190" ht="15.75" hidden="1" customHeight="1">
      <c r="A190" s="2">
        <v>4.0</v>
      </c>
      <c r="B190" s="18" t="s">
        <v>734</v>
      </c>
      <c r="C190">
        <v>0.0</v>
      </c>
      <c r="D190">
        <v>0.0</v>
      </c>
      <c r="E190" t="s">
        <v>965</v>
      </c>
      <c r="F190" s="6" t="s">
        <v>966</v>
      </c>
      <c r="G190" t="s">
        <v>968</v>
      </c>
      <c r="H190" t="s">
        <v>1513</v>
      </c>
      <c r="J190" s="6" t="s">
        <v>973</v>
      </c>
      <c r="K190" s="23">
        <v>0.0</v>
      </c>
      <c r="N190">
        <v>10272.0</v>
      </c>
      <c r="O190" s="23">
        <v>1.0</v>
      </c>
      <c r="R190">
        <v>9945.0</v>
      </c>
      <c r="S190" t="s">
        <v>976</v>
      </c>
      <c r="T190">
        <v>0.0</v>
      </c>
      <c r="U190">
        <v>0.0</v>
      </c>
      <c r="V190" t="s">
        <v>978</v>
      </c>
      <c r="W190" s="6" t="s">
        <v>1384</v>
      </c>
      <c r="X190" s="6" t="s">
        <v>1385</v>
      </c>
      <c r="Y190" s="6" t="s">
        <v>918</v>
      </c>
      <c r="Z190" s="6" t="s">
        <v>1386</v>
      </c>
      <c r="AA190" s="35" t="s">
        <v>1515</v>
      </c>
      <c r="AB190" s="6" t="s">
        <v>1516</v>
      </c>
      <c r="AC190" t="s">
        <v>1514</v>
      </c>
    </row>
    <row r="191" ht="15.75" hidden="1" customHeight="1">
      <c r="A191" s="2">
        <v>4.0</v>
      </c>
      <c r="B191" s="18" t="s">
        <v>734</v>
      </c>
      <c r="C191">
        <v>0.0</v>
      </c>
      <c r="D191">
        <v>0.0</v>
      </c>
      <c r="E191" t="s">
        <v>965</v>
      </c>
      <c r="F191" s="6" t="s">
        <v>966</v>
      </c>
      <c r="G191" t="s">
        <v>968</v>
      </c>
      <c r="H191" t="s">
        <v>1513</v>
      </c>
      <c r="J191" s="6" t="s">
        <v>973</v>
      </c>
      <c r="K191" s="23">
        <v>0.0</v>
      </c>
      <c r="N191">
        <v>10272.0</v>
      </c>
      <c r="O191" s="23">
        <v>2.0</v>
      </c>
      <c r="R191">
        <v>10149.0</v>
      </c>
      <c r="S191" t="s">
        <v>976</v>
      </c>
      <c r="T191">
        <v>0.0</v>
      </c>
      <c r="U191">
        <v>0.0</v>
      </c>
      <c r="V191" t="s">
        <v>1391</v>
      </c>
      <c r="W191" s="6" t="s">
        <v>1384</v>
      </c>
      <c r="X191" s="6" t="s">
        <v>1385</v>
      </c>
      <c r="Y191" s="6" t="s">
        <v>1392</v>
      </c>
      <c r="Z191" s="6" t="s">
        <v>1393</v>
      </c>
      <c r="AA191" s="35" t="s">
        <v>1515</v>
      </c>
      <c r="AB191" s="6" t="s">
        <v>1516</v>
      </c>
      <c r="AC191" t="s">
        <v>1514</v>
      </c>
    </row>
    <row r="192" ht="15.75" hidden="1" customHeight="1">
      <c r="A192" s="2">
        <v>4.0</v>
      </c>
      <c r="B192" s="18" t="s">
        <v>734</v>
      </c>
      <c r="C192">
        <v>0.0</v>
      </c>
      <c r="D192">
        <v>0.0</v>
      </c>
      <c r="E192" t="s">
        <v>965</v>
      </c>
      <c r="F192" s="6" t="s">
        <v>966</v>
      </c>
      <c r="G192" t="s">
        <v>968</v>
      </c>
      <c r="H192" t="s">
        <v>1513</v>
      </c>
      <c r="J192" s="6" t="s">
        <v>973</v>
      </c>
      <c r="K192" s="23">
        <v>0.0</v>
      </c>
      <c r="N192">
        <v>10272.0</v>
      </c>
      <c r="O192" s="23">
        <v>3.0</v>
      </c>
      <c r="R192">
        <v>9973.0</v>
      </c>
      <c r="S192" t="s">
        <v>976</v>
      </c>
      <c r="T192">
        <v>0.0</v>
      </c>
      <c r="U192">
        <v>0.0</v>
      </c>
      <c r="V192" t="s">
        <v>1397</v>
      </c>
      <c r="W192" s="6" t="s">
        <v>1384</v>
      </c>
      <c r="X192" s="6" t="s">
        <v>1385</v>
      </c>
      <c r="Y192" s="6" t="s">
        <v>1398</v>
      </c>
      <c r="Z192" s="6" t="s">
        <v>1399</v>
      </c>
      <c r="AA192" s="35" t="s">
        <v>1515</v>
      </c>
      <c r="AB192" s="6" t="s">
        <v>1516</v>
      </c>
      <c r="AC192" t="s">
        <v>1514</v>
      </c>
    </row>
    <row r="193" ht="15.75" hidden="1" customHeight="1">
      <c r="A193" s="2">
        <v>4.0</v>
      </c>
      <c r="B193" s="18" t="s">
        <v>734</v>
      </c>
      <c r="C193">
        <v>0.0</v>
      </c>
      <c r="D193">
        <v>0.0</v>
      </c>
      <c r="E193" t="s">
        <v>965</v>
      </c>
      <c r="F193" s="6" t="s">
        <v>1134</v>
      </c>
      <c r="G193" t="s">
        <v>1536</v>
      </c>
      <c r="H193" t="s">
        <v>1536</v>
      </c>
      <c r="J193" s="6" t="s">
        <v>1347</v>
      </c>
      <c r="K193" s="23">
        <v>0.0</v>
      </c>
      <c r="N193">
        <v>0.15</v>
      </c>
      <c r="O193" s="23">
        <v>1.0</v>
      </c>
      <c r="R193">
        <v>0.15</v>
      </c>
      <c r="S193" t="s">
        <v>976</v>
      </c>
      <c r="T193">
        <v>0.0</v>
      </c>
      <c r="U193">
        <v>0.0</v>
      </c>
      <c r="V193" t="s">
        <v>978</v>
      </c>
      <c r="W193" s="6" t="s">
        <v>1384</v>
      </c>
      <c r="X193" s="6" t="s">
        <v>1385</v>
      </c>
      <c r="Y193" s="6" t="s">
        <v>918</v>
      </c>
      <c r="Z193" s="6" t="s">
        <v>1386</v>
      </c>
      <c r="AA193" t="s">
        <v>1537</v>
      </c>
      <c r="AB193" s="6" t="s">
        <v>1538</v>
      </c>
      <c r="AC193" t="s">
        <v>1539</v>
      </c>
    </row>
    <row r="194" ht="15.75" hidden="1" customHeight="1">
      <c r="A194" s="2">
        <v>4.0</v>
      </c>
      <c r="B194" s="18" t="s">
        <v>734</v>
      </c>
      <c r="C194">
        <v>0.0</v>
      </c>
      <c r="D194">
        <v>0.0</v>
      </c>
      <c r="E194" t="s">
        <v>965</v>
      </c>
      <c r="F194" s="6" t="s">
        <v>1134</v>
      </c>
      <c r="G194" t="s">
        <v>1536</v>
      </c>
      <c r="H194" t="s">
        <v>1536</v>
      </c>
      <c r="J194" s="6" t="s">
        <v>1347</v>
      </c>
      <c r="K194" s="23">
        <v>0.0</v>
      </c>
      <c r="N194">
        <v>0.15</v>
      </c>
      <c r="O194" s="23">
        <v>2.0</v>
      </c>
      <c r="R194">
        <v>0.15</v>
      </c>
      <c r="S194" t="s">
        <v>976</v>
      </c>
      <c r="T194">
        <v>0.0</v>
      </c>
      <c r="U194">
        <v>0.0</v>
      </c>
      <c r="V194" t="s">
        <v>1391</v>
      </c>
      <c r="W194" s="6" t="s">
        <v>1384</v>
      </c>
      <c r="X194" s="6" t="s">
        <v>1385</v>
      </c>
      <c r="Y194" s="6" t="s">
        <v>1392</v>
      </c>
      <c r="Z194" s="6" t="s">
        <v>1393</v>
      </c>
      <c r="AA194" t="s">
        <v>1537</v>
      </c>
      <c r="AB194" s="6" t="s">
        <v>1538</v>
      </c>
      <c r="AC194" t="s">
        <v>1539</v>
      </c>
    </row>
    <row r="195" ht="15.75" hidden="1" customHeight="1">
      <c r="A195" s="2">
        <v>4.0</v>
      </c>
      <c r="B195" s="18" t="s">
        <v>734</v>
      </c>
      <c r="C195">
        <v>0.0</v>
      </c>
      <c r="D195">
        <v>0.0</v>
      </c>
      <c r="E195" t="s">
        <v>965</v>
      </c>
      <c r="F195" s="6" t="s">
        <v>1134</v>
      </c>
      <c r="G195" t="s">
        <v>1536</v>
      </c>
      <c r="H195" t="s">
        <v>1536</v>
      </c>
      <c r="J195" s="6" t="s">
        <v>1347</v>
      </c>
      <c r="K195" s="23">
        <v>0.0</v>
      </c>
      <c r="N195">
        <v>0.15</v>
      </c>
      <c r="O195" s="23">
        <v>3.0</v>
      </c>
      <c r="R195">
        <v>0.15</v>
      </c>
      <c r="S195" t="s">
        <v>976</v>
      </c>
      <c r="T195">
        <v>0.0</v>
      </c>
      <c r="U195">
        <v>0.0</v>
      </c>
      <c r="V195" t="s">
        <v>1397</v>
      </c>
      <c r="W195" s="6" t="s">
        <v>1384</v>
      </c>
      <c r="X195" s="6" t="s">
        <v>1385</v>
      </c>
      <c r="Y195" s="6" t="s">
        <v>1398</v>
      </c>
      <c r="Z195" s="6" t="s">
        <v>1399</v>
      </c>
      <c r="AA195" t="s">
        <v>1537</v>
      </c>
      <c r="AB195" s="6" t="s">
        <v>1538</v>
      </c>
      <c r="AC195" t="s">
        <v>1539</v>
      </c>
    </row>
    <row r="196" ht="15.75" hidden="1" customHeight="1">
      <c r="A196" s="2">
        <v>4.0</v>
      </c>
      <c r="B196" s="18" t="s">
        <v>734</v>
      </c>
      <c r="C196">
        <v>0.0</v>
      </c>
      <c r="D196">
        <v>0.0</v>
      </c>
      <c r="E196" t="s">
        <v>965</v>
      </c>
      <c r="F196" s="6" t="s">
        <v>1134</v>
      </c>
      <c r="G196" t="s">
        <v>1536</v>
      </c>
      <c r="H196" t="s">
        <v>1536</v>
      </c>
      <c r="J196" s="6" t="s">
        <v>1347</v>
      </c>
      <c r="K196" s="23">
        <v>1.0</v>
      </c>
      <c r="N196">
        <v>0.15</v>
      </c>
      <c r="O196" s="23">
        <v>2.0</v>
      </c>
      <c r="R196">
        <v>0.15</v>
      </c>
      <c r="S196" t="s">
        <v>976</v>
      </c>
      <c r="T196">
        <v>0.0</v>
      </c>
      <c r="U196">
        <v>0.0</v>
      </c>
      <c r="V196" s="6" t="s">
        <v>1401</v>
      </c>
      <c r="W196" s="6" t="s">
        <v>918</v>
      </c>
      <c r="X196" s="6" t="s">
        <v>1386</v>
      </c>
      <c r="Y196" s="6" t="s">
        <v>1392</v>
      </c>
      <c r="Z196" s="6" t="s">
        <v>1393</v>
      </c>
      <c r="AA196" s="35"/>
      <c r="AB196" s="6"/>
      <c r="AC196" t="s">
        <v>1539</v>
      </c>
    </row>
    <row r="197" ht="15.75" hidden="1" customHeight="1">
      <c r="A197" s="2">
        <v>4.0</v>
      </c>
      <c r="B197" s="18" t="s">
        <v>734</v>
      </c>
      <c r="C197">
        <v>0.0</v>
      </c>
      <c r="D197">
        <v>0.0</v>
      </c>
      <c r="E197" t="s">
        <v>965</v>
      </c>
      <c r="F197" s="6" t="s">
        <v>1134</v>
      </c>
      <c r="G197" t="s">
        <v>1536</v>
      </c>
      <c r="H197" t="s">
        <v>1536</v>
      </c>
      <c r="J197" s="6" t="s">
        <v>1347</v>
      </c>
      <c r="K197" s="23">
        <v>1.0</v>
      </c>
      <c r="N197">
        <v>0.15</v>
      </c>
      <c r="O197" s="23">
        <v>3.0</v>
      </c>
      <c r="R197">
        <v>0.15</v>
      </c>
      <c r="S197" t="s">
        <v>976</v>
      </c>
      <c r="T197">
        <v>0.0</v>
      </c>
      <c r="U197">
        <v>0.0</v>
      </c>
      <c r="V197" s="6" t="s">
        <v>1402</v>
      </c>
      <c r="W197" s="6" t="s">
        <v>918</v>
      </c>
      <c r="X197" s="6" t="s">
        <v>1386</v>
      </c>
      <c r="Y197" s="6" t="s">
        <v>1398</v>
      </c>
      <c r="Z197" s="6" t="s">
        <v>1399</v>
      </c>
      <c r="AA197" s="35"/>
      <c r="AB197" s="6"/>
      <c r="AC197" t="s">
        <v>1539</v>
      </c>
    </row>
    <row r="198" ht="15.75" hidden="1" customHeight="1">
      <c r="A198" s="2">
        <v>4.0</v>
      </c>
      <c r="B198" s="18" t="s">
        <v>734</v>
      </c>
      <c r="C198">
        <v>0.0</v>
      </c>
      <c r="D198">
        <v>0.0</v>
      </c>
      <c r="E198" t="s">
        <v>965</v>
      </c>
      <c r="F198" s="6" t="s">
        <v>1134</v>
      </c>
      <c r="G198" t="s">
        <v>1536</v>
      </c>
      <c r="H198" t="s">
        <v>1536</v>
      </c>
      <c r="J198" s="6" t="s">
        <v>1347</v>
      </c>
      <c r="K198" s="23">
        <v>2.0</v>
      </c>
      <c r="N198">
        <v>0.15</v>
      </c>
      <c r="O198" s="23">
        <v>3.0</v>
      </c>
      <c r="R198">
        <v>0.15</v>
      </c>
      <c r="S198" t="s">
        <v>976</v>
      </c>
      <c r="T198">
        <v>0.0</v>
      </c>
      <c r="U198">
        <v>0.0</v>
      </c>
      <c r="V198" s="6" t="s">
        <v>1403</v>
      </c>
      <c r="W198" s="6" t="s">
        <v>1392</v>
      </c>
      <c r="X198" s="6" t="s">
        <v>1393</v>
      </c>
      <c r="Y198" s="6" t="s">
        <v>1398</v>
      </c>
      <c r="Z198" s="6" t="s">
        <v>1399</v>
      </c>
      <c r="AA198" s="35"/>
      <c r="AB198" s="6"/>
      <c r="AC198" t="s">
        <v>1539</v>
      </c>
    </row>
    <row r="199" ht="15.75" hidden="1" customHeight="1">
      <c r="A199" s="2">
        <v>4.0</v>
      </c>
      <c r="B199" s="18" t="s">
        <v>734</v>
      </c>
      <c r="C199">
        <v>0.0</v>
      </c>
      <c r="D199">
        <v>0.0</v>
      </c>
      <c r="E199" t="s">
        <v>965</v>
      </c>
      <c r="F199" s="6" t="s">
        <v>1134</v>
      </c>
      <c r="G199" t="s">
        <v>1536</v>
      </c>
      <c r="H199" t="s">
        <v>1536</v>
      </c>
      <c r="J199" s="6" t="s">
        <v>1347</v>
      </c>
      <c r="K199" s="23">
        <v>0.0</v>
      </c>
      <c r="L199">
        <v>4.0</v>
      </c>
      <c r="N199">
        <v>0.16</v>
      </c>
      <c r="O199" s="23">
        <v>1.0</v>
      </c>
      <c r="P199">
        <v>4.0</v>
      </c>
      <c r="R199">
        <v>0.16</v>
      </c>
      <c r="S199" t="s">
        <v>976</v>
      </c>
      <c r="T199">
        <v>0.0</v>
      </c>
      <c r="U199">
        <v>0.0</v>
      </c>
      <c r="V199" t="s">
        <v>978</v>
      </c>
      <c r="W199" s="6" t="s">
        <v>1406</v>
      </c>
      <c r="X199" s="6" t="s">
        <v>1407</v>
      </c>
      <c r="Y199" s="6" t="s">
        <v>1408</v>
      </c>
      <c r="Z199" s="6" t="s">
        <v>1409</v>
      </c>
      <c r="AA199" t="s">
        <v>1537</v>
      </c>
      <c r="AB199" s="6" t="s">
        <v>1538</v>
      </c>
      <c r="AC199" t="s">
        <v>1539</v>
      </c>
    </row>
    <row r="200" ht="15.75" hidden="1" customHeight="1">
      <c r="A200" s="2">
        <v>4.0</v>
      </c>
      <c r="B200" s="18" t="s">
        <v>734</v>
      </c>
      <c r="C200">
        <v>0.0</v>
      </c>
      <c r="D200">
        <v>0.0</v>
      </c>
      <c r="E200" t="s">
        <v>965</v>
      </c>
      <c r="F200" s="6" t="s">
        <v>1134</v>
      </c>
      <c r="G200" t="s">
        <v>1536</v>
      </c>
      <c r="H200" t="s">
        <v>1536</v>
      </c>
      <c r="J200" s="6" t="s">
        <v>1347</v>
      </c>
      <c r="K200" s="23">
        <v>0.0</v>
      </c>
      <c r="L200">
        <v>4.0</v>
      </c>
      <c r="N200">
        <v>0.16</v>
      </c>
      <c r="O200" s="23">
        <v>2.0</v>
      </c>
      <c r="P200">
        <v>4.0</v>
      </c>
      <c r="R200">
        <v>0.16</v>
      </c>
      <c r="S200" t="s">
        <v>976</v>
      </c>
      <c r="T200">
        <v>0.0</v>
      </c>
      <c r="U200">
        <v>0.0</v>
      </c>
      <c r="V200" t="s">
        <v>1391</v>
      </c>
      <c r="W200" s="6" t="s">
        <v>1406</v>
      </c>
      <c r="X200" s="6" t="s">
        <v>1407</v>
      </c>
      <c r="Y200" s="6" t="s">
        <v>1412</v>
      </c>
      <c r="Z200" s="6" t="s">
        <v>1413</v>
      </c>
      <c r="AA200" t="s">
        <v>1537</v>
      </c>
      <c r="AB200" s="6" t="s">
        <v>1538</v>
      </c>
      <c r="AC200" t="s">
        <v>1539</v>
      </c>
    </row>
    <row r="201" ht="15.75" hidden="1" customHeight="1">
      <c r="A201" s="2">
        <v>4.0</v>
      </c>
      <c r="B201" s="18" t="s">
        <v>734</v>
      </c>
      <c r="C201">
        <v>0.0</v>
      </c>
      <c r="D201">
        <v>0.0</v>
      </c>
      <c r="E201" t="s">
        <v>965</v>
      </c>
      <c r="F201" s="6" t="s">
        <v>1134</v>
      </c>
      <c r="G201" t="s">
        <v>1536</v>
      </c>
      <c r="H201" t="s">
        <v>1536</v>
      </c>
      <c r="J201" s="6" t="s">
        <v>1347</v>
      </c>
      <c r="K201" s="23">
        <v>0.0</v>
      </c>
      <c r="L201">
        <v>4.0</v>
      </c>
      <c r="N201">
        <v>0.16</v>
      </c>
      <c r="O201" s="23">
        <v>3.0</v>
      </c>
      <c r="P201">
        <v>4.0</v>
      </c>
      <c r="R201">
        <v>0.16</v>
      </c>
      <c r="S201" t="s">
        <v>976</v>
      </c>
      <c r="T201">
        <v>0.0</v>
      </c>
      <c r="U201">
        <v>0.0</v>
      </c>
      <c r="V201" t="s">
        <v>1397</v>
      </c>
      <c r="W201" s="6" t="s">
        <v>1406</v>
      </c>
      <c r="X201" s="6" t="s">
        <v>1407</v>
      </c>
      <c r="Y201" s="6" t="s">
        <v>1417</v>
      </c>
      <c r="Z201" s="6" t="s">
        <v>1418</v>
      </c>
      <c r="AA201" t="s">
        <v>1537</v>
      </c>
      <c r="AB201" s="6" t="s">
        <v>1538</v>
      </c>
      <c r="AC201" t="s">
        <v>1539</v>
      </c>
    </row>
    <row r="202" ht="15.75" hidden="1" customHeight="1">
      <c r="A202" s="2">
        <v>4.0</v>
      </c>
      <c r="B202" s="18" t="s">
        <v>734</v>
      </c>
      <c r="C202">
        <v>0.0</v>
      </c>
      <c r="D202">
        <v>0.0</v>
      </c>
      <c r="E202" t="s">
        <v>965</v>
      </c>
      <c r="F202" s="6" t="s">
        <v>1134</v>
      </c>
      <c r="G202" t="s">
        <v>1536</v>
      </c>
      <c r="H202" t="s">
        <v>1536</v>
      </c>
      <c r="J202" s="6" t="s">
        <v>1347</v>
      </c>
      <c r="K202" s="23">
        <v>0.0</v>
      </c>
      <c r="L202">
        <v>5.0</v>
      </c>
      <c r="N202">
        <v>0.16</v>
      </c>
      <c r="O202" s="23">
        <v>1.0</v>
      </c>
      <c r="P202">
        <v>5.0</v>
      </c>
      <c r="R202">
        <v>0.16</v>
      </c>
      <c r="S202" t="s">
        <v>976</v>
      </c>
      <c r="T202">
        <v>0.0</v>
      </c>
      <c r="U202">
        <v>0.0</v>
      </c>
      <c r="V202" t="s">
        <v>978</v>
      </c>
      <c r="W202" s="6" t="s">
        <v>1423</v>
      </c>
      <c r="X202" s="6" t="s">
        <v>1424</v>
      </c>
      <c r="Y202" s="6" t="s">
        <v>1425</v>
      </c>
      <c r="Z202" s="6" t="s">
        <v>1426</v>
      </c>
      <c r="AA202" t="s">
        <v>1537</v>
      </c>
      <c r="AB202" s="6" t="s">
        <v>1538</v>
      </c>
      <c r="AC202" t="s">
        <v>1539</v>
      </c>
    </row>
    <row r="203" ht="15.75" hidden="1" customHeight="1">
      <c r="A203" s="2">
        <v>4.0</v>
      </c>
      <c r="B203" s="18" t="s">
        <v>734</v>
      </c>
      <c r="C203">
        <v>0.0</v>
      </c>
      <c r="D203">
        <v>0.0</v>
      </c>
      <c r="E203" t="s">
        <v>965</v>
      </c>
      <c r="F203" s="6" t="s">
        <v>1134</v>
      </c>
      <c r="G203" t="s">
        <v>1536</v>
      </c>
      <c r="H203" t="s">
        <v>1536</v>
      </c>
      <c r="J203" s="6" t="s">
        <v>1347</v>
      </c>
      <c r="K203" s="23">
        <v>0.0</v>
      </c>
      <c r="L203">
        <v>5.0</v>
      </c>
      <c r="N203">
        <v>0.16</v>
      </c>
      <c r="O203" s="23">
        <v>2.0</v>
      </c>
      <c r="P203">
        <v>5.0</v>
      </c>
      <c r="R203">
        <v>0.16</v>
      </c>
      <c r="S203" t="s">
        <v>976</v>
      </c>
      <c r="T203">
        <v>0.0</v>
      </c>
      <c r="U203">
        <v>0.0</v>
      </c>
      <c r="V203" t="s">
        <v>1391</v>
      </c>
      <c r="W203" s="6" t="s">
        <v>1423</v>
      </c>
      <c r="X203" s="6" t="s">
        <v>1424</v>
      </c>
      <c r="Y203" s="6" t="s">
        <v>1431</v>
      </c>
      <c r="Z203" s="6" t="s">
        <v>1432</v>
      </c>
      <c r="AA203" t="s">
        <v>1537</v>
      </c>
      <c r="AB203" s="6" t="s">
        <v>1538</v>
      </c>
      <c r="AC203" t="s">
        <v>1539</v>
      </c>
    </row>
    <row r="204" ht="15.75" hidden="1" customHeight="1">
      <c r="A204" s="2">
        <v>4.0</v>
      </c>
      <c r="B204" s="18" t="s">
        <v>734</v>
      </c>
      <c r="C204">
        <v>0.0</v>
      </c>
      <c r="D204">
        <v>0.0</v>
      </c>
      <c r="E204" t="s">
        <v>965</v>
      </c>
      <c r="F204" s="6" t="s">
        <v>1134</v>
      </c>
      <c r="G204" t="s">
        <v>1536</v>
      </c>
      <c r="H204" t="s">
        <v>1536</v>
      </c>
      <c r="J204" s="6" t="s">
        <v>1347</v>
      </c>
      <c r="K204" s="23">
        <v>0.0</v>
      </c>
      <c r="L204">
        <v>5.0</v>
      </c>
      <c r="N204">
        <v>0.16</v>
      </c>
      <c r="O204" s="23">
        <v>3.0</v>
      </c>
      <c r="P204">
        <v>5.0</v>
      </c>
      <c r="R204">
        <v>0.16</v>
      </c>
      <c r="S204" t="s">
        <v>976</v>
      </c>
      <c r="T204">
        <v>0.0</v>
      </c>
      <c r="U204">
        <v>0.0</v>
      </c>
      <c r="V204" t="s">
        <v>1397</v>
      </c>
      <c r="W204" s="6" t="s">
        <v>1423</v>
      </c>
      <c r="X204" s="6" t="s">
        <v>1424</v>
      </c>
      <c r="Y204" s="6" t="s">
        <v>1436</v>
      </c>
      <c r="Z204" s="6" t="s">
        <v>1437</v>
      </c>
      <c r="AA204" t="s">
        <v>1537</v>
      </c>
      <c r="AB204" s="6" t="s">
        <v>1538</v>
      </c>
      <c r="AC204" t="s">
        <v>1539</v>
      </c>
    </row>
    <row r="205" ht="15.75" hidden="1" customHeight="1">
      <c r="A205" s="2">
        <v>4.0</v>
      </c>
      <c r="B205" s="18" t="s">
        <v>734</v>
      </c>
      <c r="C205">
        <v>0.0</v>
      </c>
      <c r="D205">
        <v>0.0</v>
      </c>
      <c r="E205" t="s">
        <v>965</v>
      </c>
      <c r="F205" s="6" t="s">
        <v>1134</v>
      </c>
      <c r="G205" t="s">
        <v>1536</v>
      </c>
      <c r="H205" t="s">
        <v>1536</v>
      </c>
      <c r="J205" s="6" t="s">
        <v>1347</v>
      </c>
      <c r="K205" s="23">
        <v>1.0</v>
      </c>
      <c r="L205">
        <v>4.0</v>
      </c>
      <c r="N205">
        <v>0.16</v>
      </c>
      <c r="O205" s="23">
        <v>2.0</v>
      </c>
      <c r="P205">
        <v>4.0</v>
      </c>
      <c r="R205">
        <v>0.16</v>
      </c>
      <c r="S205" t="s">
        <v>976</v>
      </c>
      <c r="T205">
        <v>0.0</v>
      </c>
      <c r="U205">
        <v>0.0</v>
      </c>
      <c r="V205" s="6" t="s">
        <v>1401</v>
      </c>
      <c r="W205" s="6" t="s">
        <v>1408</v>
      </c>
      <c r="X205" s="6" t="s">
        <v>1409</v>
      </c>
      <c r="Y205" s="6" t="s">
        <v>1412</v>
      </c>
      <c r="Z205" s="6" t="s">
        <v>1413</v>
      </c>
      <c r="AA205" s="35"/>
      <c r="AB205" s="6"/>
      <c r="AC205" t="s">
        <v>1539</v>
      </c>
    </row>
    <row r="206" ht="15.75" hidden="1" customHeight="1">
      <c r="A206" s="2">
        <v>4.0</v>
      </c>
      <c r="B206" s="18" t="s">
        <v>734</v>
      </c>
      <c r="C206">
        <v>0.0</v>
      </c>
      <c r="D206">
        <v>0.0</v>
      </c>
      <c r="E206" t="s">
        <v>965</v>
      </c>
      <c r="F206" s="6" t="s">
        <v>1134</v>
      </c>
      <c r="G206" t="s">
        <v>1536</v>
      </c>
      <c r="H206" t="s">
        <v>1536</v>
      </c>
      <c r="J206" s="6" t="s">
        <v>1347</v>
      </c>
      <c r="K206" s="23">
        <v>1.0</v>
      </c>
      <c r="L206">
        <v>4.0</v>
      </c>
      <c r="N206">
        <v>0.16</v>
      </c>
      <c r="O206" s="23">
        <v>3.0</v>
      </c>
      <c r="P206">
        <v>4.0</v>
      </c>
      <c r="R206">
        <v>0.16</v>
      </c>
      <c r="S206" t="s">
        <v>976</v>
      </c>
      <c r="T206">
        <v>0.0</v>
      </c>
      <c r="U206">
        <v>0.0</v>
      </c>
      <c r="V206" s="6" t="s">
        <v>1402</v>
      </c>
      <c r="W206" s="6" t="s">
        <v>1408</v>
      </c>
      <c r="X206" s="6" t="s">
        <v>1409</v>
      </c>
      <c r="Y206" s="6" t="s">
        <v>1417</v>
      </c>
      <c r="Z206" s="6" t="s">
        <v>1418</v>
      </c>
      <c r="AA206" s="35"/>
      <c r="AB206" s="6"/>
      <c r="AC206" t="s">
        <v>1539</v>
      </c>
    </row>
    <row r="207" ht="15.75" hidden="1" customHeight="1">
      <c r="A207" s="2">
        <v>4.0</v>
      </c>
      <c r="B207" s="18" t="s">
        <v>734</v>
      </c>
      <c r="C207">
        <v>0.0</v>
      </c>
      <c r="D207">
        <v>0.0</v>
      </c>
      <c r="E207" t="s">
        <v>965</v>
      </c>
      <c r="F207" s="6" t="s">
        <v>1134</v>
      </c>
      <c r="G207" t="s">
        <v>1536</v>
      </c>
      <c r="H207" t="s">
        <v>1536</v>
      </c>
      <c r="J207" s="6" t="s">
        <v>1347</v>
      </c>
      <c r="K207" s="23">
        <v>1.0</v>
      </c>
      <c r="L207">
        <v>5.0</v>
      </c>
      <c r="N207">
        <v>0.16</v>
      </c>
      <c r="O207" s="23">
        <v>2.0</v>
      </c>
      <c r="P207">
        <v>5.0</v>
      </c>
      <c r="R207">
        <v>0.16</v>
      </c>
      <c r="S207" t="s">
        <v>976</v>
      </c>
      <c r="T207">
        <v>0.0</v>
      </c>
      <c r="U207">
        <v>0.0</v>
      </c>
      <c r="V207" s="6" t="s">
        <v>1401</v>
      </c>
      <c r="W207" s="6" t="s">
        <v>1425</v>
      </c>
      <c r="X207" s="6" t="s">
        <v>1426</v>
      </c>
      <c r="Y207" s="6" t="s">
        <v>1431</v>
      </c>
      <c r="Z207" s="6" t="s">
        <v>1432</v>
      </c>
      <c r="AA207" s="35"/>
      <c r="AB207" s="6"/>
      <c r="AC207" t="s">
        <v>1539</v>
      </c>
    </row>
    <row r="208" ht="15.75" hidden="1" customHeight="1">
      <c r="A208" s="2">
        <v>4.0</v>
      </c>
      <c r="B208" s="18" t="s">
        <v>734</v>
      </c>
      <c r="C208">
        <v>0.0</v>
      </c>
      <c r="D208">
        <v>0.0</v>
      </c>
      <c r="E208" t="s">
        <v>965</v>
      </c>
      <c r="F208" s="6" t="s">
        <v>1134</v>
      </c>
      <c r="G208" t="s">
        <v>1536</v>
      </c>
      <c r="H208" t="s">
        <v>1536</v>
      </c>
      <c r="J208" s="6" t="s">
        <v>1347</v>
      </c>
      <c r="K208" s="23">
        <v>1.0</v>
      </c>
      <c r="L208">
        <v>5.0</v>
      </c>
      <c r="N208">
        <v>0.16</v>
      </c>
      <c r="O208" s="23">
        <v>3.0</v>
      </c>
      <c r="P208">
        <v>5.0</v>
      </c>
      <c r="R208">
        <v>0.16</v>
      </c>
      <c r="S208" t="s">
        <v>976</v>
      </c>
      <c r="T208">
        <v>0.0</v>
      </c>
      <c r="U208">
        <v>0.0</v>
      </c>
      <c r="V208" s="6" t="s">
        <v>1402</v>
      </c>
      <c r="W208" s="6" t="s">
        <v>1425</v>
      </c>
      <c r="X208" s="6" t="s">
        <v>1426</v>
      </c>
      <c r="Y208" s="6" t="s">
        <v>1436</v>
      </c>
      <c r="Z208" s="6" t="s">
        <v>1437</v>
      </c>
      <c r="AA208" s="35"/>
      <c r="AB208" s="6"/>
      <c r="AC208" t="s">
        <v>1539</v>
      </c>
    </row>
    <row r="209" ht="15.75" hidden="1" customHeight="1">
      <c r="A209" s="2">
        <v>4.0</v>
      </c>
      <c r="B209" s="18" t="s">
        <v>734</v>
      </c>
      <c r="C209">
        <v>0.0</v>
      </c>
      <c r="D209">
        <v>0.0</v>
      </c>
      <c r="E209" t="s">
        <v>965</v>
      </c>
      <c r="F209" s="6" t="s">
        <v>1134</v>
      </c>
      <c r="G209" t="s">
        <v>1536</v>
      </c>
      <c r="H209" t="s">
        <v>1536</v>
      </c>
      <c r="J209" s="6" t="s">
        <v>1347</v>
      </c>
      <c r="K209" s="23">
        <v>2.0</v>
      </c>
      <c r="L209">
        <v>4.0</v>
      </c>
      <c r="N209">
        <v>0.16</v>
      </c>
      <c r="O209" s="23">
        <v>3.0</v>
      </c>
      <c r="P209">
        <v>4.0</v>
      </c>
      <c r="R209">
        <v>0.16</v>
      </c>
      <c r="S209" t="s">
        <v>976</v>
      </c>
      <c r="T209">
        <v>0.0</v>
      </c>
      <c r="U209">
        <v>0.0</v>
      </c>
      <c r="V209" s="6" t="s">
        <v>1403</v>
      </c>
      <c r="W209" s="6" t="s">
        <v>1412</v>
      </c>
      <c r="X209" s="6" t="s">
        <v>1413</v>
      </c>
      <c r="Y209" s="6" t="s">
        <v>1417</v>
      </c>
      <c r="Z209" s="6" t="s">
        <v>1418</v>
      </c>
      <c r="AA209" s="35"/>
      <c r="AB209" s="6"/>
      <c r="AC209" t="s">
        <v>1539</v>
      </c>
    </row>
    <row r="210" ht="15.75" hidden="1" customHeight="1">
      <c r="A210" s="2">
        <v>4.0</v>
      </c>
      <c r="B210" s="18" t="s">
        <v>734</v>
      </c>
      <c r="C210">
        <v>0.0</v>
      </c>
      <c r="D210">
        <v>0.0</v>
      </c>
      <c r="E210" t="s">
        <v>965</v>
      </c>
      <c r="F210" s="6" t="s">
        <v>1134</v>
      </c>
      <c r="G210" t="s">
        <v>1536</v>
      </c>
      <c r="H210" t="s">
        <v>1536</v>
      </c>
      <c r="J210" s="6" t="s">
        <v>1347</v>
      </c>
      <c r="K210" s="23">
        <v>2.0</v>
      </c>
      <c r="L210">
        <v>5.0</v>
      </c>
      <c r="N210">
        <v>0.16</v>
      </c>
      <c r="O210" s="23">
        <v>3.0</v>
      </c>
      <c r="P210">
        <v>5.0</v>
      </c>
      <c r="R210">
        <v>0.16</v>
      </c>
      <c r="S210" t="s">
        <v>976</v>
      </c>
      <c r="T210">
        <v>0.0</v>
      </c>
      <c r="U210">
        <v>0.0</v>
      </c>
      <c r="V210" s="6" t="s">
        <v>1403</v>
      </c>
      <c r="W210" s="6" t="s">
        <v>1431</v>
      </c>
      <c r="X210" s="6" t="s">
        <v>1432</v>
      </c>
      <c r="Y210" s="6" t="s">
        <v>1436</v>
      </c>
      <c r="Z210" s="6" t="s">
        <v>1437</v>
      </c>
      <c r="AA210" s="35"/>
      <c r="AB210" s="6"/>
      <c r="AC210" t="s">
        <v>1539</v>
      </c>
    </row>
    <row r="211" ht="15.75" hidden="1" customHeight="1">
      <c r="A211" s="2">
        <v>4.0</v>
      </c>
      <c r="B211" s="18" t="s">
        <v>734</v>
      </c>
      <c r="C211">
        <v>0.0</v>
      </c>
      <c r="D211">
        <v>0.0</v>
      </c>
      <c r="E211" t="s">
        <v>965</v>
      </c>
      <c r="F211" s="6" t="s">
        <v>1134</v>
      </c>
      <c r="G211" t="s">
        <v>1536</v>
      </c>
      <c r="H211" t="s">
        <v>1536</v>
      </c>
      <c r="J211" s="6" t="s">
        <v>973</v>
      </c>
      <c r="K211" s="23">
        <v>1.0</v>
      </c>
      <c r="L211">
        <v>5.0</v>
      </c>
      <c r="N211">
        <v>6.3</v>
      </c>
      <c r="O211" s="23">
        <v>2.0</v>
      </c>
      <c r="P211">
        <v>5.0</v>
      </c>
      <c r="R211">
        <v>6.4</v>
      </c>
      <c r="S211" t="s">
        <v>976</v>
      </c>
      <c r="T211">
        <v>0.0</v>
      </c>
      <c r="U211">
        <v>0.0</v>
      </c>
      <c r="V211" s="6" t="s">
        <v>1401</v>
      </c>
      <c r="W211" s="6" t="s">
        <v>1425</v>
      </c>
      <c r="X211" s="6" t="s">
        <v>1426</v>
      </c>
      <c r="Y211" s="6" t="s">
        <v>1431</v>
      </c>
      <c r="Z211" s="6" t="s">
        <v>1432</v>
      </c>
      <c r="AA211" s="35"/>
      <c r="AB211" s="6"/>
      <c r="AC211" t="s">
        <v>1539</v>
      </c>
    </row>
    <row r="212" ht="15.75" hidden="1" customHeight="1">
      <c r="A212" s="2">
        <v>4.0</v>
      </c>
      <c r="B212" s="18" t="s">
        <v>734</v>
      </c>
      <c r="C212">
        <v>0.0</v>
      </c>
      <c r="D212">
        <v>0.0</v>
      </c>
      <c r="E212" t="s">
        <v>965</v>
      </c>
      <c r="F212" s="6" t="s">
        <v>1134</v>
      </c>
      <c r="G212" t="s">
        <v>1536</v>
      </c>
      <c r="H212" t="s">
        <v>1536</v>
      </c>
      <c r="J212" s="6" t="s">
        <v>973</v>
      </c>
      <c r="K212" s="23">
        <v>1.0</v>
      </c>
      <c r="L212">
        <v>5.0</v>
      </c>
      <c r="N212">
        <v>6.3</v>
      </c>
      <c r="O212" s="23">
        <v>3.0</v>
      </c>
      <c r="P212">
        <v>5.0</v>
      </c>
      <c r="R212">
        <v>6.2</v>
      </c>
      <c r="S212" t="s">
        <v>976</v>
      </c>
      <c r="T212">
        <v>0.0</v>
      </c>
      <c r="U212">
        <v>0.0</v>
      </c>
      <c r="V212" s="6" t="s">
        <v>1402</v>
      </c>
      <c r="W212" s="6" t="s">
        <v>1425</v>
      </c>
      <c r="X212" s="6" t="s">
        <v>1426</v>
      </c>
      <c r="Y212" s="6" t="s">
        <v>1436</v>
      </c>
      <c r="Z212" s="6" t="s">
        <v>1437</v>
      </c>
      <c r="AA212" s="35"/>
      <c r="AB212" s="6"/>
      <c r="AC212" t="s">
        <v>1539</v>
      </c>
    </row>
    <row r="213" ht="15.75" hidden="1" customHeight="1">
      <c r="A213" s="2">
        <v>4.0</v>
      </c>
      <c r="B213" s="18" t="s">
        <v>734</v>
      </c>
      <c r="C213">
        <v>0.0</v>
      </c>
      <c r="D213">
        <v>0.0</v>
      </c>
      <c r="E213" t="s">
        <v>965</v>
      </c>
      <c r="F213" s="6" t="s">
        <v>1134</v>
      </c>
      <c r="G213" t="s">
        <v>1536</v>
      </c>
      <c r="H213" t="s">
        <v>1536</v>
      </c>
      <c r="J213" s="6" t="s">
        <v>973</v>
      </c>
      <c r="K213" s="23">
        <v>0.0</v>
      </c>
      <c r="L213">
        <v>5.0</v>
      </c>
      <c r="N213">
        <v>6.4</v>
      </c>
      <c r="O213" s="23">
        <v>1.0</v>
      </c>
      <c r="P213">
        <v>5.0</v>
      </c>
      <c r="R213">
        <v>6.3</v>
      </c>
      <c r="S213" t="s">
        <v>976</v>
      </c>
      <c r="T213">
        <v>0.0</v>
      </c>
      <c r="U213">
        <v>0.0</v>
      </c>
      <c r="V213" t="s">
        <v>978</v>
      </c>
      <c r="W213" s="6" t="s">
        <v>1423</v>
      </c>
      <c r="X213" s="6" t="s">
        <v>1424</v>
      </c>
      <c r="Y213" s="6" t="s">
        <v>1425</v>
      </c>
      <c r="Z213" s="6" t="s">
        <v>1426</v>
      </c>
      <c r="AA213" t="s">
        <v>1537</v>
      </c>
      <c r="AB213" s="6" t="s">
        <v>1538</v>
      </c>
      <c r="AC213" t="s">
        <v>1539</v>
      </c>
    </row>
    <row r="214" ht="15.75" hidden="1" customHeight="1">
      <c r="A214" s="2">
        <v>4.0</v>
      </c>
      <c r="B214" s="18" t="s">
        <v>734</v>
      </c>
      <c r="C214">
        <v>0.0</v>
      </c>
      <c r="D214">
        <v>0.0</v>
      </c>
      <c r="E214" t="s">
        <v>965</v>
      </c>
      <c r="F214" s="6" t="s">
        <v>1134</v>
      </c>
      <c r="G214" t="s">
        <v>1536</v>
      </c>
      <c r="H214" t="s">
        <v>1536</v>
      </c>
      <c r="J214" s="6" t="s">
        <v>973</v>
      </c>
      <c r="K214" s="23">
        <v>0.0</v>
      </c>
      <c r="L214">
        <v>5.0</v>
      </c>
      <c r="N214">
        <v>6.4</v>
      </c>
      <c r="O214" s="23">
        <v>2.0</v>
      </c>
      <c r="P214">
        <v>5.0</v>
      </c>
      <c r="R214">
        <v>6.4</v>
      </c>
      <c r="S214" t="s">
        <v>976</v>
      </c>
      <c r="T214">
        <v>0.0</v>
      </c>
      <c r="U214">
        <v>0.0</v>
      </c>
      <c r="V214" t="s">
        <v>1391</v>
      </c>
      <c r="W214" s="6" t="s">
        <v>1423</v>
      </c>
      <c r="X214" s="6" t="s">
        <v>1424</v>
      </c>
      <c r="Y214" s="6" t="s">
        <v>1431</v>
      </c>
      <c r="Z214" s="6" t="s">
        <v>1432</v>
      </c>
      <c r="AA214" t="s">
        <v>1537</v>
      </c>
      <c r="AB214" s="6" t="s">
        <v>1538</v>
      </c>
      <c r="AC214" t="s">
        <v>1539</v>
      </c>
    </row>
    <row r="215" ht="15.75" hidden="1" customHeight="1">
      <c r="A215" s="2">
        <v>4.0</v>
      </c>
      <c r="B215" s="18" t="s">
        <v>734</v>
      </c>
      <c r="C215">
        <v>0.0</v>
      </c>
      <c r="D215">
        <v>0.0</v>
      </c>
      <c r="E215" t="s">
        <v>965</v>
      </c>
      <c r="F215" s="6" t="s">
        <v>1134</v>
      </c>
      <c r="G215" t="s">
        <v>1536</v>
      </c>
      <c r="H215" t="s">
        <v>1536</v>
      </c>
      <c r="J215" s="6" t="s">
        <v>973</v>
      </c>
      <c r="K215" s="23">
        <v>0.0</v>
      </c>
      <c r="L215">
        <v>5.0</v>
      </c>
      <c r="N215">
        <v>6.4</v>
      </c>
      <c r="O215" s="23">
        <v>3.0</v>
      </c>
      <c r="P215">
        <v>5.0</v>
      </c>
      <c r="R215">
        <v>6.2</v>
      </c>
      <c r="S215" t="s">
        <v>976</v>
      </c>
      <c r="T215">
        <v>0.0</v>
      </c>
      <c r="U215">
        <v>0.0</v>
      </c>
      <c r="V215" t="s">
        <v>1397</v>
      </c>
      <c r="W215" s="6" t="s">
        <v>1423</v>
      </c>
      <c r="X215" s="6" t="s">
        <v>1424</v>
      </c>
      <c r="Y215" s="6" t="s">
        <v>1436</v>
      </c>
      <c r="Z215" s="6" t="s">
        <v>1437</v>
      </c>
      <c r="AA215" t="s">
        <v>1537</v>
      </c>
      <c r="AB215" s="6" t="s">
        <v>1538</v>
      </c>
      <c r="AC215" t="s">
        <v>1539</v>
      </c>
    </row>
    <row r="216" ht="15.75" hidden="1" customHeight="1">
      <c r="A216" s="2">
        <v>4.0</v>
      </c>
      <c r="B216" s="18" t="s">
        <v>734</v>
      </c>
      <c r="C216">
        <v>0.0</v>
      </c>
      <c r="D216">
        <v>0.0</v>
      </c>
      <c r="E216" t="s">
        <v>965</v>
      </c>
      <c r="F216" s="6" t="s">
        <v>1134</v>
      </c>
      <c r="G216" t="s">
        <v>1536</v>
      </c>
      <c r="H216" t="s">
        <v>1536</v>
      </c>
      <c r="J216" s="6" t="s">
        <v>973</v>
      </c>
      <c r="K216" s="23">
        <v>2.0</v>
      </c>
      <c r="L216">
        <v>5.0</v>
      </c>
      <c r="N216">
        <v>6.4</v>
      </c>
      <c r="O216" s="23">
        <v>3.0</v>
      </c>
      <c r="P216">
        <v>5.0</v>
      </c>
      <c r="R216">
        <v>6.2</v>
      </c>
      <c r="S216" t="s">
        <v>976</v>
      </c>
      <c r="T216">
        <v>0.0</v>
      </c>
      <c r="U216">
        <v>0.0</v>
      </c>
      <c r="V216" s="6" t="s">
        <v>1403</v>
      </c>
      <c r="W216" s="6" t="s">
        <v>1431</v>
      </c>
      <c r="X216" s="6" t="s">
        <v>1432</v>
      </c>
      <c r="Y216" s="6" t="s">
        <v>1436</v>
      </c>
      <c r="Z216" s="6" t="s">
        <v>1437</v>
      </c>
      <c r="AA216" s="35"/>
      <c r="AB216" s="6"/>
      <c r="AC216" t="s">
        <v>1539</v>
      </c>
    </row>
    <row r="217" ht="15.75" hidden="1" customHeight="1">
      <c r="A217" s="2">
        <v>4.0</v>
      </c>
      <c r="B217" s="18" t="s">
        <v>734</v>
      </c>
      <c r="C217">
        <v>0.0</v>
      </c>
      <c r="D217">
        <v>0.0</v>
      </c>
      <c r="E217" t="s">
        <v>965</v>
      </c>
      <c r="F217" s="6" t="s">
        <v>1134</v>
      </c>
      <c r="G217" t="s">
        <v>1536</v>
      </c>
      <c r="H217" t="s">
        <v>1536</v>
      </c>
      <c r="J217" s="6" t="s">
        <v>973</v>
      </c>
      <c r="K217" s="23">
        <v>0.0</v>
      </c>
      <c r="N217">
        <v>6.6</v>
      </c>
      <c r="O217" s="23">
        <v>1.0</v>
      </c>
      <c r="R217">
        <v>6.6</v>
      </c>
      <c r="S217" t="s">
        <v>976</v>
      </c>
      <c r="T217">
        <v>0.0</v>
      </c>
      <c r="U217">
        <v>0.0</v>
      </c>
      <c r="V217" t="s">
        <v>978</v>
      </c>
      <c r="W217" s="6" t="s">
        <v>1384</v>
      </c>
      <c r="X217" s="6" t="s">
        <v>1385</v>
      </c>
      <c r="Y217" s="6" t="s">
        <v>918</v>
      </c>
      <c r="Z217" s="6" t="s">
        <v>1386</v>
      </c>
      <c r="AA217" t="s">
        <v>1537</v>
      </c>
      <c r="AB217" s="6" t="s">
        <v>1538</v>
      </c>
      <c r="AC217" t="s">
        <v>1539</v>
      </c>
    </row>
    <row r="218" ht="15.75" hidden="1" customHeight="1">
      <c r="A218" s="2">
        <v>4.0</v>
      </c>
      <c r="B218" s="18" t="s">
        <v>734</v>
      </c>
      <c r="C218">
        <v>0.0</v>
      </c>
      <c r="D218">
        <v>0.0</v>
      </c>
      <c r="E218" t="s">
        <v>965</v>
      </c>
      <c r="F218" s="6" t="s">
        <v>1134</v>
      </c>
      <c r="G218" t="s">
        <v>1536</v>
      </c>
      <c r="H218" t="s">
        <v>1536</v>
      </c>
      <c r="J218" s="6" t="s">
        <v>973</v>
      </c>
      <c r="K218" s="23">
        <v>0.0</v>
      </c>
      <c r="N218">
        <v>6.6</v>
      </c>
      <c r="O218" s="23">
        <v>2.0</v>
      </c>
      <c r="R218">
        <v>6.7</v>
      </c>
      <c r="S218" t="s">
        <v>976</v>
      </c>
      <c r="T218">
        <v>0.0</v>
      </c>
      <c r="U218">
        <v>0.0</v>
      </c>
      <c r="V218" t="s">
        <v>1391</v>
      </c>
      <c r="W218" s="6" t="s">
        <v>1384</v>
      </c>
      <c r="X218" s="6" t="s">
        <v>1385</v>
      </c>
      <c r="Y218" s="6" t="s">
        <v>1392</v>
      </c>
      <c r="Z218" s="6" t="s">
        <v>1393</v>
      </c>
      <c r="AA218" t="s">
        <v>1537</v>
      </c>
      <c r="AB218" s="6" t="s">
        <v>1538</v>
      </c>
      <c r="AC218" t="s">
        <v>1539</v>
      </c>
    </row>
    <row r="219" ht="15.75" hidden="1" customHeight="1">
      <c r="A219" s="2">
        <v>4.0</v>
      </c>
      <c r="B219" s="18" t="s">
        <v>734</v>
      </c>
      <c r="C219">
        <v>0.0</v>
      </c>
      <c r="D219">
        <v>0.0</v>
      </c>
      <c r="E219" t="s">
        <v>965</v>
      </c>
      <c r="F219" s="6" t="s">
        <v>1134</v>
      </c>
      <c r="G219" t="s">
        <v>1536</v>
      </c>
      <c r="H219" t="s">
        <v>1536</v>
      </c>
      <c r="J219" s="6" t="s">
        <v>973</v>
      </c>
      <c r="K219" s="23">
        <v>0.0</v>
      </c>
      <c r="N219">
        <v>6.6</v>
      </c>
      <c r="O219" s="23">
        <v>3.0</v>
      </c>
      <c r="R219">
        <v>6.5</v>
      </c>
      <c r="S219" t="s">
        <v>976</v>
      </c>
      <c r="T219">
        <v>0.0</v>
      </c>
      <c r="U219">
        <v>0.0</v>
      </c>
      <c r="V219" t="s">
        <v>1397</v>
      </c>
      <c r="W219" s="6" t="s">
        <v>1384</v>
      </c>
      <c r="X219" s="6" t="s">
        <v>1385</v>
      </c>
      <c r="Y219" s="6" t="s">
        <v>1398</v>
      </c>
      <c r="Z219" s="6" t="s">
        <v>1399</v>
      </c>
      <c r="AA219" t="s">
        <v>1537</v>
      </c>
      <c r="AB219" s="6" t="s">
        <v>1538</v>
      </c>
      <c r="AC219" t="s">
        <v>1539</v>
      </c>
    </row>
    <row r="220" ht="15.75" hidden="1" customHeight="1">
      <c r="A220" s="2">
        <v>4.0</v>
      </c>
      <c r="B220" s="18" t="s">
        <v>734</v>
      </c>
      <c r="C220">
        <v>0.0</v>
      </c>
      <c r="D220">
        <v>0.0</v>
      </c>
      <c r="E220" t="s">
        <v>965</v>
      </c>
      <c r="F220" s="6" t="s">
        <v>1134</v>
      </c>
      <c r="G220" t="s">
        <v>1536</v>
      </c>
      <c r="H220" t="s">
        <v>1536</v>
      </c>
      <c r="J220" s="6" t="s">
        <v>973</v>
      </c>
      <c r="K220" s="23">
        <v>1.0</v>
      </c>
      <c r="N220">
        <v>6.6</v>
      </c>
      <c r="O220" s="23">
        <v>2.0</v>
      </c>
      <c r="R220">
        <v>6.7</v>
      </c>
      <c r="S220" t="s">
        <v>976</v>
      </c>
      <c r="T220">
        <v>0.0</v>
      </c>
      <c r="U220">
        <v>0.0</v>
      </c>
      <c r="V220" s="6" t="s">
        <v>1401</v>
      </c>
      <c r="W220" s="6" t="s">
        <v>918</v>
      </c>
      <c r="X220" s="6" t="s">
        <v>1386</v>
      </c>
      <c r="Y220" s="6" t="s">
        <v>1392</v>
      </c>
      <c r="Z220" s="6" t="s">
        <v>1393</v>
      </c>
      <c r="AA220" s="35"/>
      <c r="AB220" s="6"/>
      <c r="AC220" t="s">
        <v>1539</v>
      </c>
    </row>
    <row r="221" ht="15.75" hidden="1" customHeight="1">
      <c r="A221" s="2">
        <v>4.0</v>
      </c>
      <c r="B221" s="18" t="s">
        <v>734</v>
      </c>
      <c r="C221">
        <v>0.0</v>
      </c>
      <c r="D221">
        <v>0.0</v>
      </c>
      <c r="E221" t="s">
        <v>965</v>
      </c>
      <c r="F221" s="6" t="s">
        <v>1134</v>
      </c>
      <c r="G221" t="s">
        <v>1536</v>
      </c>
      <c r="H221" t="s">
        <v>1536</v>
      </c>
      <c r="J221" s="6" t="s">
        <v>973</v>
      </c>
      <c r="K221" s="23">
        <v>1.0</v>
      </c>
      <c r="N221">
        <v>6.6</v>
      </c>
      <c r="O221" s="23">
        <v>3.0</v>
      </c>
      <c r="R221">
        <v>6.5</v>
      </c>
      <c r="S221" t="s">
        <v>976</v>
      </c>
      <c r="T221">
        <v>0.0</v>
      </c>
      <c r="U221">
        <v>0.0</v>
      </c>
      <c r="V221" s="6" t="s">
        <v>1402</v>
      </c>
      <c r="W221" s="6" t="s">
        <v>918</v>
      </c>
      <c r="X221" s="6" t="s">
        <v>1386</v>
      </c>
      <c r="Y221" s="6" t="s">
        <v>1398</v>
      </c>
      <c r="Z221" s="6" t="s">
        <v>1399</v>
      </c>
      <c r="AA221" s="35"/>
      <c r="AB221" s="6"/>
      <c r="AC221" t="s">
        <v>1539</v>
      </c>
    </row>
    <row r="222" ht="15.75" hidden="1" customHeight="1">
      <c r="A222" s="2">
        <v>4.0</v>
      </c>
      <c r="B222" s="18" t="s">
        <v>734</v>
      </c>
      <c r="C222">
        <v>0.0</v>
      </c>
      <c r="D222">
        <v>0.0</v>
      </c>
      <c r="E222" t="s">
        <v>965</v>
      </c>
      <c r="F222" s="6" t="s">
        <v>1134</v>
      </c>
      <c r="G222" t="s">
        <v>1536</v>
      </c>
      <c r="H222" t="s">
        <v>1536</v>
      </c>
      <c r="J222" s="6" t="s">
        <v>973</v>
      </c>
      <c r="K222" s="23">
        <v>2.0</v>
      </c>
      <c r="N222">
        <v>6.7</v>
      </c>
      <c r="O222" s="23">
        <v>3.0</v>
      </c>
      <c r="R222">
        <v>6.5</v>
      </c>
      <c r="S222" t="s">
        <v>976</v>
      </c>
      <c r="T222">
        <v>0.0</v>
      </c>
      <c r="U222">
        <v>0.0</v>
      </c>
      <c r="V222" s="6" t="s">
        <v>1403</v>
      </c>
      <c r="W222" s="6" t="s">
        <v>1392</v>
      </c>
      <c r="X222" s="6" t="s">
        <v>1393</v>
      </c>
      <c r="Y222" s="6" t="s">
        <v>1398</v>
      </c>
      <c r="Z222" s="6" t="s">
        <v>1399</v>
      </c>
      <c r="AA222" s="35"/>
      <c r="AB222" s="6"/>
      <c r="AC222" t="s">
        <v>1539</v>
      </c>
    </row>
    <row r="223" ht="15.75" hidden="1" customHeight="1">
      <c r="A223" s="2">
        <v>4.0</v>
      </c>
      <c r="B223" s="18" t="s">
        <v>734</v>
      </c>
      <c r="C223">
        <v>0.0</v>
      </c>
      <c r="D223">
        <v>0.0</v>
      </c>
      <c r="E223" t="s">
        <v>965</v>
      </c>
      <c r="F223" s="6" t="s">
        <v>1134</v>
      </c>
      <c r="G223" t="s">
        <v>1536</v>
      </c>
      <c r="H223" t="s">
        <v>1536</v>
      </c>
      <c r="J223" s="6" t="s">
        <v>973</v>
      </c>
      <c r="K223" s="23">
        <v>0.0</v>
      </c>
      <c r="L223">
        <v>4.0</v>
      </c>
      <c r="N223">
        <v>6.8</v>
      </c>
      <c r="O223" s="23">
        <v>1.0</v>
      </c>
      <c r="P223">
        <v>4.0</v>
      </c>
      <c r="R223">
        <v>6.8</v>
      </c>
      <c r="S223" t="s">
        <v>976</v>
      </c>
      <c r="T223">
        <v>0.0</v>
      </c>
      <c r="U223">
        <v>0.0</v>
      </c>
      <c r="V223" t="s">
        <v>978</v>
      </c>
      <c r="W223" s="6" t="s">
        <v>1406</v>
      </c>
      <c r="X223" s="6" t="s">
        <v>1407</v>
      </c>
      <c r="Y223" s="6" t="s">
        <v>1408</v>
      </c>
      <c r="Z223" s="6" t="s">
        <v>1409</v>
      </c>
      <c r="AA223" t="s">
        <v>1537</v>
      </c>
      <c r="AB223" s="6" t="s">
        <v>1538</v>
      </c>
      <c r="AC223" t="s">
        <v>1539</v>
      </c>
    </row>
    <row r="224" ht="15.75" hidden="1" customHeight="1">
      <c r="A224" s="2">
        <v>4.0</v>
      </c>
      <c r="B224" s="18" t="s">
        <v>734</v>
      </c>
      <c r="C224">
        <v>0.0</v>
      </c>
      <c r="D224">
        <v>0.0</v>
      </c>
      <c r="E224" t="s">
        <v>965</v>
      </c>
      <c r="F224" s="6" t="s">
        <v>1134</v>
      </c>
      <c r="G224" t="s">
        <v>1536</v>
      </c>
      <c r="H224" t="s">
        <v>1536</v>
      </c>
      <c r="J224" s="6" t="s">
        <v>973</v>
      </c>
      <c r="K224" s="23">
        <v>0.0</v>
      </c>
      <c r="L224">
        <v>4.0</v>
      </c>
      <c r="N224">
        <v>6.8</v>
      </c>
      <c r="O224" s="23">
        <v>2.0</v>
      </c>
      <c r="P224">
        <v>4.0</v>
      </c>
      <c r="R224">
        <v>6.8</v>
      </c>
      <c r="S224" t="s">
        <v>976</v>
      </c>
      <c r="T224">
        <v>0.0</v>
      </c>
      <c r="U224">
        <v>0.0</v>
      </c>
      <c r="V224" t="s">
        <v>1391</v>
      </c>
      <c r="W224" s="6" t="s">
        <v>1406</v>
      </c>
      <c r="X224" s="6" t="s">
        <v>1407</v>
      </c>
      <c r="Y224" s="6" t="s">
        <v>1412</v>
      </c>
      <c r="Z224" s="6" t="s">
        <v>1413</v>
      </c>
      <c r="AA224" t="s">
        <v>1537</v>
      </c>
      <c r="AB224" s="6" t="s">
        <v>1538</v>
      </c>
      <c r="AC224" t="s">
        <v>1539</v>
      </c>
    </row>
    <row r="225" ht="15.75" hidden="1" customHeight="1">
      <c r="A225" s="2">
        <v>4.0</v>
      </c>
      <c r="B225" s="18" t="s">
        <v>734</v>
      </c>
      <c r="C225">
        <v>0.0</v>
      </c>
      <c r="D225">
        <v>0.0</v>
      </c>
      <c r="E225" t="s">
        <v>965</v>
      </c>
      <c r="F225" s="6" t="s">
        <v>1134</v>
      </c>
      <c r="G225" t="s">
        <v>1536</v>
      </c>
      <c r="H225" t="s">
        <v>1536</v>
      </c>
      <c r="J225" s="6" t="s">
        <v>973</v>
      </c>
      <c r="K225" s="23">
        <v>0.0</v>
      </c>
      <c r="L225">
        <v>4.0</v>
      </c>
      <c r="N225">
        <v>6.8</v>
      </c>
      <c r="O225" s="23">
        <v>3.0</v>
      </c>
      <c r="P225">
        <v>4.0</v>
      </c>
      <c r="R225">
        <v>6.9</v>
      </c>
      <c r="S225" t="s">
        <v>976</v>
      </c>
      <c r="T225">
        <v>0.0</v>
      </c>
      <c r="U225">
        <v>0.0</v>
      </c>
      <c r="V225" t="s">
        <v>1397</v>
      </c>
      <c r="W225" s="6" t="s">
        <v>1406</v>
      </c>
      <c r="X225" s="6" t="s">
        <v>1407</v>
      </c>
      <c r="Y225" s="6" t="s">
        <v>1417</v>
      </c>
      <c r="Z225" s="6" t="s">
        <v>1418</v>
      </c>
      <c r="AA225" t="s">
        <v>1537</v>
      </c>
      <c r="AB225" s="6" t="s">
        <v>1538</v>
      </c>
      <c r="AC225" t="s">
        <v>1539</v>
      </c>
    </row>
    <row r="226" ht="15.75" hidden="1" customHeight="1">
      <c r="A226" s="2">
        <v>4.0</v>
      </c>
      <c r="B226" s="18" t="s">
        <v>734</v>
      </c>
      <c r="C226">
        <v>0.0</v>
      </c>
      <c r="D226">
        <v>0.0</v>
      </c>
      <c r="E226" t="s">
        <v>965</v>
      </c>
      <c r="F226" s="6" t="s">
        <v>1134</v>
      </c>
      <c r="G226" t="s">
        <v>1536</v>
      </c>
      <c r="H226" t="s">
        <v>1536</v>
      </c>
      <c r="J226" s="6" t="s">
        <v>973</v>
      </c>
      <c r="K226" s="23">
        <v>1.0</v>
      </c>
      <c r="L226">
        <v>4.0</v>
      </c>
      <c r="N226">
        <v>6.8</v>
      </c>
      <c r="O226" s="23">
        <v>2.0</v>
      </c>
      <c r="P226">
        <v>4.0</v>
      </c>
      <c r="R226">
        <v>6.8</v>
      </c>
      <c r="S226" t="s">
        <v>976</v>
      </c>
      <c r="T226">
        <v>0.0</v>
      </c>
      <c r="U226">
        <v>0.0</v>
      </c>
      <c r="V226" s="6" t="s">
        <v>1401</v>
      </c>
      <c r="W226" s="6" t="s">
        <v>1408</v>
      </c>
      <c r="X226" s="6" t="s">
        <v>1409</v>
      </c>
      <c r="Y226" s="6" t="s">
        <v>1412</v>
      </c>
      <c r="Z226" s="6" t="s">
        <v>1413</v>
      </c>
      <c r="AA226" s="35"/>
      <c r="AB226" s="6"/>
      <c r="AC226" t="s">
        <v>1539</v>
      </c>
    </row>
    <row r="227" ht="15.75" hidden="1" customHeight="1">
      <c r="A227" s="2">
        <v>4.0</v>
      </c>
      <c r="B227" s="18" t="s">
        <v>734</v>
      </c>
      <c r="C227">
        <v>0.0</v>
      </c>
      <c r="D227">
        <v>0.0</v>
      </c>
      <c r="E227" t="s">
        <v>965</v>
      </c>
      <c r="F227" s="6" t="s">
        <v>1134</v>
      </c>
      <c r="G227" t="s">
        <v>1536</v>
      </c>
      <c r="H227" t="s">
        <v>1536</v>
      </c>
      <c r="J227" s="6" t="s">
        <v>973</v>
      </c>
      <c r="K227" s="23">
        <v>1.0</v>
      </c>
      <c r="L227">
        <v>4.0</v>
      </c>
      <c r="N227">
        <v>6.8</v>
      </c>
      <c r="O227" s="23">
        <v>3.0</v>
      </c>
      <c r="P227">
        <v>4.0</v>
      </c>
      <c r="R227">
        <v>6.9</v>
      </c>
      <c r="S227" t="s">
        <v>976</v>
      </c>
      <c r="T227">
        <v>0.0</v>
      </c>
      <c r="U227">
        <v>0.0</v>
      </c>
      <c r="V227" s="6" t="s">
        <v>1402</v>
      </c>
      <c r="W227" s="6" t="s">
        <v>1408</v>
      </c>
      <c r="X227" s="6" t="s">
        <v>1409</v>
      </c>
      <c r="Y227" s="6" t="s">
        <v>1417</v>
      </c>
      <c r="Z227" s="6" t="s">
        <v>1418</v>
      </c>
      <c r="AA227" s="35"/>
      <c r="AB227" s="6"/>
      <c r="AC227" t="s">
        <v>1539</v>
      </c>
    </row>
    <row r="228" ht="15.75" hidden="1" customHeight="1">
      <c r="A228" s="2">
        <v>4.0</v>
      </c>
      <c r="B228" s="18" t="s">
        <v>734</v>
      </c>
      <c r="C228">
        <v>0.0</v>
      </c>
      <c r="D228">
        <v>0.0</v>
      </c>
      <c r="E228" t="s">
        <v>965</v>
      </c>
      <c r="F228" s="6" t="s">
        <v>1134</v>
      </c>
      <c r="G228" t="s">
        <v>1536</v>
      </c>
      <c r="H228" t="s">
        <v>1536</v>
      </c>
      <c r="J228" s="6" t="s">
        <v>973</v>
      </c>
      <c r="K228" s="23">
        <v>2.0</v>
      </c>
      <c r="L228">
        <v>4.0</v>
      </c>
      <c r="N228">
        <v>6.8</v>
      </c>
      <c r="O228" s="23">
        <v>3.0</v>
      </c>
      <c r="P228">
        <v>4.0</v>
      </c>
      <c r="R228">
        <v>6.9</v>
      </c>
      <c r="S228" t="s">
        <v>976</v>
      </c>
      <c r="T228">
        <v>0.0</v>
      </c>
      <c r="U228">
        <v>0.0</v>
      </c>
      <c r="V228" s="6" t="s">
        <v>1403</v>
      </c>
      <c r="W228" s="6" t="s">
        <v>1412</v>
      </c>
      <c r="X228" s="6" t="s">
        <v>1413</v>
      </c>
      <c r="Y228" s="6" t="s">
        <v>1417</v>
      </c>
      <c r="Z228" s="6" t="s">
        <v>1418</v>
      </c>
      <c r="AA228" s="35"/>
      <c r="AB228" s="6"/>
      <c r="AC228" t="s">
        <v>1539</v>
      </c>
    </row>
    <row r="229" ht="15.75" hidden="1" customHeight="1">
      <c r="A229" s="2">
        <v>4.0</v>
      </c>
      <c r="B229" s="18" t="s">
        <v>734</v>
      </c>
      <c r="C229">
        <v>0.0</v>
      </c>
      <c r="D229">
        <v>0.0</v>
      </c>
      <c r="E229" t="s">
        <v>965</v>
      </c>
      <c r="F229" s="6" t="s">
        <v>1134</v>
      </c>
      <c r="G229" t="s">
        <v>1611</v>
      </c>
      <c r="H229" t="s">
        <v>1383</v>
      </c>
      <c r="J229" s="6" t="s">
        <v>1347</v>
      </c>
      <c r="K229" s="23">
        <v>0.0</v>
      </c>
      <c r="N229">
        <v>5.39</v>
      </c>
      <c r="O229" s="23">
        <v>1.0</v>
      </c>
      <c r="R229">
        <v>5.39</v>
      </c>
      <c r="S229" t="s">
        <v>976</v>
      </c>
      <c r="T229">
        <v>0.0</v>
      </c>
      <c r="U229">
        <v>0.0</v>
      </c>
      <c r="V229" t="s">
        <v>978</v>
      </c>
      <c r="W229" s="6" t="s">
        <v>1384</v>
      </c>
      <c r="X229" s="6" t="s">
        <v>1385</v>
      </c>
      <c r="Y229" s="6" t="s">
        <v>918</v>
      </c>
      <c r="Z229" s="6" t="s">
        <v>1386</v>
      </c>
      <c r="AA229" s="6" t="s">
        <v>1615</v>
      </c>
      <c r="AB229" s="6" t="s">
        <v>1616</v>
      </c>
      <c r="AC229" t="s">
        <v>1618</v>
      </c>
    </row>
    <row r="230" ht="15.75" hidden="1" customHeight="1">
      <c r="A230" s="2">
        <v>4.0</v>
      </c>
      <c r="B230" s="18" t="s">
        <v>734</v>
      </c>
      <c r="C230">
        <v>0.0</v>
      </c>
      <c r="D230">
        <v>0.0</v>
      </c>
      <c r="E230" t="s">
        <v>965</v>
      </c>
      <c r="F230" s="6" t="s">
        <v>1134</v>
      </c>
      <c r="G230" t="s">
        <v>1611</v>
      </c>
      <c r="H230" t="s">
        <v>1383</v>
      </c>
      <c r="J230" s="6" t="s">
        <v>1347</v>
      </c>
      <c r="K230" s="23">
        <v>0.0</v>
      </c>
      <c r="N230">
        <v>5.39</v>
      </c>
      <c r="O230" s="23">
        <v>2.0</v>
      </c>
      <c r="R230">
        <v>5.39</v>
      </c>
      <c r="S230" t="s">
        <v>976</v>
      </c>
      <c r="T230">
        <v>0.0</v>
      </c>
      <c r="U230">
        <v>0.0</v>
      </c>
      <c r="V230" t="s">
        <v>1391</v>
      </c>
      <c r="W230" s="6" t="s">
        <v>1384</v>
      </c>
      <c r="X230" s="6" t="s">
        <v>1385</v>
      </c>
      <c r="Y230" s="6" t="s">
        <v>1392</v>
      </c>
      <c r="Z230" s="6" t="s">
        <v>1393</v>
      </c>
      <c r="AA230" s="6" t="s">
        <v>1615</v>
      </c>
      <c r="AB230" s="6" t="s">
        <v>1616</v>
      </c>
      <c r="AC230" t="s">
        <v>1618</v>
      </c>
    </row>
    <row r="231" ht="15.75" hidden="1" customHeight="1">
      <c r="A231" s="2">
        <v>4.0</v>
      </c>
      <c r="B231" s="18" t="s">
        <v>734</v>
      </c>
      <c r="C231">
        <v>0.0</v>
      </c>
      <c r="D231">
        <v>0.0</v>
      </c>
      <c r="E231" t="s">
        <v>965</v>
      </c>
      <c r="F231" s="6" t="s">
        <v>1134</v>
      </c>
      <c r="G231" t="s">
        <v>1611</v>
      </c>
      <c r="H231" t="s">
        <v>1383</v>
      </c>
      <c r="J231" s="6" t="s">
        <v>1347</v>
      </c>
      <c r="K231" s="23">
        <v>0.0</v>
      </c>
      <c r="N231">
        <v>5.39</v>
      </c>
      <c r="O231" s="23">
        <v>3.0</v>
      </c>
      <c r="R231">
        <v>5.39</v>
      </c>
      <c r="S231" t="s">
        <v>976</v>
      </c>
      <c r="T231">
        <v>0.0</v>
      </c>
      <c r="U231">
        <v>0.0</v>
      </c>
      <c r="V231" t="s">
        <v>1397</v>
      </c>
      <c r="W231" s="6" t="s">
        <v>1384</v>
      </c>
      <c r="X231" s="6" t="s">
        <v>1385</v>
      </c>
      <c r="Y231" s="6" t="s">
        <v>1398</v>
      </c>
      <c r="Z231" s="6" t="s">
        <v>1399</v>
      </c>
      <c r="AA231" s="6" t="s">
        <v>1615</v>
      </c>
      <c r="AB231" s="6" t="s">
        <v>1616</v>
      </c>
      <c r="AC231" t="s">
        <v>1618</v>
      </c>
    </row>
    <row r="232" ht="15.75" hidden="1" customHeight="1">
      <c r="A232" s="2">
        <v>4.0</v>
      </c>
      <c r="B232" s="18" t="s">
        <v>734</v>
      </c>
      <c r="C232">
        <v>0.0</v>
      </c>
      <c r="D232">
        <v>0.0</v>
      </c>
      <c r="E232" t="s">
        <v>965</v>
      </c>
      <c r="F232" s="6" t="s">
        <v>1134</v>
      </c>
      <c r="G232" t="s">
        <v>1611</v>
      </c>
      <c r="H232" t="s">
        <v>1400</v>
      </c>
      <c r="J232" s="6" t="s">
        <v>1347</v>
      </c>
      <c r="K232" s="23">
        <v>1.0</v>
      </c>
      <c r="N232">
        <v>5.39</v>
      </c>
      <c r="O232" s="23">
        <v>2.0</v>
      </c>
      <c r="R232">
        <v>5.39</v>
      </c>
      <c r="S232" t="s">
        <v>976</v>
      </c>
      <c r="T232">
        <v>0.0</v>
      </c>
      <c r="U232">
        <v>0.0</v>
      </c>
      <c r="V232" s="6" t="s">
        <v>1401</v>
      </c>
      <c r="W232" s="6" t="s">
        <v>918</v>
      </c>
      <c r="X232" s="6" t="s">
        <v>1386</v>
      </c>
      <c r="Y232" s="6" t="s">
        <v>1392</v>
      </c>
      <c r="Z232" s="6" t="s">
        <v>1393</v>
      </c>
      <c r="AA232" s="35"/>
      <c r="AB232" s="6"/>
      <c r="AC232" t="s">
        <v>1625</v>
      </c>
    </row>
    <row r="233" ht="15.75" hidden="1" customHeight="1">
      <c r="A233" s="2">
        <v>4.0</v>
      </c>
      <c r="B233" s="18" t="s">
        <v>734</v>
      </c>
      <c r="C233">
        <v>0.0</v>
      </c>
      <c r="D233">
        <v>0.0</v>
      </c>
      <c r="E233" t="s">
        <v>965</v>
      </c>
      <c r="F233" s="6" t="s">
        <v>1134</v>
      </c>
      <c r="G233" t="s">
        <v>1611</v>
      </c>
      <c r="H233" t="s">
        <v>1400</v>
      </c>
      <c r="J233" s="6" t="s">
        <v>1347</v>
      </c>
      <c r="K233" s="23">
        <v>1.0</v>
      </c>
      <c r="N233">
        <v>5.39</v>
      </c>
      <c r="O233" s="23">
        <v>3.0</v>
      </c>
      <c r="R233">
        <v>5.39</v>
      </c>
      <c r="S233" t="s">
        <v>976</v>
      </c>
      <c r="T233">
        <v>0.0</v>
      </c>
      <c r="U233">
        <v>0.0</v>
      </c>
      <c r="V233" s="6" t="s">
        <v>1402</v>
      </c>
      <c r="W233" s="6" t="s">
        <v>918</v>
      </c>
      <c r="X233" s="6" t="s">
        <v>1386</v>
      </c>
      <c r="Y233" s="6" t="s">
        <v>1398</v>
      </c>
      <c r="Z233" s="6" t="s">
        <v>1399</v>
      </c>
      <c r="AA233" s="35"/>
      <c r="AB233" s="6"/>
      <c r="AC233" t="s">
        <v>1625</v>
      </c>
    </row>
    <row r="234" ht="15.75" hidden="1" customHeight="1">
      <c r="A234" s="2">
        <v>4.0</v>
      </c>
      <c r="B234" s="18" t="s">
        <v>734</v>
      </c>
      <c r="C234">
        <v>0.0</v>
      </c>
      <c r="D234">
        <v>0.0</v>
      </c>
      <c r="E234" t="s">
        <v>965</v>
      </c>
      <c r="F234" s="6" t="s">
        <v>1134</v>
      </c>
      <c r="G234" t="s">
        <v>1611</v>
      </c>
      <c r="H234" t="s">
        <v>1400</v>
      </c>
      <c r="J234" s="6" t="s">
        <v>1347</v>
      </c>
      <c r="K234" s="23">
        <v>2.0</v>
      </c>
      <c r="N234">
        <v>5.39</v>
      </c>
      <c r="O234" s="23">
        <v>3.0</v>
      </c>
      <c r="R234">
        <v>5.39</v>
      </c>
      <c r="S234">
        <v>0.05</v>
      </c>
      <c r="T234">
        <v>-1.0</v>
      </c>
      <c r="V234" s="6" t="s">
        <v>1403</v>
      </c>
      <c r="W234" s="6" t="s">
        <v>1392</v>
      </c>
      <c r="X234" s="6" t="s">
        <v>1393</v>
      </c>
      <c r="Y234" s="6" t="s">
        <v>1398</v>
      </c>
      <c r="Z234" s="6" t="s">
        <v>1399</v>
      </c>
      <c r="AA234" s="35"/>
      <c r="AB234" s="6"/>
      <c r="AC234" t="s">
        <v>1625</v>
      </c>
    </row>
    <row r="235" ht="15.75" hidden="1" customHeight="1">
      <c r="A235" s="2">
        <v>4.0</v>
      </c>
      <c r="B235" s="18" t="s">
        <v>734</v>
      </c>
      <c r="C235">
        <v>0.0</v>
      </c>
      <c r="D235">
        <v>0.0</v>
      </c>
      <c r="E235" t="s">
        <v>965</v>
      </c>
      <c r="F235" s="6" t="s">
        <v>1134</v>
      </c>
      <c r="G235" t="s">
        <v>1611</v>
      </c>
      <c r="H235" t="s">
        <v>1383</v>
      </c>
      <c r="J235" s="6" t="s">
        <v>1347</v>
      </c>
      <c r="K235" s="23">
        <v>0.0</v>
      </c>
      <c r="L235">
        <v>4.0</v>
      </c>
      <c r="N235">
        <v>5.93</v>
      </c>
      <c r="O235" s="23">
        <v>1.0</v>
      </c>
      <c r="P235">
        <v>4.0</v>
      </c>
      <c r="R235">
        <v>5.93</v>
      </c>
      <c r="S235" t="s">
        <v>976</v>
      </c>
      <c r="T235">
        <v>0.0</v>
      </c>
      <c r="U235">
        <v>0.0</v>
      </c>
      <c r="V235" t="s">
        <v>978</v>
      </c>
      <c r="W235" s="6" t="s">
        <v>1406</v>
      </c>
      <c r="X235" s="6" t="s">
        <v>1407</v>
      </c>
      <c r="Y235" s="6" t="s">
        <v>1408</v>
      </c>
      <c r="Z235" s="6" t="s">
        <v>1409</v>
      </c>
      <c r="AA235" s="6" t="s">
        <v>1615</v>
      </c>
      <c r="AB235" s="6" t="s">
        <v>1616</v>
      </c>
      <c r="AC235" t="s">
        <v>1618</v>
      </c>
    </row>
    <row r="236" ht="15.75" hidden="1" customHeight="1">
      <c r="A236" s="2">
        <v>4.0</v>
      </c>
      <c r="B236" s="18" t="s">
        <v>734</v>
      </c>
      <c r="C236">
        <v>0.0</v>
      </c>
      <c r="D236">
        <v>0.0</v>
      </c>
      <c r="E236" t="s">
        <v>965</v>
      </c>
      <c r="F236" s="6" t="s">
        <v>1134</v>
      </c>
      <c r="G236" t="s">
        <v>1611</v>
      </c>
      <c r="H236" t="s">
        <v>1383</v>
      </c>
      <c r="J236" s="6" t="s">
        <v>1347</v>
      </c>
      <c r="K236" s="23">
        <v>0.0</v>
      </c>
      <c r="L236">
        <v>4.0</v>
      </c>
      <c r="N236">
        <v>5.93</v>
      </c>
      <c r="O236" s="23">
        <v>2.0</v>
      </c>
      <c r="P236">
        <v>4.0</v>
      </c>
      <c r="R236">
        <v>5.93</v>
      </c>
      <c r="S236" t="s">
        <v>976</v>
      </c>
      <c r="T236">
        <v>0.0</v>
      </c>
      <c r="U236">
        <v>0.0</v>
      </c>
      <c r="V236" t="s">
        <v>1391</v>
      </c>
      <c r="W236" s="6" t="s">
        <v>1406</v>
      </c>
      <c r="X236" s="6" t="s">
        <v>1407</v>
      </c>
      <c r="Y236" s="6" t="s">
        <v>1412</v>
      </c>
      <c r="Z236" s="6" t="s">
        <v>1413</v>
      </c>
      <c r="AA236" s="6" t="s">
        <v>1615</v>
      </c>
      <c r="AB236" s="6" t="s">
        <v>1616</v>
      </c>
      <c r="AC236" t="s">
        <v>1618</v>
      </c>
    </row>
    <row r="237" ht="15.75" hidden="1" customHeight="1">
      <c r="A237" s="2">
        <v>4.0</v>
      </c>
      <c r="B237" s="18" t="s">
        <v>734</v>
      </c>
      <c r="C237">
        <v>0.0</v>
      </c>
      <c r="D237">
        <v>0.0</v>
      </c>
      <c r="E237" t="s">
        <v>965</v>
      </c>
      <c r="F237" s="6" t="s">
        <v>1134</v>
      </c>
      <c r="G237" t="s">
        <v>1611</v>
      </c>
      <c r="H237" t="s">
        <v>1383</v>
      </c>
      <c r="J237" s="6" t="s">
        <v>1347</v>
      </c>
      <c r="K237" s="23">
        <v>0.0</v>
      </c>
      <c r="L237">
        <v>4.0</v>
      </c>
      <c r="N237">
        <v>5.93</v>
      </c>
      <c r="O237" s="23">
        <v>3.0</v>
      </c>
      <c r="P237">
        <v>4.0</v>
      </c>
      <c r="R237">
        <v>6.0</v>
      </c>
      <c r="S237" t="s">
        <v>976</v>
      </c>
      <c r="T237">
        <v>0.0</v>
      </c>
      <c r="U237">
        <v>0.0</v>
      </c>
      <c r="V237" t="s">
        <v>1397</v>
      </c>
      <c r="W237" s="6" t="s">
        <v>1406</v>
      </c>
      <c r="X237" s="6" t="s">
        <v>1407</v>
      </c>
      <c r="Y237" s="6" t="s">
        <v>1417</v>
      </c>
      <c r="Z237" s="6" t="s">
        <v>1418</v>
      </c>
      <c r="AA237" s="6" t="s">
        <v>1615</v>
      </c>
      <c r="AB237" s="6" t="s">
        <v>1616</v>
      </c>
      <c r="AC237" t="s">
        <v>1618</v>
      </c>
    </row>
    <row r="238" ht="15.75" hidden="1" customHeight="1">
      <c r="A238" s="2">
        <v>4.0</v>
      </c>
      <c r="B238" s="18" t="s">
        <v>734</v>
      </c>
      <c r="C238">
        <v>0.0</v>
      </c>
      <c r="D238">
        <v>0.0</v>
      </c>
      <c r="E238" t="s">
        <v>965</v>
      </c>
      <c r="F238" s="6" t="s">
        <v>1134</v>
      </c>
      <c r="G238" t="s">
        <v>1611</v>
      </c>
      <c r="H238" t="s">
        <v>1383</v>
      </c>
      <c r="J238" s="6" t="s">
        <v>1347</v>
      </c>
      <c r="K238" s="23">
        <v>0.0</v>
      </c>
      <c r="L238">
        <v>5.0</v>
      </c>
      <c r="N238">
        <v>5.93</v>
      </c>
      <c r="O238" s="23">
        <v>1.0</v>
      </c>
      <c r="P238">
        <v>5.0</v>
      </c>
      <c r="R238">
        <v>6.0</v>
      </c>
      <c r="S238" t="s">
        <v>976</v>
      </c>
      <c r="T238">
        <v>0.0</v>
      </c>
      <c r="U238">
        <v>0.0</v>
      </c>
      <c r="V238" t="s">
        <v>978</v>
      </c>
      <c r="W238" s="6" t="s">
        <v>1423</v>
      </c>
      <c r="X238" s="6" t="s">
        <v>1424</v>
      </c>
      <c r="Y238" s="6" t="s">
        <v>1425</v>
      </c>
      <c r="Z238" s="6" t="s">
        <v>1426</v>
      </c>
      <c r="AA238" s="6" t="s">
        <v>1615</v>
      </c>
      <c r="AB238" s="6" t="s">
        <v>1616</v>
      </c>
      <c r="AC238" t="s">
        <v>1618</v>
      </c>
    </row>
    <row r="239" ht="15.75" hidden="1" customHeight="1">
      <c r="A239" s="2">
        <v>4.0</v>
      </c>
      <c r="B239" s="18" t="s">
        <v>734</v>
      </c>
      <c r="C239">
        <v>0.0</v>
      </c>
      <c r="D239">
        <v>0.0</v>
      </c>
      <c r="E239" t="s">
        <v>965</v>
      </c>
      <c r="F239" s="6" t="s">
        <v>1134</v>
      </c>
      <c r="G239" t="s">
        <v>1611</v>
      </c>
      <c r="H239" t="s">
        <v>1383</v>
      </c>
      <c r="J239" s="6" t="s">
        <v>1347</v>
      </c>
      <c r="K239" s="23">
        <v>0.0</v>
      </c>
      <c r="L239">
        <v>5.0</v>
      </c>
      <c r="N239">
        <v>5.93</v>
      </c>
      <c r="O239" s="23">
        <v>2.0</v>
      </c>
      <c r="P239">
        <v>5.0</v>
      </c>
      <c r="R239">
        <v>5.93</v>
      </c>
      <c r="S239" t="s">
        <v>976</v>
      </c>
      <c r="T239">
        <v>0.0</v>
      </c>
      <c r="U239">
        <v>0.0</v>
      </c>
      <c r="V239" t="s">
        <v>1391</v>
      </c>
      <c r="W239" s="6" t="s">
        <v>1423</v>
      </c>
      <c r="X239" s="6" t="s">
        <v>1424</v>
      </c>
      <c r="Y239" s="6" t="s">
        <v>1431</v>
      </c>
      <c r="Z239" s="6" t="s">
        <v>1432</v>
      </c>
      <c r="AA239" s="6" t="s">
        <v>1615</v>
      </c>
      <c r="AB239" s="6" t="s">
        <v>1616</v>
      </c>
      <c r="AC239" t="s">
        <v>1618</v>
      </c>
    </row>
    <row r="240" ht="15.75" hidden="1" customHeight="1">
      <c r="A240" s="2">
        <v>4.0</v>
      </c>
      <c r="B240" s="18" t="s">
        <v>734</v>
      </c>
      <c r="C240">
        <v>0.0</v>
      </c>
      <c r="D240">
        <v>0.0</v>
      </c>
      <c r="E240" t="s">
        <v>965</v>
      </c>
      <c r="F240" s="6" t="s">
        <v>1134</v>
      </c>
      <c r="G240" t="s">
        <v>1611</v>
      </c>
      <c r="H240" t="s">
        <v>1383</v>
      </c>
      <c r="J240" s="6" t="s">
        <v>1347</v>
      </c>
      <c r="K240" s="23">
        <v>0.0</v>
      </c>
      <c r="L240">
        <v>5.0</v>
      </c>
      <c r="N240">
        <v>5.93</v>
      </c>
      <c r="O240" s="23">
        <v>3.0</v>
      </c>
      <c r="P240">
        <v>5.0</v>
      </c>
      <c r="R240">
        <v>5.93</v>
      </c>
      <c r="S240" t="s">
        <v>976</v>
      </c>
      <c r="T240">
        <v>0.0</v>
      </c>
      <c r="U240">
        <v>0.0</v>
      </c>
      <c r="V240" t="s">
        <v>1397</v>
      </c>
      <c r="W240" s="6" t="s">
        <v>1423</v>
      </c>
      <c r="X240" s="6" t="s">
        <v>1424</v>
      </c>
      <c r="Y240" s="6" t="s">
        <v>1436</v>
      </c>
      <c r="Z240" s="6" t="s">
        <v>1437</v>
      </c>
      <c r="AA240" s="6" t="s">
        <v>1615</v>
      </c>
      <c r="AB240" s="6" t="s">
        <v>1616</v>
      </c>
      <c r="AC240" t="s">
        <v>1618</v>
      </c>
    </row>
    <row r="241" ht="15.75" hidden="1" customHeight="1">
      <c r="A241" s="2">
        <v>4.0</v>
      </c>
      <c r="B241" s="18" t="s">
        <v>734</v>
      </c>
      <c r="C241">
        <v>0.0</v>
      </c>
      <c r="D241">
        <v>0.0</v>
      </c>
      <c r="E241" t="s">
        <v>965</v>
      </c>
      <c r="F241" s="6" t="s">
        <v>1134</v>
      </c>
      <c r="G241" t="s">
        <v>1611</v>
      </c>
      <c r="H241" t="s">
        <v>1400</v>
      </c>
      <c r="J241" s="6" t="s">
        <v>1347</v>
      </c>
      <c r="K241" s="23">
        <v>1.0</v>
      </c>
      <c r="L241">
        <v>4.0</v>
      </c>
      <c r="N241">
        <v>5.93</v>
      </c>
      <c r="O241" s="23">
        <v>2.0</v>
      </c>
      <c r="P241">
        <v>4.0</v>
      </c>
      <c r="R241">
        <v>5.93</v>
      </c>
      <c r="S241" t="s">
        <v>976</v>
      </c>
      <c r="T241">
        <v>0.0</v>
      </c>
      <c r="U241">
        <v>0.0</v>
      </c>
      <c r="V241" s="6" t="s">
        <v>1401</v>
      </c>
      <c r="W241" s="6" t="s">
        <v>1408</v>
      </c>
      <c r="X241" s="6" t="s">
        <v>1409</v>
      </c>
      <c r="Y241" s="6" t="s">
        <v>1412</v>
      </c>
      <c r="Z241" s="6" t="s">
        <v>1413</v>
      </c>
      <c r="AA241" s="35"/>
      <c r="AB241" s="6"/>
      <c r="AC241" t="s">
        <v>1625</v>
      </c>
    </row>
    <row r="242" ht="15.75" hidden="1" customHeight="1">
      <c r="A242" s="2">
        <v>4.0</v>
      </c>
      <c r="B242" s="18" t="s">
        <v>734</v>
      </c>
      <c r="C242">
        <v>0.0</v>
      </c>
      <c r="D242">
        <v>0.0</v>
      </c>
      <c r="E242" t="s">
        <v>965</v>
      </c>
      <c r="F242" s="6" t="s">
        <v>1134</v>
      </c>
      <c r="G242" t="s">
        <v>1611</v>
      </c>
      <c r="H242" t="s">
        <v>1400</v>
      </c>
      <c r="J242" s="6" t="s">
        <v>1347</v>
      </c>
      <c r="K242" s="23">
        <v>1.0</v>
      </c>
      <c r="L242">
        <v>4.0</v>
      </c>
      <c r="N242">
        <v>5.93</v>
      </c>
      <c r="O242" s="23">
        <v>3.0</v>
      </c>
      <c r="P242">
        <v>4.0</v>
      </c>
      <c r="R242">
        <v>6.0</v>
      </c>
      <c r="S242" t="s">
        <v>976</v>
      </c>
      <c r="T242">
        <v>0.0</v>
      </c>
      <c r="U242">
        <v>0.0</v>
      </c>
      <c r="V242" s="6" t="s">
        <v>1402</v>
      </c>
      <c r="W242" s="6" t="s">
        <v>1408</v>
      </c>
      <c r="X242" s="6" t="s">
        <v>1409</v>
      </c>
      <c r="Y242" s="6" t="s">
        <v>1417</v>
      </c>
      <c r="Z242" s="6" t="s">
        <v>1418</v>
      </c>
      <c r="AA242" s="35"/>
      <c r="AB242" s="6"/>
      <c r="AC242" t="s">
        <v>1625</v>
      </c>
    </row>
    <row r="243" ht="15.75" hidden="1" customHeight="1">
      <c r="A243" s="2">
        <v>4.0</v>
      </c>
      <c r="B243" s="18" t="s">
        <v>734</v>
      </c>
      <c r="C243">
        <v>0.0</v>
      </c>
      <c r="D243">
        <v>0.0</v>
      </c>
      <c r="E243" t="s">
        <v>965</v>
      </c>
      <c r="F243" s="6" t="s">
        <v>1134</v>
      </c>
      <c r="G243" t="s">
        <v>1611</v>
      </c>
      <c r="H243" t="s">
        <v>1400</v>
      </c>
      <c r="J243" s="6" t="s">
        <v>1347</v>
      </c>
      <c r="K243" s="23">
        <v>2.0</v>
      </c>
      <c r="L243">
        <v>4.0</v>
      </c>
      <c r="N243">
        <v>5.93</v>
      </c>
      <c r="O243" s="23">
        <v>3.0</v>
      </c>
      <c r="P243">
        <v>4.0</v>
      </c>
      <c r="R243">
        <v>6.0</v>
      </c>
      <c r="S243" t="s">
        <v>976</v>
      </c>
      <c r="T243">
        <v>0.0</v>
      </c>
      <c r="U243">
        <v>0.0</v>
      </c>
      <c r="V243" s="6" t="s">
        <v>1403</v>
      </c>
      <c r="W243" s="6" t="s">
        <v>1412</v>
      </c>
      <c r="X243" s="6" t="s">
        <v>1413</v>
      </c>
      <c r="Y243" s="6" t="s">
        <v>1417</v>
      </c>
      <c r="Z243" s="6" t="s">
        <v>1418</v>
      </c>
      <c r="AA243" s="35"/>
      <c r="AB243" s="6"/>
      <c r="AC243" t="s">
        <v>1625</v>
      </c>
    </row>
    <row r="244" ht="15.75" hidden="1" customHeight="1">
      <c r="A244" s="2">
        <v>4.0</v>
      </c>
      <c r="B244" s="18" t="s">
        <v>734</v>
      </c>
      <c r="C244">
        <v>0.0</v>
      </c>
      <c r="D244">
        <v>0.0</v>
      </c>
      <c r="E244" t="s">
        <v>965</v>
      </c>
      <c r="F244" s="6" t="s">
        <v>1134</v>
      </c>
      <c r="G244" t="s">
        <v>1611</v>
      </c>
      <c r="H244" t="s">
        <v>1400</v>
      </c>
      <c r="J244" s="6" t="s">
        <v>1347</v>
      </c>
      <c r="K244" s="23">
        <v>2.0</v>
      </c>
      <c r="L244">
        <v>5.0</v>
      </c>
      <c r="N244">
        <v>5.93</v>
      </c>
      <c r="O244" s="23">
        <v>3.0</v>
      </c>
      <c r="P244">
        <v>5.0</v>
      </c>
      <c r="R244">
        <v>5.93</v>
      </c>
      <c r="S244" t="s">
        <v>976</v>
      </c>
      <c r="T244">
        <v>0.0</v>
      </c>
      <c r="U244">
        <v>0.0</v>
      </c>
      <c r="V244" s="6" t="s">
        <v>1403</v>
      </c>
      <c r="W244" s="6" t="s">
        <v>1431</v>
      </c>
      <c r="X244" s="6" t="s">
        <v>1432</v>
      </c>
      <c r="Y244" s="6" t="s">
        <v>1436</v>
      </c>
      <c r="Z244" s="6" t="s">
        <v>1437</v>
      </c>
      <c r="AA244" s="35"/>
      <c r="AB244" s="6"/>
      <c r="AC244" t="s">
        <v>1625</v>
      </c>
    </row>
    <row r="245" ht="15.75" hidden="1" customHeight="1">
      <c r="A245" s="2">
        <v>4.0</v>
      </c>
      <c r="B245" s="18" t="s">
        <v>734</v>
      </c>
      <c r="C245">
        <v>0.0</v>
      </c>
      <c r="D245">
        <v>0.0</v>
      </c>
      <c r="E245" t="s">
        <v>965</v>
      </c>
      <c r="F245" s="6" t="s">
        <v>1134</v>
      </c>
      <c r="G245" t="s">
        <v>1611</v>
      </c>
      <c r="H245" t="s">
        <v>1400</v>
      </c>
      <c r="J245" s="6" t="s">
        <v>1347</v>
      </c>
      <c r="K245" s="23">
        <v>1.0</v>
      </c>
      <c r="L245">
        <v>5.0</v>
      </c>
      <c r="N245">
        <v>6.0</v>
      </c>
      <c r="O245" s="23">
        <v>2.0</v>
      </c>
      <c r="P245">
        <v>5.0</v>
      </c>
      <c r="R245">
        <v>5.93</v>
      </c>
      <c r="S245" t="s">
        <v>976</v>
      </c>
      <c r="T245">
        <v>0.0</v>
      </c>
      <c r="U245">
        <v>0.0</v>
      </c>
      <c r="V245" s="6" t="s">
        <v>1401</v>
      </c>
      <c r="W245" s="6" t="s">
        <v>1425</v>
      </c>
      <c r="X245" s="6" t="s">
        <v>1426</v>
      </c>
      <c r="Y245" s="6" t="s">
        <v>1431</v>
      </c>
      <c r="Z245" s="6" t="s">
        <v>1432</v>
      </c>
      <c r="AA245" s="35"/>
      <c r="AB245" s="6"/>
      <c r="AC245" t="s">
        <v>1625</v>
      </c>
    </row>
    <row r="246" ht="15.75" hidden="1" customHeight="1">
      <c r="A246" s="2">
        <v>4.0</v>
      </c>
      <c r="B246" s="18" t="s">
        <v>734</v>
      </c>
      <c r="C246">
        <v>0.0</v>
      </c>
      <c r="D246">
        <v>0.0</v>
      </c>
      <c r="E246" t="s">
        <v>965</v>
      </c>
      <c r="F246" s="6" t="s">
        <v>1134</v>
      </c>
      <c r="G246" t="s">
        <v>1611</v>
      </c>
      <c r="H246" t="s">
        <v>1400</v>
      </c>
      <c r="J246" s="6" t="s">
        <v>1347</v>
      </c>
      <c r="K246" s="23">
        <v>1.0</v>
      </c>
      <c r="L246">
        <v>5.0</v>
      </c>
      <c r="N246">
        <v>6.0</v>
      </c>
      <c r="O246" s="23">
        <v>3.0</v>
      </c>
      <c r="P246">
        <v>5.0</v>
      </c>
      <c r="R246">
        <v>5.93</v>
      </c>
      <c r="S246" t="s">
        <v>976</v>
      </c>
      <c r="T246">
        <v>0.0</v>
      </c>
      <c r="U246">
        <v>0.0</v>
      </c>
      <c r="V246" s="6" t="s">
        <v>1402</v>
      </c>
      <c r="W246" s="6" t="s">
        <v>1425</v>
      </c>
      <c r="X246" s="6" t="s">
        <v>1426</v>
      </c>
      <c r="Y246" s="6" t="s">
        <v>1436</v>
      </c>
      <c r="Z246" s="6" t="s">
        <v>1437</v>
      </c>
      <c r="AA246" s="35"/>
      <c r="AB246" s="6"/>
      <c r="AC246" t="s">
        <v>1625</v>
      </c>
    </row>
    <row r="247" ht="15.75" hidden="1" customHeight="1">
      <c r="A247" s="2">
        <v>4.0</v>
      </c>
      <c r="B247" s="18" t="s">
        <v>734</v>
      </c>
      <c r="C247">
        <v>0.0</v>
      </c>
      <c r="D247">
        <v>0.0</v>
      </c>
      <c r="E247" t="s">
        <v>965</v>
      </c>
      <c r="F247" s="6" t="s">
        <v>1134</v>
      </c>
      <c r="G247" t="s">
        <v>1611</v>
      </c>
      <c r="H247" t="s">
        <v>1400</v>
      </c>
      <c r="J247" s="6" t="s">
        <v>973</v>
      </c>
      <c r="K247" s="23">
        <v>1.0</v>
      </c>
      <c r="L247">
        <v>5.0</v>
      </c>
      <c r="N247">
        <v>19.3</v>
      </c>
      <c r="O247" s="23">
        <v>2.0</v>
      </c>
      <c r="P247">
        <v>5.0</v>
      </c>
      <c r="R247">
        <v>25.2</v>
      </c>
      <c r="S247" t="s">
        <v>976</v>
      </c>
      <c r="T247">
        <v>0.0</v>
      </c>
      <c r="U247">
        <v>0.0</v>
      </c>
      <c r="V247" s="6" t="s">
        <v>1401</v>
      </c>
      <c r="W247" s="6" t="s">
        <v>1425</v>
      </c>
      <c r="X247" s="6" t="s">
        <v>1426</v>
      </c>
      <c r="Y247" s="6" t="s">
        <v>1431</v>
      </c>
      <c r="Z247" s="6" t="s">
        <v>1432</v>
      </c>
      <c r="AA247" s="35"/>
      <c r="AB247" s="6"/>
      <c r="AC247" t="s">
        <v>1625</v>
      </c>
    </row>
    <row r="248" ht="15.75" hidden="1" customHeight="1">
      <c r="A248" s="2">
        <v>4.0</v>
      </c>
      <c r="B248" s="18" t="s">
        <v>734</v>
      </c>
      <c r="C248">
        <v>0.0</v>
      </c>
      <c r="D248">
        <v>0.0</v>
      </c>
      <c r="E248" t="s">
        <v>965</v>
      </c>
      <c r="F248" s="6" t="s">
        <v>1134</v>
      </c>
      <c r="G248" t="s">
        <v>1611</v>
      </c>
      <c r="H248" t="s">
        <v>1400</v>
      </c>
      <c r="J248" s="6" t="s">
        <v>973</v>
      </c>
      <c r="K248" s="23">
        <v>1.0</v>
      </c>
      <c r="L248">
        <v>5.0</v>
      </c>
      <c r="N248">
        <v>19.3</v>
      </c>
      <c r="O248" s="23">
        <v>3.0</v>
      </c>
      <c r="P248">
        <v>5.0</v>
      </c>
      <c r="R248">
        <v>16.8</v>
      </c>
      <c r="S248" t="s">
        <v>976</v>
      </c>
      <c r="T248">
        <v>0.0</v>
      </c>
      <c r="U248">
        <v>0.0</v>
      </c>
      <c r="V248" s="6" t="s">
        <v>1402</v>
      </c>
      <c r="W248" s="6" t="s">
        <v>1425</v>
      </c>
      <c r="X248" s="6" t="s">
        <v>1426</v>
      </c>
      <c r="Y248" s="6" t="s">
        <v>1436</v>
      </c>
      <c r="Z248" s="6" t="s">
        <v>1437</v>
      </c>
      <c r="AA248" s="35"/>
      <c r="AB248" s="6"/>
      <c r="AC248" t="s">
        <v>1625</v>
      </c>
    </row>
    <row r="249" ht="15.75" hidden="1" customHeight="1">
      <c r="A249" s="2">
        <v>4.0</v>
      </c>
      <c r="B249" s="18" t="s">
        <v>734</v>
      </c>
      <c r="C249">
        <v>0.0</v>
      </c>
      <c r="D249">
        <v>0.0</v>
      </c>
      <c r="E249" t="s">
        <v>965</v>
      </c>
      <c r="F249" s="6" t="s">
        <v>1134</v>
      </c>
      <c r="G249" t="s">
        <v>1611</v>
      </c>
      <c r="H249" t="s">
        <v>1383</v>
      </c>
      <c r="J249" s="6" t="s">
        <v>973</v>
      </c>
      <c r="K249" s="23">
        <v>0.0</v>
      </c>
      <c r="L249">
        <v>5.0</v>
      </c>
      <c r="N249">
        <v>20.2</v>
      </c>
      <c r="O249" s="23">
        <v>1.0</v>
      </c>
      <c r="P249">
        <v>5.0</v>
      </c>
      <c r="R249">
        <v>19.3</v>
      </c>
      <c r="S249" t="s">
        <v>976</v>
      </c>
      <c r="T249">
        <v>0.0</v>
      </c>
      <c r="U249">
        <v>0.0</v>
      </c>
      <c r="V249" t="s">
        <v>978</v>
      </c>
      <c r="W249" s="6" t="s">
        <v>1423</v>
      </c>
      <c r="X249" s="6" t="s">
        <v>1424</v>
      </c>
      <c r="Y249" s="6" t="s">
        <v>1425</v>
      </c>
      <c r="Z249" s="6" t="s">
        <v>1426</v>
      </c>
      <c r="AA249" s="6" t="s">
        <v>1615</v>
      </c>
      <c r="AB249" s="6" t="s">
        <v>1616</v>
      </c>
      <c r="AC249" t="s">
        <v>1618</v>
      </c>
    </row>
    <row r="250" ht="15.75" hidden="1" customHeight="1">
      <c r="A250" s="2">
        <v>4.0</v>
      </c>
      <c r="B250" s="18" t="s">
        <v>734</v>
      </c>
      <c r="C250">
        <v>0.0</v>
      </c>
      <c r="D250">
        <v>0.0</v>
      </c>
      <c r="E250" t="s">
        <v>965</v>
      </c>
      <c r="F250" s="6" t="s">
        <v>1134</v>
      </c>
      <c r="G250" t="s">
        <v>1611</v>
      </c>
      <c r="H250" t="s">
        <v>1383</v>
      </c>
      <c r="J250" s="6" t="s">
        <v>973</v>
      </c>
      <c r="K250" s="23">
        <v>0.0</v>
      </c>
      <c r="L250">
        <v>5.0</v>
      </c>
      <c r="N250">
        <v>20.2</v>
      </c>
      <c r="O250" s="23">
        <v>2.0</v>
      </c>
      <c r="P250">
        <v>5.0</v>
      </c>
      <c r="R250">
        <v>25.2</v>
      </c>
      <c r="S250" t="s">
        <v>976</v>
      </c>
      <c r="T250">
        <v>0.0</v>
      </c>
      <c r="U250">
        <v>0.0</v>
      </c>
      <c r="V250" t="s">
        <v>1391</v>
      </c>
      <c r="W250" s="6" t="s">
        <v>1423</v>
      </c>
      <c r="X250" s="6" t="s">
        <v>1424</v>
      </c>
      <c r="Y250" s="6" t="s">
        <v>1431</v>
      </c>
      <c r="Z250" s="6" t="s">
        <v>1432</v>
      </c>
      <c r="AA250" s="6" t="s">
        <v>1615</v>
      </c>
      <c r="AB250" s="6" t="s">
        <v>1616</v>
      </c>
      <c r="AC250" t="s">
        <v>1618</v>
      </c>
    </row>
    <row r="251" ht="15.75" hidden="1" customHeight="1">
      <c r="A251" s="2">
        <v>4.0</v>
      </c>
      <c r="B251" s="18" t="s">
        <v>734</v>
      </c>
      <c r="C251">
        <v>0.0</v>
      </c>
      <c r="D251">
        <v>0.0</v>
      </c>
      <c r="E251" t="s">
        <v>965</v>
      </c>
      <c r="F251" s="6" t="s">
        <v>1134</v>
      </c>
      <c r="G251" t="s">
        <v>1611</v>
      </c>
      <c r="H251" t="s">
        <v>1383</v>
      </c>
      <c r="J251" s="6" t="s">
        <v>973</v>
      </c>
      <c r="K251" s="23">
        <v>0.0</v>
      </c>
      <c r="L251">
        <v>5.0</v>
      </c>
      <c r="N251">
        <v>20.2</v>
      </c>
      <c r="O251" s="23">
        <v>3.0</v>
      </c>
      <c r="P251">
        <v>5.0</v>
      </c>
      <c r="R251">
        <v>16.8</v>
      </c>
      <c r="S251" t="s">
        <v>976</v>
      </c>
      <c r="T251">
        <v>0.0</v>
      </c>
      <c r="U251">
        <v>0.0</v>
      </c>
      <c r="V251" t="s">
        <v>1397</v>
      </c>
      <c r="W251" s="6" t="s">
        <v>1423</v>
      </c>
      <c r="X251" s="6" t="s">
        <v>1424</v>
      </c>
      <c r="Y251" s="6" t="s">
        <v>1436</v>
      </c>
      <c r="Z251" s="6" t="s">
        <v>1437</v>
      </c>
      <c r="AA251" s="6" t="s">
        <v>1615</v>
      </c>
      <c r="AB251" s="6" t="s">
        <v>1616</v>
      </c>
      <c r="AC251" t="s">
        <v>1618</v>
      </c>
    </row>
    <row r="252" ht="15.75" hidden="1" customHeight="1">
      <c r="A252" s="2">
        <v>4.0</v>
      </c>
      <c r="B252" s="18" t="s">
        <v>734</v>
      </c>
      <c r="C252">
        <v>0.0</v>
      </c>
      <c r="D252">
        <v>0.0</v>
      </c>
      <c r="E252" t="s">
        <v>965</v>
      </c>
      <c r="F252" s="6" t="s">
        <v>1134</v>
      </c>
      <c r="G252" t="s">
        <v>1611</v>
      </c>
      <c r="H252" t="s">
        <v>1383</v>
      </c>
      <c r="J252" s="6" t="s">
        <v>973</v>
      </c>
      <c r="K252" s="23">
        <v>0.0</v>
      </c>
      <c r="N252">
        <v>22.6</v>
      </c>
      <c r="O252" s="23">
        <v>1.0</v>
      </c>
      <c r="R252">
        <v>23.2</v>
      </c>
      <c r="S252" t="s">
        <v>976</v>
      </c>
      <c r="T252">
        <v>0.0</v>
      </c>
      <c r="U252">
        <v>0.0</v>
      </c>
      <c r="V252" t="s">
        <v>978</v>
      </c>
      <c r="W252" s="6" t="s">
        <v>1384</v>
      </c>
      <c r="X252" s="6" t="s">
        <v>1385</v>
      </c>
      <c r="Y252" s="6" t="s">
        <v>918</v>
      </c>
      <c r="Z252" s="6" t="s">
        <v>1386</v>
      </c>
      <c r="AA252" s="6" t="s">
        <v>1615</v>
      </c>
      <c r="AB252" s="6" t="s">
        <v>1616</v>
      </c>
      <c r="AC252" t="s">
        <v>1618</v>
      </c>
    </row>
    <row r="253" ht="15.75" hidden="1" customHeight="1">
      <c r="A253" s="2">
        <v>4.0</v>
      </c>
      <c r="B253" s="18" t="s">
        <v>734</v>
      </c>
      <c r="C253">
        <v>0.0</v>
      </c>
      <c r="D253">
        <v>0.0</v>
      </c>
      <c r="E253" t="s">
        <v>965</v>
      </c>
      <c r="F253" s="6" t="s">
        <v>1134</v>
      </c>
      <c r="G253" t="s">
        <v>1611</v>
      </c>
      <c r="H253" t="s">
        <v>1383</v>
      </c>
      <c r="J253" s="6" t="s">
        <v>973</v>
      </c>
      <c r="K253" s="23">
        <v>0.0</v>
      </c>
      <c r="N253">
        <v>22.6</v>
      </c>
      <c r="O253" s="23">
        <v>2.0</v>
      </c>
      <c r="R253">
        <v>26.5</v>
      </c>
      <c r="S253" t="s">
        <v>976</v>
      </c>
      <c r="T253">
        <v>0.0</v>
      </c>
      <c r="U253">
        <v>0.0</v>
      </c>
      <c r="V253" t="s">
        <v>1391</v>
      </c>
      <c r="W253" s="6" t="s">
        <v>1384</v>
      </c>
      <c r="X253" s="6" t="s">
        <v>1385</v>
      </c>
      <c r="Y253" s="6" t="s">
        <v>1392</v>
      </c>
      <c r="Z253" s="6" t="s">
        <v>1393</v>
      </c>
      <c r="AA253" s="6" t="s">
        <v>1615</v>
      </c>
      <c r="AB253" s="6" t="s">
        <v>1616</v>
      </c>
      <c r="AC253" t="s">
        <v>1618</v>
      </c>
    </row>
    <row r="254" ht="15.75" hidden="1" customHeight="1">
      <c r="A254" s="2">
        <v>4.0</v>
      </c>
      <c r="B254" s="18" t="s">
        <v>734</v>
      </c>
      <c r="C254">
        <v>0.0</v>
      </c>
      <c r="D254">
        <v>0.0</v>
      </c>
      <c r="E254" t="s">
        <v>965</v>
      </c>
      <c r="F254" s="6" t="s">
        <v>1134</v>
      </c>
      <c r="G254" t="s">
        <v>1611</v>
      </c>
      <c r="H254" t="s">
        <v>1383</v>
      </c>
      <c r="J254" s="6" t="s">
        <v>973</v>
      </c>
      <c r="K254" s="23">
        <v>0.0</v>
      </c>
      <c r="N254">
        <v>22.6</v>
      </c>
      <c r="O254" s="23">
        <v>3.0</v>
      </c>
      <c r="R254">
        <v>20.1</v>
      </c>
      <c r="S254" t="s">
        <v>976</v>
      </c>
      <c r="T254">
        <v>0.0</v>
      </c>
      <c r="U254">
        <v>0.0</v>
      </c>
      <c r="V254" t="s">
        <v>1397</v>
      </c>
      <c r="W254" s="6" t="s">
        <v>1384</v>
      </c>
      <c r="X254" s="6" t="s">
        <v>1385</v>
      </c>
      <c r="Y254" s="6" t="s">
        <v>1398</v>
      </c>
      <c r="Z254" s="6" t="s">
        <v>1399</v>
      </c>
      <c r="AA254" s="6" t="s">
        <v>1615</v>
      </c>
      <c r="AB254" s="6" t="s">
        <v>1616</v>
      </c>
      <c r="AC254" t="s">
        <v>1618</v>
      </c>
    </row>
    <row r="255" ht="15.75" hidden="1" customHeight="1">
      <c r="A255" s="2">
        <v>4.0</v>
      </c>
      <c r="B255" s="18" t="s">
        <v>734</v>
      </c>
      <c r="C255">
        <v>0.0</v>
      </c>
      <c r="D255">
        <v>0.0</v>
      </c>
      <c r="E255" t="s">
        <v>965</v>
      </c>
      <c r="F255" s="6" t="s">
        <v>1134</v>
      </c>
      <c r="G255" t="s">
        <v>1611</v>
      </c>
      <c r="H255" t="s">
        <v>1400</v>
      </c>
      <c r="J255" s="6" t="s">
        <v>973</v>
      </c>
      <c r="K255" s="23">
        <v>1.0</v>
      </c>
      <c r="N255">
        <v>23.2</v>
      </c>
      <c r="O255" s="23">
        <v>2.0</v>
      </c>
      <c r="R255">
        <v>26.5</v>
      </c>
      <c r="S255" t="s">
        <v>976</v>
      </c>
      <c r="T255">
        <v>0.0</v>
      </c>
      <c r="U255">
        <v>0.0</v>
      </c>
      <c r="V255" s="6" t="s">
        <v>1401</v>
      </c>
      <c r="W255" s="6" t="s">
        <v>918</v>
      </c>
      <c r="X255" s="6" t="s">
        <v>1386</v>
      </c>
      <c r="Y255" s="6" t="s">
        <v>1392</v>
      </c>
      <c r="Z255" s="6" t="s">
        <v>1393</v>
      </c>
      <c r="AA255" s="35"/>
      <c r="AB255" s="6"/>
      <c r="AC255" t="s">
        <v>1625</v>
      </c>
    </row>
    <row r="256" ht="15.75" hidden="1" customHeight="1">
      <c r="A256" s="2">
        <v>4.0</v>
      </c>
      <c r="B256" s="18" t="s">
        <v>734</v>
      </c>
      <c r="C256">
        <v>0.0</v>
      </c>
      <c r="D256">
        <v>0.0</v>
      </c>
      <c r="E256" t="s">
        <v>965</v>
      </c>
      <c r="F256" s="6" t="s">
        <v>1134</v>
      </c>
      <c r="G256" t="s">
        <v>1611</v>
      </c>
      <c r="H256" t="s">
        <v>1400</v>
      </c>
      <c r="J256" s="6" t="s">
        <v>973</v>
      </c>
      <c r="K256" s="23">
        <v>1.0</v>
      </c>
      <c r="N256">
        <v>23.2</v>
      </c>
      <c r="O256" s="23">
        <v>3.0</v>
      </c>
      <c r="R256">
        <v>20.1</v>
      </c>
      <c r="S256" t="s">
        <v>976</v>
      </c>
      <c r="T256">
        <v>0.0</v>
      </c>
      <c r="U256">
        <v>0.0</v>
      </c>
      <c r="V256" s="6" t="s">
        <v>1402</v>
      </c>
      <c r="W256" s="6" t="s">
        <v>918</v>
      </c>
      <c r="X256" s="6" t="s">
        <v>1386</v>
      </c>
      <c r="Y256" s="6" t="s">
        <v>1398</v>
      </c>
      <c r="Z256" s="6" t="s">
        <v>1399</v>
      </c>
      <c r="AA256" s="35"/>
      <c r="AB256" s="6"/>
      <c r="AC256" t="s">
        <v>1625</v>
      </c>
    </row>
    <row r="257" ht="15.75" hidden="1" customHeight="1">
      <c r="A257" s="2">
        <v>4.0</v>
      </c>
      <c r="B257" s="18" t="s">
        <v>734</v>
      </c>
      <c r="C257">
        <v>0.0</v>
      </c>
      <c r="D257">
        <v>0.0</v>
      </c>
      <c r="E257" t="s">
        <v>965</v>
      </c>
      <c r="F257" s="6" t="s">
        <v>1134</v>
      </c>
      <c r="G257" t="s">
        <v>1611</v>
      </c>
      <c r="H257" t="s">
        <v>1383</v>
      </c>
      <c r="J257" s="6" t="s">
        <v>973</v>
      </c>
      <c r="K257" s="23">
        <v>0.0</v>
      </c>
      <c r="L257">
        <v>4.0</v>
      </c>
      <c r="N257">
        <v>25.0</v>
      </c>
      <c r="O257" s="23">
        <v>1.0</v>
      </c>
      <c r="P257">
        <v>4.0</v>
      </c>
      <c r="R257">
        <v>27.2</v>
      </c>
      <c r="S257" t="s">
        <v>976</v>
      </c>
      <c r="T257">
        <v>0.0</v>
      </c>
      <c r="U257">
        <v>0.0</v>
      </c>
      <c r="V257" t="s">
        <v>978</v>
      </c>
      <c r="W257" s="6" t="s">
        <v>1406</v>
      </c>
      <c r="X257" s="6" t="s">
        <v>1407</v>
      </c>
      <c r="Y257" s="6" t="s">
        <v>1408</v>
      </c>
      <c r="Z257" s="6" t="s">
        <v>1409</v>
      </c>
      <c r="AA257" s="6" t="s">
        <v>1615</v>
      </c>
      <c r="AB257" s="6" t="s">
        <v>1616</v>
      </c>
      <c r="AC257" t="s">
        <v>1618</v>
      </c>
    </row>
    <row r="258" ht="15.75" hidden="1" customHeight="1">
      <c r="A258" s="2">
        <v>4.0</v>
      </c>
      <c r="B258" s="18" t="s">
        <v>734</v>
      </c>
      <c r="C258">
        <v>0.0</v>
      </c>
      <c r="D258">
        <v>0.0</v>
      </c>
      <c r="E258" t="s">
        <v>965</v>
      </c>
      <c r="F258" s="6" t="s">
        <v>1134</v>
      </c>
      <c r="G258" t="s">
        <v>1611</v>
      </c>
      <c r="H258" t="s">
        <v>1383</v>
      </c>
      <c r="J258" s="6" t="s">
        <v>973</v>
      </c>
      <c r="K258" s="23">
        <v>0.0</v>
      </c>
      <c r="L258">
        <v>4.0</v>
      </c>
      <c r="N258">
        <v>25.0</v>
      </c>
      <c r="O258" s="23">
        <v>2.0</v>
      </c>
      <c r="P258">
        <v>4.0</v>
      </c>
      <c r="R258">
        <v>27.7</v>
      </c>
      <c r="S258" t="s">
        <v>976</v>
      </c>
      <c r="T258">
        <v>0.0</v>
      </c>
      <c r="U258">
        <v>0.0</v>
      </c>
      <c r="V258" t="s">
        <v>1391</v>
      </c>
      <c r="W258" s="6" t="s">
        <v>1406</v>
      </c>
      <c r="X258" s="6" t="s">
        <v>1407</v>
      </c>
      <c r="Y258" s="6" t="s">
        <v>1412</v>
      </c>
      <c r="Z258" s="6" t="s">
        <v>1413</v>
      </c>
      <c r="AA258" s="6" t="s">
        <v>1615</v>
      </c>
      <c r="AB258" s="6" t="s">
        <v>1616</v>
      </c>
      <c r="AC258" t="s">
        <v>1618</v>
      </c>
    </row>
    <row r="259" ht="15.75" hidden="1" customHeight="1">
      <c r="A259" s="2">
        <v>4.0</v>
      </c>
      <c r="B259" s="18" t="s">
        <v>734</v>
      </c>
      <c r="C259">
        <v>0.0</v>
      </c>
      <c r="D259">
        <v>0.0</v>
      </c>
      <c r="E259" t="s">
        <v>965</v>
      </c>
      <c r="F259" s="6" t="s">
        <v>1134</v>
      </c>
      <c r="G259" t="s">
        <v>1611</v>
      </c>
      <c r="H259" t="s">
        <v>1383</v>
      </c>
      <c r="J259" s="6" t="s">
        <v>973</v>
      </c>
      <c r="K259" s="23">
        <v>0.0</v>
      </c>
      <c r="L259">
        <v>4.0</v>
      </c>
      <c r="N259">
        <v>25.0</v>
      </c>
      <c r="O259" s="23">
        <v>3.0</v>
      </c>
      <c r="P259">
        <v>4.0</v>
      </c>
      <c r="R259">
        <v>23.4</v>
      </c>
      <c r="S259" t="s">
        <v>976</v>
      </c>
      <c r="T259">
        <v>0.0</v>
      </c>
      <c r="U259">
        <v>0.0</v>
      </c>
      <c r="V259" t="s">
        <v>1397</v>
      </c>
      <c r="W259" s="6" t="s">
        <v>1406</v>
      </c>
      <c r="X259" s="6" t="s">
        <v>1407</v>
      </c>
      <c r="Y259" s="6" t="s">
        <v>1417</v>
      </c>
      <c r="Z259" s="6" t="s">
        <v>1418</v>
      </c>
      <c r="AA259" s="6" t="s">
        <v>1615</v>
      </c>
      <c r="AB259" s="6" t="s">
        <v>1616</v>
      </c>
      <c r="AC259" t="s">
        <v>1618</v>
      </c>
    </row>
    <row r="260" ht="15.75" hidden="1" customHeight="1">
      <c r="A260" s="2">
        <v>4.0</v>
      </c>
      <c r="B260" s="18" t="s">
        <v>734</v>
      </c>
      <c r="C260">
        <v>0.0</v>
      </c>
      <c r="D260">
        <v>0.0</v>
      </c>
      <c r="E260" t="s">
        <v>965</v>
      </c>
      <c r="F260" s="6" t="s">
        <v>1134</v>
      </c>
      <c r="G260" t="s">
        <v>1611</v>
      </c>
      <c r="H260" t="s">
        <v>1400</v>
      </c>
      <c r="J260" s="6" t="s">
        <v>973</v>
      </c>
      <c r="K260" s="23">
        <v>2.0</v>
      </c>
      <c r="L260">
        <v>5.0</v>
      </c>
      <c r="N260">
        <v>25.2</v>
      </c>
      <c r="O260" s="23">
        <v>3.0</v>
      </c>
      <c r="P260">
        <v>5.0</v>
      </c>
      <c r="R260">
        <v>16.8</v>
      </c>
      <c r="S260" t="s">
        <v>976</v>
      </c>
      <c r="T260">
        <v>0.0</v>
      </c>
      <c r="U260">
        <v>0.0</v>
      </c>
      <c r="V260" s="6" t="s">
        <v>1403</v>
      </c>
      <c r="W260" s="6" t="s">
        <v>1431</v>
      </c>
      <c r="X260" s="6" t="s">
        <v>1432</v>
      </c>
      <c r="Y260" s="6" t="s">
        <v>1436</v>
      </c>
      <c r="Z260" s="6" t="s">
        <v>1437</v>
      </c>
      <c r="AA260" s="35"/>
      <c r="AB260" s="6"/>
      <c r="AC260" t="s">
        <v>1625</v>
      </c>
    </row>
    <row r="261" ht="15.75" hidden="1" customHeight="1">
      <c r="A261" s="2">
        <v>4.0</v>
      </c>
      <c r="B261" s="18" t="s">
        <v>734</v>
      </c>
      <c r="C261">
        <v>0.0</v>
      </c>
      <c r="D261">
        <v>0.0</v>
      </c>
      <c r="E261" t="s">
        <v>965</v>
      </c>
      <c r="F261" s="6" t="s">
        <v>1134</v>
      </c>
      <c r="G261" t="s">
        <v>1611</v>
      </c>
      <c r="H261" t="s">
        <v>1400</v>
      </c>
      <c r="J261" s="6" t="s">
        <v>973</v>
      </c>
      <c r="K261" s="23">
        <v>2.0</v>
      </c>
      <c r="N261">
        <v>26.5</v>
      </c>
      <c r="O261" s="23">
        <v>3.0</v>
      </c>
      <c r="R261">
        <v>20.1</v>
      </c>
      <c r="S261">
        <v>0.05</v>
      </c>
      <c r="T261">
        <v>-1.0</v>
      </c>
      <c r="V261" s="6" t="s">
        <v>1403</v>
      </c>
      <c r="W261" s="6" t="s">
        <v>1392</v>
      </c>
      <c r="X261" s="6" t="s">
        <v>1393</v>
      </c>
      <c r="Y261" s="6" t="s">
        <v>1398</v>
      </c>
      <c r="Z261" s="6" t="s">
        <v>1399</v>
      </c>
      <c r="AA261" s="35"/>
      <c r="AB261" s="6"/>
      <c r="AC261" t="s">
        <v>1625</v>
      </c>
    </row>
    <row r="262" ht="15.75" hidden="1" customHeight="1">
      <c r="A262" s="2">
        <v>4.0</v>
      </c>
      <c r="B262" s="18" t="s">
        <v>734</v>
      </c>
      <c r="C262">
        <v>0.0</v>
      </c>
      <c r="D262">
        <v>0.0</v>
      </c>
      <c r="E262" t="s">
        <v>965</v>
      </c>
      <c r="F262" s="6" t="s">
        <v>1134</v>
      </c>
      <c r="G262" t="s">
        <v>1611</v>
      </c>
      <c r="H262" t="s">
        <v>1400</v>
      </c>
      <c r="J262" s="6" t="s">
        <v>973</v>
      </c>
      <c r="K262" s="23">
        <v>1.0</v>
      </c>
      <c r="L262">
        <v>4.0</v>
      </c>
      <c r="N262">
        <v>27.2</v>
      </c>
      <c r="O262" s="23">
        <v>2.0</v>
      </c>
      <c r="P262">
        <v>4.0</v>
      </c>
      <c r="R262">
        <v>27.7</v>
      </c>
      <c r="S262" t="s">
        <v>976</v>
      </c>
      <c r="T262">
        <v>0.0</v>
      </c>
      <c r="U262">
        <v>0.0</v>
      </c>
      <c r="V262" s="6" t="s">
        <v>1401</v>
      </c>
      <c r="W262" s="6" t="s">
        <v>1408</v>
      </c>
      <c r="X262" s="6" t="s">
        <v>1409</v>
      </c>
      <c r="Y262" s="6" t="s">
        <v>1412</v>
      </c>
      <c r="Z262" s="6" t="s">
        <v>1413</v>
      </c>
      <c r="AA262" s="35"/>
      <c r="AB262" s="6"/>
      <c r="AC262" t="s">
        <v>1625</v>
      </c>
    </row>
    <row r="263" ht="15.75" hidden="1" customHeight="1">
      <c r="A263" s="2">
        <v>4.0</v>
      </c>
      <c r="B263" s="18" t="s">
        <v>734</v>
      </c>
      <c r="C263">
        <v>0.0</v>
      </c>
      <c r="D263">
        <v>0.0</v>
      </c>
      <c r="E263" t="s">
        <v>965</v>
      </c>
      <c r="F263" s="6" t="s">
        <v>1134</v>
      </c>
      <c r="G263" t="s">
        <v>1611</v>
      </c>
      <c r="H263" t="s">
        <v>1400</v>
      </c>
      <c r="J263" s="6" t="s">
        <v>973</v>
      </c>
      <c r="K263" s="23">
        <v>1.0</v>
      </c>
      <c r="L263">
        <v>4.0</v>
      </c>
      <c r="N263">
        <v>27.2</v>
      </c>
      <c r="O263" s="23">
        <v>3.0</v>
      </c>
      <c r="P263">
        <v>4.0</v>
      </c>
      <c r="R263">
        <v>23.4</v>
      </c>
      <c r="S263" t="s">
        <v>976</v>
      </c>
      <c r="T263">
        <v>0.0</v>
      </c>
      <c r="U263">
        <v>0.0</v>
      </c>
      <c r="V263" s="6" t="s">
        <v>1402</v>
      </c>
      <c r="W263" s="6" t="s">
        <v>1408</v>
      </c>
      <c r="X263" s="6" t="s">
        <v>1409</v>
      </c>
      <c r="Y263" s="6" t="s">
        <v>1417</v>
      </c>
      <c r="Z263" s="6" t="s">
        <v>1418</v>
      </c>
      <c r="AA263" s="35"/>
      <c r="AB263" s="6"/>
      <c r="AC263" t="s">
        <v>1625</v>
      </c>
    </row>
    <row r="264" ht="15.75" hidden="1" customHeight="1">
      <c r="A264" s="2">
        <v>4.0</v>
      </c>
      <c r="B264" s="18" t="s">
        <v>734</v>
      </c>
      <c r="C264">
        <v>0.0</v>
      </c>
      <c r="D264">
        <v>0.0</v>
      </c>
      <c r="E264" t="s">
        <v>965</v>
      </c>
      <c r="F264" s="6" t="s">
        <v>1134</v>
      </c>
      <c r="G264" t="s">
        <v>1611</v>
      </c>
      <c r="H264" t="s">
        <v>1400</v>
      </c>
      <c r="J264" s="6" t="s">
        <v>973</v>
      </c>
      <c r="K264" s="23">
        <v>2.0</v>
      </c>
      <c r="L264">
        <v>4.0</v>
      </c>
      <c r="N264">
        <v>27.7</v>
      </c>
      <c r="O264" s="23">
        <v>3.0</v>
      </c>
      <c r="P264">
        <v>4.0</v>
      </c>
      <c r="R264">
        <v>23.4</v>
      </c>
      <c r="S264" t="s">
        <v>976</v>
      </c>
      <c r="T264">
        <v>0.0</v>
      </c>
      <c r="U264">
        <v>0.0</v>
      </c>
      <c r="V264" s="6" t="s">
        <v>1403</v>
      </c>
      <c r="W264" s="6" t="s">
        <v>1412</v>
      </c>
      <c r="X264" s="6" t="s">
        <v>1413</v>
      </c>
      <c r="Y264" s="6" t="s">
        <v>1417</v>
      </c>
      <c r="Z264" s="6" t="s">
        <v>1418</v>
      </c>
      <c r="AA264" s="35"/>
      <c r="AB264" s="6"/>
      <c r="AC264" t="s">
        <v>1625</v>
      </c>
    </row>
    <row r="265" ht="15.75" hidden="1" customHeight="1">
      <c r="A265" s="2">
        <v>4.0</v>
      </c>
      <c r="B265" s="18" t="s">
        <v>734</v>
      </c>
      <c r="C265">
        <v>0.0</v>
      </c>
      <c r="D265">
        <v>0.0</v>
      </c>
      <c r="E265" t="s">
        <v>965</v>
      </c>
      <c r="F265" s="6" t="s">
        <v>1134</v>
      </c>
      <c r="G265" t="s">
        <v>1633</v>
      </c>
      <c r="H265" t="s">
        <v>1383</v>
      </c>
      <c r="J265" s="6" t="s">
        <v>1347</v>
      </c>
      <c r="K265" s="23">
        <v>0.0</v>
      </c>
      <c r="N265">
        <v>3.06</v>
      </c>
      <c r="O265" s="23">
        <v>1.0</v>
      </c>
      <c r="R265">
        <v>3.06</v>
      </c>
      <c r="S265" t="s">
        <v>976</v>
      </c>
      <c r="T265">
        <v>0.0</v>
      </c>
      <c r="U265">
        <v>0.0</v>
      </c>
      <c r="V265" t="s">
        <v>978</v>
      </c>
      <c r="W265" s="6" t="s">
        <v>1384</v>
      </c>
      <c r="X265" s="6" t="s">
        <v>1385</v>
      </c>
      <c r="Y265" s="6" t="s">
        <v>918</v>
      </c>
      <c r="Z265" s="6" t="s">
        <v>1386</v>
      </c>
      <c r="AA265" s="35" t="s">
        <v>1637</v>
      </c>
      <c r="AB265" s="6" t="s">
        <v>1639</v>
      </c>
      <c r="AC265" t="s">
        <v>1389</v>
      </c>
    </row>
    <row r="266" ht="15.75" hidden="1" customHeight="1">
      <c r="A266" s="2">
        <v>4.0</v>
      </c>
      <c r="B266" s="18" t="s">
        <v>734</v>
      </c>
      <c r="C266">
        <v>0.0</v>
      </c>
      <c r="D266">
        <v>0.0</v>
      </c>
      <c r="E266" t="s">
        <v>965</v>
      </c>
      <c r="F266" s="6" t="s">
        <v>1134</v>
      </c>
      <c r="G266" t="s">
        <v>1633</v>
      </c>
      <c r="H266" t="s">
        <v>1383</v>
      </c>
      <c r="J266" s="6" t="s">
        <v>1347</v>
      </c>
      <c r="K266" s="23">
        <v>0.0</v>
      </c>
      <c r="N266">
        <v>3.06</v>
      </c>
      <c r="O266" s="23">
        <v>2.0</v>
      </c>
      <c r="R266">
        <v>3.06</v>
      </c>
      <c r="S266" t="s">
        <v>976</v>
      </c>
      <c r="T266">
        <v>0.0</v>
      </c>
      <c r="U266">
        <v>0.0</v>
      </c>
      <c r="V266" t="s">
        <v>1391</v>
      </c>
      <c r="W266" s="6" t="s">
        <v>1384</v>
      </c>
      <c r="X266" s="6" t="s">
        <v>1385</v>
      </c>
      <c r="Y266" s="6" t="s">
        <v>1392</v>
      </c>
      <c r="Z266" s="6" t="s">
        <v>1393</v>
      </c>
      <c r="AA266" s="35" t="s">
        <v>1637</v>
      </c>
      <c r="AB266" s="6" t="s">
        <v>1639</v>
      </c>
      <c r="AC266" t="s">
        <v>1389</v>
      </c>
    </row>
    <row r="267" ht="15.75" hidden="1" customHeight="1">
      <c r="A267" s="2">
        <v>4.0</v>
      </c>
      <c r="B267" s="18" t="s">
        <v>734</v>
      </c>
      <c r="C267">
        <v>0.0</v>
      </c>
      <c r="D267">
        <v>0.0</v>
      </c>
      <c r="E267" t="s">
        <v>965</v>
      </c>
      <c r="F267" s="6" t="s">
        <v>1134</v>
      </c>
      <c r="G267" t="s">
        <v>1633</v>
      </c>
      <c r="H267" t="s">
        <v>1383</v>
      </c>
      <c r="J267" s="6" t="s">
        <v>1347</v>
      </c>
      <c r="K267" s="23">
        <v>0.0</v>
      </c>
      <c r="N267">
        <v>3.06</v>
      </c>
      <c r="O267" s="23">
        <v>3.0</v>
      </c>
      <c r="R267">
        <v>3.06</v>
      </c>
      <c r="S267" t="s">
        <v>976</v>
      </c>
      <c r="T267">
        <v>0.0</v>
      </c>
      <c r="U267">
        <v>0.0</v>
      </c>
      <c r="V267" t="s">
        <v>1397</v>
      </c>
      <c r="W267" s="6" t="s">
        <v>1384</v>
      </c>
      <c r="X267" s="6" t="s">
        <v>1385</v>
      </c>
      <c r="Y267" s="6" t="s">
        <v>1398</v>
      </c>
      <c r="Z267" s="6" t="s">
        <v>1399</v>
      </c>
      <c r="AA267" s="35" t="s">
        <v>1637</v>
      </c>
      <c r="AB267" s="6" t="s">
        <v>1639</v>
      </c>
      <c r="AC267" t="s">
        <v>1389</v>
      </c>
    </row>
    <row r="268" ht="15.75" hidden="1" customHeight="1">
      <c r="A268" s="2">
        <v>4.0</v>
      </c>
      <c r="B268" s="18" t="s">
        <v>734</v>
      </c>
      <c r="C268">
        <v>0.0</v>
      </c>
      <c r="D268">
        <v>0.0</v>
      </c>
      <c r="E268" t="s">
        <v>965</v>
      </c>
      <c r="F268" s="6" t="s">
        <v>1134</v>
      </c>
      <c r="G268" t="s">
        <v>1633</v>
      </c>
      <c r="H268" t="s">
        <v>1400</v>
      </c>
      <c r="J268" s="6" t="s">
        <v>1347</v>
      </c>
      <c r="K268" s="23">
        <v>1.0</v>
      </c>
      <c r="N268">
        <v>3.06</v>
      </c>
      <c r="O268" s="23">
        <v>2.0</v>
      </c>
      <c r="R268">
        <v>3.06</v>
      </c>
      <c r="S268" t="s">
        <v>976</v>
      </c>
      <c r="T268">
        <v>0.0</v>
      </c>
      <c r="U268">
        <v>0.0</v>
      </c>
      <c r="V268" s="6" t="s">
        <v>1401</v>
      </c>
      <c r="W268" s="6" t="s">
        <v>918</v>
      </c>
      <c r="X268" s="6" t="s">
        <v>1386</v>
      </c>
      <c r="Y268" s="6" t="s">
        <v>1392</v>
      </c>
      <c r="Z268" s="6" t="s">
        <v>1393</v>
      </c>
      <c r="AA268" s="35"/>
      <c r="AB268" s="6"/>
      <c r="AC268" t="s">
        <v>1389</v>
      </c>
    </row>
    <row r="269" ht="15.75" hidden="1" customHeight="1">
      <c r="A269" s="2">
        <v>4.0</v>
      </c>
      <c r="B269" s="18" t="s">
        <v>734</v>
      </c>
      <c r="C269">
        <v>0.0</v>
      </c>
      <c r="D269">
        <v>0.0</v>
      </c>
      <c r="E269" t="s">
        <v>965</v>
      </c>
      <c r="F269" s="6" t="s">
        <v>1134</v>
      </c>
      <c r="G269" t="s">
        <v>1633</v>
      </c>
      <c r="H269" t="s">
        <v>1400</v>
      </c>
      <c r="J269" s="6" t="s">
        <v>1347</v>
      </c>
      <c r="K269" s="23">
        <v>1.0</v>
      </c>
      <c r="N269">
        <v>3.06</v>
      </c>
      <c r="O269" s="23">
        <v>3.0</v>
      </c>
      <c r="R269">
        <v>3.06</v>
      </c>
      <c r="S269" t="s">
        <v>976</v>
      </c>
      <c r="T269">
        <v>0.0</v>
      </c>
      <c r="U269">
        <v>0.0</v>
      </c>
      <c r="V269" s="6" t="s">
        <v>1402</v>
      </c>
      <c r="W269" s="6" t="s">
        <v>918</v>
      </c>
      <c r="X269" s="6" t="s">
        <v>1386</v>
      </c>
      <c r="Y269" s="6" t="s">
        <v>1398</v>
      </c>
      <c r="Z269" s="6" t="s">
        <v>1399</v>
      </c>
      <c r="AA269" s="35"/>
      <c r="AB269" s="6"/>
      <c r="AC269" t="s">
        <v>1389</v>
      </c>
    </row>
    <row r="270" ht="15.75" hidden="1" customHeight="1">
      <c r="A270" s="2">
        <v>4.0</v>
      </c>
      <c r="B270" s="18" t="s">
        <v>734</v>
      </c>
      <c r="C270">
        <v>0.0</v>
      </c>
      <c r="D270">
        <v>0.0</v>
      </c>
      <c r="E270" t="s">
        <v>965</v>
      </c>
      <c r="F270" s="6" t="s">
        <v>1134</v>
      </c>
      <c r="G270" t="s">
        <v>1633</v>
      </c>
      <c r="H270" t="s">
        <v>1400</v>
      </c>
      <c r="J270" s="6" t="s">
        <v>1347</v>
      </c>
      <c r="K270" s="23">
        <v>2.0</v>
      </c>
      <c r="N270">
        <v>3.06</v>
      </c>
      <c r="O270" s="23">
        <v>3.0</v>
      </c>
      <c r="R270">
        <v>3.06</v>
      </c>
      <c r="S270" t="s">
        <v>976</v>
      </c>
      <c r="T270">
        <v>0.0</v>
      </c>
      <c r="U270">
        <v>0.0</v>
      </c>
      <c r="V270" s="6" t="s">
        <v>1403</v>
      </c>
      <c r="W270" s="6" t="s">
        <v>1392</v>
      </c>
      <c r="X270" s="6" t="s">
        <v>1393</v>
      </c>
      <c r="Y270" s="6" t="s">
        <v>1398</v>
      </c>
      <c r="Z270" s="6" t="s">
        <v>1399</v>
      </c>
      <c r="AA270" s="35"/>
      <c r="AB270" s="6"/>
      <c r="AC270" t="s">
        <v>1389</v>
      </c>
    </row>
    <row r="271" ht="15.75" hidden="1" customHeight="1">
      <c r="A271" s="2">
        <v>4.0</v>
      </c>
      <c r="B271" s="18" t="s">
        <v>734</v>
      </c>
      <c r="C271">
        <v>0.0</v>
      </c>
      <c r="D271">
        <v>0.0</v>
      </c>
      <c r="E271" t="s">
        <v>965</v>
      </c>
      <c r="F271" s="6" t="s">
        <v>1134</v>
      </c>
      <c r="G271" t="s">
        <v>1633</v>
      </c>
      <c r="H271" t="s">
        <v>1383</v>
      </c>
      <c r="J271" s="6" t="s">
        <v>973</v>
      </c>
      <c r="K271" s="23">
        <v>0.0</v>
      </c>
      <c r="L271">
        <v>4.0</v>
      </c>
      <c r="N271">
        <v>3.22</v>
      </c>
      <c r="O271" s="23">
        <v>1.0</v>
      </c>
      <c r="P271">
        <v>4.0</v>
      </c>
      <c r="R271">
        <v>3.22</v>
      </c>
      <c r="S271" t="s">
        <v>976</v>
      </c>
      <c r="T271">
        <v>0.0</v>
      </c>
      <c r="U271">
        <v>0.0</v>
      </c>
      <c r="V271" t="s">
        <v>978</v>
      </c>
      <c r="W271" s="6" t="s">
        <v>1406</v>
      </c>
      <c r="X271" s="6" t="s">
        <v>1407</v>
      </c>
      <c r="Y271" s="6" t="s">
        <v>1408</v>
      </c>
      <c r="Z271" s="6" t="s">
        <v>1409</v>
      </c>
      <c r="AA271" s="35" t="s">
        <v>1637</v>
      </c>
      <c r="AB271" s="6" t="s">
        <v>1639</v>
      </c>
      <c r="AC271" t="s">
        <v>1389</v>
      </c>
    </row>
    <row r="272" ht="15.75" hidden="1" customHeight="1">
      <c r="A272" s="2">
        <v>4.0</v>
      </c>
      <c r="B272" s="18" t="s">
        <v>734</v>
      </c>
      <c r="C272">
        <v>0.0</v>
      </c>
      <c r="D272">
        <v>0.0</v>
      </c>
      <c r="E272" t="s">
        <v>965</v>
      </c>
      <c r="F272" s="6" t="s">
        <v>1134</v>
      </c>
      <c r="G272" t="s">
        <v>1633</v>
      </c>
      <c r="H272" t="s">
        <v>1383</v>
      </c>
      <c r="J272" s="6" t="s">
        <v>973</v>
      </c>
      <c r="K272" s="23">
        <v>0.0</v>
      </c>
      <c r="L272">
        <v>4.0</v>
      </c>
      <c r="N272">
        <v>3.22</v>
      </c>
      <c r="O272" s="23">
        <v>2.0</v>
      </c>
      <c r="P272">
        <v>4.0</v>
      </c>
      <c r="R272">
        <v>3.22</v>
      </c>
      <c r="S272" t="s">
        <v>976</v>
      </c>
      <c r="T272">
        <v>0.0</v>
      </c>
      <c r="U272">
        <v>0.0</v>
      </c>
      <c r="V272" t="s">
        <v>1391</v>
      </c>
      <c r="W272" s="6" t="s">
        <v>1406</v>
      </c>
      <c r="X272" s="6" t="s">
        <v>1407</v>
      </c>
      <c r="Y272" s="6" t="s">
        <v>1412</v>
      </c>
      <c r="Z272" s="6" t="s">
        <v>1413</v>
      </c>
      <c r="AA272" s="35" t="s">
        <v>1637</v>
      </c>
      <c r="AB272" s="6" t="s">
        <v>1639</v>
      </c>
      <c r="AC272" t="s">
        <v>1389</v>
      </c>
    </row>
    <row r="273" ht="15.75" hidden="1" customHeight="1">
      <c r="A273" s="2">
        <v>4.0</v>
      </c>
      <c r="B273" s="18" t="s">
        <v>734</v>
      </c>
      <c r="C273">
        <v>0.0</v>
      </c>
      <c r="D273">
        <v>0.0</v>
      </c>
      <c r="E273" t="s">
        <v>965</v>
      </c>
      <c r="F273" s="6" t="s">
        <v>1134</v>
      </c>
      <c r="G273" t="s">
        <v>1633</v>
      </c>
      <c r="H273" t="s">
        <v>1383</v>
      </c>
      <c r="J273" s="6" t="s">
        <v>973</v>
      </c>
      <c r="K273" s="23">
        <v>0.0</v>
      </c>
      <c r="L273">
        <v>4.0</v>
      </c>
      <c r="N273">
        <v>3.22</v>
      </c>
      <c r="O273" s="23">
        <v>3.0</v>
      </c>
      <c r="P273">
        <v>4.0</v>
      </c>
      <c r="R273">
        <v>3.24</v>
      </c>
      <c r="S273" t="s">
        <v>976</v>
      </c>
      <c r="T273">
        <v>0.0</v>
      </c>
      <c r="U273">
        <v>0.0</v>
      </c>
      <c r="V273" t="s">
        <v>1397</v>
      </c>
      <c r="W273" s="6" t="s">
        <v>1406</v>
      </c>
      <c r="X273" s="6" t="s">
        <v>1407</v>
      </c>
      <c r="Y273" s="6" t="s">
        <v>1417</v>
      </c>
      <c r="Z273" s="6" t="s">
        <v>1418</v>
      </c>
      <c r="AA273" s="35" t="s">
        <v>1637</v>
      </c>
      <c r="AB273" s="6" t="s">
        <v>1639</v>
      </c>
      <c r="AC273" t="s">
        <v>1389</v>
      </c>
    </row>
    <row r="274" ht="15.75" hidden="1" customHeight="1">
      <c r="A274" s="2">
        <v>4.0</v>
      </c>
      <c r="B274" s="18" t="s">
        <v>734</v>
      </c>
      <c r="C274">
        <v>0.0</v>
      </c>
      <c r="D274">
        <v>0.0</v>
      </c>
      <c r="E274" t="s">
        <v>965</v>
      </c>
      <c r="F274" s="6" t="s">
        <v>1134</v>
      </c>
      <c r="G274" t="s">
        <v>1633</v>
      </c>
      <c r="H274" t="s">
        <v>1383</v>
      </c>
      <c r="J274" s="6" t="s">
        <v>973</v>
      </c>
      <c r="K274" s="23">
        <v>0.0</v>
      </c>
      <c r="L274">
        <v>5.0</v>
      </c>
      <c r="N274">
        <v>3.22</v>
      </c>
      <c r="O274" s="23">
        <v>1.0</v>
      </c>
      <c r="P274">
        <v>5.0</v>
      </c>
      <c r="R274">
        <v>3.24</v>
      </c>
      <c r="S274" t="s">
        <v>976</v>
      </c>
      <c r="T274">
        <v>0.0</v>
      </c>
      <c r="U274">
        <v>0.0</v>
      </c>
      <c r="V274" t="s">
        <v>978</v>
      </c>
      <c r="W274" s="6" t="s">
        <v>1423</v>
      </c>
      <c r="X274" s="6" t="s">
        <v>1424</v>
      </c>
      <c r="Y274" s="6" t="s">
        <v>1425</v>
      </c>
      <c r="Z274" s="6" t="s">
        <v>1426</v>
      </c>
      <c r="AA274" s="35" t="s">
        <v>1637</v>
      </c>
      <c r="AB274" s="6" t="s">
        <v>1639</v>
      </c>
      <c r="AC274" t="s">
        <v>1389</v>
      </c>
    </row>
    <row r="275" ht="15.75" hidden="1" customHeight="1">
      <c r="A275" s="2">
        <v>4.0</v>
      </c>
      <c r="B275" s="18" t="s">
        <v>734</v>
      </c>
      <c r="C275">
        <v>0.0</v>
      </c>
      <c r="D275">
        <v>0.0</v>
      </c>
      <c r="E275" t="s">
        <v>965</v>
      </c>
      <c r="F275" s="6" t="s">
        <v>1134</v>
      </c>
      <c r="G275" t="s">
        <v>1633</v>
      </c>
      <c r="H275" t="s">
        <v>1383</v>
      </c>
      <c r="J275" s="6" t="s">
        <v>973</v>
      </c>
      <c r="K275" s="23">
        <v>0.0</v>
      </c>
      <c r="L275">
        <v>5.0</v>
      </c>
      <c r="N275">
        <v>3.22</v>
      </c>
      <c r="O275" s="23">
        <v>2.0</v>
      </c>
      <c r="P275">
        <v>5.0</v>
      </c>
      <c r="R275">
        <v>3.22</v>
      </c>
      <c r="S275" t="s">
        <v>976</v>
      </c>
      <c r="T275">
        <v>0.0</v>
      </c>
      <c r="U275">
        <v>0.0</v>
      </c>
      <c r="V275" t="s">
        <v>1391</v>
      </c>
      <c r="W275" s="6" t="s">
        <v>1423</v>
      </c>
      <c r="X275" s="6" t="s">
        <v>1424</v>
      </c>
      <c r="Y275" s="6" t="s">
        <v>1431</v>
      </c>
      <c r="Z275" s="6" t="s">
        <v>1432</v>
      </c>
      <c r="AA275" s="35" t="s">
        <v>1637</v>
      </c>
      <c r="AB275" s="6" t="s">
        <v>1639</v>
      </c>
      <c r="AC275" t="s">
        <v>1389</v>
      </c>
    </row>
    <row r="276" ht="15.75" hidden="1" customHeight="1">
      <c r="A276" s="2">
        <v>4.0</v>
      </c>
      <c r="B276" s="18" t="s">
        <v>734</v>
      </c>
      <c r="C276">
        <v>0.0</v>
      </c>
      <c r="D276">
        <v>0.0</v>
      </c>
      <c r="E276" t="s">
        <v>965</v>
      </c>
      <c r="F276" s="6" t="s">
        <v>1134</v>
      </c>
      <c r="G276" t="s">
        <v>1633</v>
      </c>
      <c r="H276" t="s">
        <v>1383</v>
      </c>
      <c r="J276" s="6" t="s">
        <v>973</v>
      </c>
      <c r="K276" s="23">
        <v>0.0</v>
      </c>
      <c r="L276">
        <v>5.0</v>
      </c>
      <c r="N276">
        <v>3.22</v>
      </c>
      <c r="O276" s="23">
        <v>3.0</v>
      </c>
      <c r="P276">
        <v>5.0</v>
      </c>
      <c r="R276">
        <v>3.22</v>
      </c>
      <c r="S276" t="s">
        <v>976</v>
      </c>
      <c r="T276">
        <v>0.0</v>
      </c>
      <c r="U276">
        <v>0.0</v>
      </c>
      <c r="V276" t="s">
        <v>1397</v>
      </c>
      <c r="W276" s="6" t="s">
        <v>1423</v>
      </c>
      <c r="X276" s="6" t="s">
        <v>1424</v>
      </c>
      <c r="Y276" s="6" t="s">
        <v>1436</v>
      </c>
      <c r="Z276" s="6" t="s">
        <v>1437</v>
      </c>
      <c r="AA276" s="35" t="s">
        <v>1637</v>
      </c>
      <c r="AB276" s="6" t="s">
        <v>1639</v>
      </c>
      <c r="AC276" t="s">
        <v>1389</v>
      </c>
    </row>
    <row r="277" ht="15.75" hidden="1" customHeight="1">
      <c r="A277" s="2">
        <v>4.0</v>
      </c>
      <c r="B277" s="18" t="s">
        <v>734</v>
      </c>
      <c r="C277">
        <v>0.0</v>
      </c>
      <c r="D277">
        <v>0.0</v>
      </c>
      <c r="E277" t="s">
        <v>965</v>
      </c>
      <c r="F277" s="6" t="s">
        <v>1134</v>
      </c>
      <c r="G277" t="s">
        <v>1633</v>
      </c>
      <c r="H277" t="s">
        <v>1400</v>
      </c>
      <c r="J277" s="6" t="s">
        <v>973</v>
      </c>
      <c r="K277" s="23">
        <v>1.0</v>
      </c>
      <c r="L277">
        <v>4.0</v>
      </c>
      <c r="N277">
        <v>3.22</v>
      </c>
      <c r="O277" s="23">
        <v>2.0</v>
      </c>
      <c r="P277">
        <v>4.0</v>
      </c>
      <c r="R277">
        <v>3.22</v>
      </c>
      <c r="S277" t="s">
        <v>976</v>
      </c>
      <c r="T277">
        <v>0.0</v>
      </c>
      <c r="U277">
        <v>0.0</v>
      </c>
      <c r="V277" s="6" t="s">
        <v>1401</v>
      </c>
      <c r="W277" s="6" t="s">
        <v>1408</v>
      </c>
      <c r="X277" s="6" t="s">
        <v>1409</v>
      </c>
      <c r="Y277" s="6" t="s">
        <v>1412</v>
      </c>
      <c r="Z277" s="6" t="s">
        <v>1413</v>
      </c>
      <c r="AA277" s="35"/>
      <c r="AB277" s="6"/>
      <c r="AC277" t="s">
        <v>1389</v>
      </c>
    </row>
    <row r="278" ht="15.75" hidden="1" customHeight="1">
      <c r="A278" s="2">
        <v>4.0</v>
      </c>
      <c r="B278" s="18" t="s">
        <v>734</v>
      </c>
      <c r="C278">
        <v>0.0</v>
      </c>
      <c r="D278">
        <v>0.0</v>
      </c>
      <c r="E278" t="s">
        <v>965</v>
      </c>
      <c r="F278" s="6" t="s">
        <v>1134</v>
      </c>
      <c r="G278" t="s">
        <v>1633</v>
      </c>
      <c r="H278" t="s">
        <v>1400</v>
      </c>
      <c r="J278" s="6" t="s">
        <v>973</v>
      </c>
      <c r="K278" s="23">
        <v>1.0</v>
      </c>
      <c r="L278">
        <v>4.0</v>
      </c>
      <c r="N278">
        <v>3.22</v>
      </c>
      <c r="O278" s="23">
        <v>3.0</v>
      </c>
      <c r="P278">
        <v>4.0</v>
      </c>
      <c r="R278">
        <v>3.24</v>
      </c>
      <c r="S278" t="s">
        <v>976</v>
      </c>
      <c r="T278">
        <v>0.0</v>
      </c>
      <c r="U278">
        <v>0.0</v>
      </c>
      <c r="V278" s="6" t="s">
        <v>1402</v>
      </c>
      <c r="W278" s="6" t="s">
        <v>1408</v>
      </c>
      <c r="X278" s="6" t="s">
        <v>1409</v>
      </c>
      <c r="Y278" s="6" t="s">
        <v>1417</v>
      </c>
      <c r="Z278" s="6" t="s">
        <v>1418</v>
      </c>
      <c r="AA278" s="35"/>
      <c r="AB278" s="6"/>
      <c r="AC278" t="s">
        <v>1389</v>
      </c>
    </row>
    <row r="279" ht="15.75" hidden="1" customHeight="1">
      <c r="A279" s="2">
        <v>4.0</v>
      </c>
      <c r="B279" s="18" t="s">
        <v>734</v>
      </c>
      <c r="C279">
        <v>0.0</v>
      </c>
      <c r="D279">
        <v>0.0</v>
      </c>
      <c r="E279" t="s">
        <v>965</v>
      </c>
      <c r="F279" s="6" t="s">
        <v>1134</v>
      </c>
      <c r="G279" t="s">
        <v>1633</v>
      </c>
      <c r="H279" t="s">
        <v>1400</v>
      </c>
      <c r="J279" s="6" t="s">
        <v>973</v>
      </c>
      <c r="K279" s="23">
        <v>2.0</v>
      </c>
      <c r="L279">
        <v>4.0</v>
      </c>
      <c r="N279">
        <v>3.22</v>
      </c>
      <c r="O279" s="23">
        <v>3.0</v>
      </c>
      <c r="P279">
        <v>4.0</v>
      </c>
      <c r="R279">
        <v>3.24</v>
      </c>
      <c r="S279" t="s">
        <v>976</v>
      </c>
      <c r="T279">
        <v>0.0</v>
      </c>
      <c r="U279">
        <v>0.0</v>
      </c>
      <c r="V279" s="6" t="s">
        <v>1403</v>
      </c>
      <c r="W279" s="6" t="s">
        <v>1412</v>
      </c>
      <c r="X279" s="6" t="s">
        <v>1413</v>
      </c>
      <c r="Y279" s="6" t="s">
        <v>1417</v>
      </c>
      <c r="Z279" s="6" t="s">
        <v>1418</v>
      </c>
      <c r="AA279" s="35"/>
      <c r="AB279" s="6"/>
      <c r="AC279" t="s">
        <v>1389</v>
      </c>
    </row>
    <row r="280" ht="15.75" hidden="1" customHeight="1">
      <c r="A280" s="2">
        <v>4.0</v>
      </c>
      <c r="B280" s="18" t="s">
        <v>734</v>
      </c>
      <c r="C280">
        <v>0.0</v>
      </c>
      <c r="D280">
        <v>0.0</v>
      </c>
      <c r="E280" t="s">
        <v>965</v>
      </c>
      <c r="F280" s="6" t="s">
        <v>1134</v>
      </c>
      <c r="G280" t="s">
        <v>1633</v>
      </c>
      <c r="H280" t="s">
        <v>1400</v>
      </c>
      <c r="J280" s="6" t="s">
        <v>973</v>
      </c>
      <c r="K280" s="23">
        <v>2.0</v>
      </c>
      <c r="L280">
        <v>5.0</v>
      </c>
      <c r="N280">
        <v>3.22</v>
      </c>
      <c r="O280" s="23">
        <v>3.0</v>
      </c>
      <c r="P280">
        <v>5.0</v>
      </c>
      <c r="R280">
        <v>3.22</v>
      </c>
      <c r="S280" t="s">
        <v>976</v>
      </c>
      <c r="T280">
        <v>0.0</v>
      </c>
      <c r="U280">
        <v>0.0</v>
      </c>
      <c r="V280" s="6" t="s">
        <v>1403</v>
      </c>
      <c r="W280" s="6" t="s">
        <v>1431</v>
      </c>
      <c r="X280" s="6" t="s">
        <v>1432</v>
      </c>
      <c r="Y280" s="6" t="s">
        <v>1436</v>
      </c>
      <c r="Z280" s="6" t="s">
        <v>1437</v>
      </c>
      <c r="AA280" s="35"/>
      <c r="AB280" s="6"/>
      <c r="AC280" t="s">
        <v>1389</v>
      </c>
    </row>
    <row r="281" ht="15.75" hidden="1" customHeight="1">
      <c r="A281" s="2">
        <v>4.0</v>
      </c>
      <c r="B281" s="18" t="s">
        <v>734</v>
      </c>
      <c r="C281">
        <v>0.0</v>
      </c>
      <c r="D281">
        <v>0.0</v>
      </c>
      <c r="E281" t="s">
        <v>965</v>
      </c>
      <c r="F281" s="6" t="s">
        <v>1134</v>
      </c>
      <c r="G281" t="s">
        <v>1633</v>
      </c>
      <c r="H281" t="s">
        <v>1400</v>
      </c>
      <c r="J281" s="6" t="s">
        <v>973</v>
      </c>
      <c r="K281" s="23">
        <v>1.0</v>
      </c>
      <c r="L281">
        <v>5.0</v>
      </c>
      <c r="N281">
        <v>3.24</v>
      </c>
      <c r="O281" s="23">
        <v>2.0</v>
      </c>
      <c r="P281">
        <v>5.0</v>
      </c>
      <c r="R281">
        <v>3.22</v>
      </c>
      <c r="S281" t="s">
        <v>976</v>
      </c>
      <c r="T281">
        <v>0.0</v>
      </c>
      <c r="U281">
        <v>-1.0</v>
      </c>
      <c r="V281" s="6" t="s">
        <v>1401</v>
      </c>
      <c r="W281" s="6" t="s">
        <v>1425</v>
      </c>
      <c r="X281" s="6" t="s">
        <v>1426</v>
      </c>
      <c r="Y281" s="6" t="s">
        <v>1431</v>
      </c>
      <c r="Z281" s="6" t="s">
        <v>1432</v>
      </c>
      <c r="AA281" s="35"/>
      <c r="AB281" s="6"/>
      <c r="AC281" t="s">
        <v>1389</v>
      </c>
    </row>
    <row r="282" ht="15.75" hidden="1" customHeight="1">
      <c r="A282" s="2">
        <v>4.0</v>
      </c>
      <c r="B282" s="18" t="s">
        <v>734</v>
      </c>
      <c r="C282">
        <v>0.0</v>
      </c>
      <c r="D282">
        <v>0.0</v>
      </c>
      <c r="E282" t="s">
        <v>965</v>
      </c>
      <c r="F282" s="6" t="s">
        <v>1134</v>
      </c>
      <c r="G282" t="s">
        <v>1633</v>
      </c>
      <c r="H282" t="s">
        <v>1400</v>
      </c>
      <c r="J282" s="6" t="s">
        <v>973</v>
      </c>
      <c r="K282" s="23">
        <v>1.0</v>
      </c>
      <c r="L282">
        <v>5.0</v>
      </c>
      <c r="N282">
        <v>3.24</v>
      </c>
      <c r="O282" s="23">
        <v>3.0</v>
      </c>
      <c r="P282">
        <v>5.0</v>
      </c>
      <c r="R282">
        <v>3.22</v>
      </c>
      <c r="S282" t="s">
        <v>976</v>
      </c>
      <c r="T282">
        <v>0.0</v>
      </c>
      <c r="U282">
        <v>-1.0</v>
      </c>
      <c r="V282" s="6" t="s">
        <v>1402</v>
      </c>
      <c r="W282" s="6" t="s">
        <v>1425</v>
      </c>
      <c r="X282" s="6" t="s">
        <v>1426</v>
      </c>
      <c r="Y282" s="6" t="s">
        <v>1436</v>
      </c>
      <c r="Z282" s="6" t="s">
        <v>1437</v>
      </c>
      <c r="AA282" s="35"/>
      <c r="AB282" s="6"/>
      <c r="AC282" t="s">
        <v>1389</v>
      </c>
    </row>
    <row r="283" ht="15.75" hidden="1" customHeight="1">
      <c r="A283" s="2">
        <v>4.0</v>
      </c>
      <c r="B283" s="18" t="s">
        <v>734</v>
      </c>
      <c r="C283">
        <v>0.0</v>
      </c>
      <c r="D283">
        <v>0.0</v>
      </c>
      <c r="E283" t="s">
        <v>965</v>
      </c>
      <c r="F283" s="6" t="s">
        <v>1134</v>
      </c>
      <c r="G283" t="s">
        <v>1633</v>
      </c>
      <c r="H283" t="s">
        <v>1383</v>
      </c>
      <c r="J283" s="6" t="s">
        <v>1347</v>
      </c>
      <c r="K283" s="23">
        <v>0.0</v>
      </c>
      <c r="L283">
        <v>5.0</v>
      </c>
      <c r="N283">
        <v>3.5</v>
      </c>
      <c r="O283" s="23">
        <v>1.0</v>
      </c>
      <c r="P283">
        <v>5.0</v>
      </c>
      <c r="R283">
        <v>3.9</v>
      </c>
      <c r="S283" t="s">
        <v>976</v>
      </c>
      <c r="T283">
        <v>0.0</v>
      </c>
      <c r="U283">
        <v>0.0</v>
      </c>
      <c r="V283" t="s">
        <v>978</v>
      </c>
      <c r="W283" s="6" t="s">
        <v>1423</v>
      </c>
      <c r="X283" s="6" t="s">
        <v>1424</v>
      </c>
      <c r="Y283" s="6" t="s">
        <v>1425</v>
      </c>
      <c r="Z283" s="6" t="s">
        <v>1426</v>
      </c>
      <c r="AA283" s="35" t="s">
        <v>1637</v>
      </c>
      <c r="AB283" s="6" t="s">
        <v>1639</v>
      </c>
      <c r="AC283" t="s">
        <v>1389</v>
      </c>
    </row>
    <row r="284" ht="15.75" hidden="1" customHeight="1">
      <c r="A284" s="2">
        <v>4.0</v>
      </c>
      <c r="B284" s="18" t="s">
        <v>734</v>
      </c>
      <c r="C284">
        <v>0.0</v>
      </c>
      <c r="D284">
        <v>0.0</v>
      </c>
      <c r="E284" t="s">
        <v>965</v>
      </c>
      <c r="F284" s="6" t="s">
        <v>1134</v>
      </c>
      <c r="G284" t="s">
        <v>1633</v>
      </c>
      <c r="H284" t="s">
        <v>1383</v>
      </c>
      <c r="J284" s="6" t="s">
        <v>1347</v>
      </c>
      <c r="K284" s="23">
        <v>0.0</v>
      </c>
      <c r="L284">
        <v>5.0</v>
      </c>
      <c r="N284">
        <v>3.5</v>
      </c>
      <c r="O284" s="23">
        <v>2.0</v>
      </c>
      <c r="P284">
        <v>5.0</v>
      </c>
      <c r="R284">
        <v>5.5</v>
      </c>
      <c r="S284" t="s">
        <v>976</v>
      </c>
      <c r="T284">
        <v>0.0</v>
      </c>
      <c r="U284">
        <v>0.0</v>
      </c>
      <c r="V284" t="s">
        <v>1391</v>
      </c>
      <c r="W284" s="6" t="s">
        <v>1423</v>
      </c>
      <c r="X284" s="6" t="s">
        <v>1424</v>
      </c>
      <c r="Y284" s="6" t="s">
        <v>1431</v>
      </c>
      <c r="Z284" s="6" t="s">
        <v>1432</v>
      </c>
      <c r="AA284" s="35" t="s">
        <v>1637</v>
      </c>
      <c r="AB284" s="6" t="s">
        <v>1639</v>
      </c>
      <c r="AC284" t="s">
        <v>1389</v>
      </c>
    </row>
    <row r="285" ht="15.75" hidden="1" customHeight="1">
      <c r="A285" s="2">
        <v>4.0</v>
      </c>
      <c r="B285" s="18" t="s">
        <v>734</v>
      </c>
      <c r="C285">
        <v>0.0</v>
      </c>
      <c r="D285">
        <v>0.0</v>
      </c>
      <c r="E285" t="s">
        <v>965</v>
      </c>
      <c r="F285" s="6" t="s">
        <v>1134</v>
      </c>
      <c r="G285" t="s">
        <v>1633</v>
      </c>
      <c r="H285" t="s">
        <v>1383</v>
      </c>
      <c r="J285" s="6" t="s">
        <v>1347</v>
      </c>
      <c r="K285" s="23">
        <v>0.0</v>
      </c>
      <c r="L285">
        <v>5.0</v>
      </c>
      <c r="N285">
        <v>3.5</v>
      </c>
      <c r="O285" s="23">
        <v>3.0</v>
      </c>
      <c r="P285">
        <v>5.0</v>
      </c>
      <c r="R285">
        <v>4.5</v>
      </c>
      <c r="S285" t="s">
        <v>976</v>
      </c>
      <c r="T285">
        <v>0.0</v>
      </c>
      <c r="U285">
        <v>0.0</v>
      </c>
      <c r="V285" t="s">
        <v>1397</v>
      </c>
      <c r="W285" s="6" t="s">
        <v>1423</v>
      </c>
      <c r="X285" s="6" t="s">
        <v>1424</v>
      </c>
      <c r="Y285" s="6" t="s">
        <v>1436</v>
      </c>
      <c r="Z285" s="6" t="s">
        <v>1437</v>
      </c>
      <c r="AA285" s="35" t="s">
        <v>1637</v>
      </c>
      <c r="AB285" s="6" t="s">
        <v>1639</v>
      </c>
      <c r="AC285" t="s">
        <v>1389</v>
      </c>
    </row>
    <row r="286" ht="15.75" hidden="1" customHeight="1">
      <c r="A286" s="2">
        <v>4.0</v>
      </c>
      <c r="B286" s="18" t="s">
        <v>734</v>
      </c>
      <c r="C286">
        <v>0.0</v>
      </c>
      <c r="D286">
        <v>0.0</v>
      </c>
      <c r="E286" t="s">
        <v>965</v>
      </c>
      <c r="F286" s="6" t="s">
        <v>1134</v>
      </c>
      <c r="G286" t="s">
        <v>1633</v>
      </c>
      <c r="H286" t="s">
        <v>1383</v>
      </c>
      <c r="J286" s="6" t="s">
        <v>1347</v>
      </c>
      <c r="K286" s="23">
        <v>0.0</v>
      </c>
      <c r="L286">
        <v>4.0</v>
      </c>
      <c r="N286">
        <v>3.9</v>
      </c>
      <c r="O286" s="23">
        <v>1.0</v>
      </c>
      <c r="P286">
        <v>4.0</v>
      </c>
      <c r="R286">
        <v>4.9</v>
      </c>
      <c r="S286" t="s">
        <v>976</v>
      </c>
      <c r="T286">
        <v>0.0</v>
      </c>
      <c r="U286">
        <v>0.0</v>
      </c>
      <c r="V286" t="s">
        <v>978</v>
      </c>
      <c r="W286" s="6" t="s">
        <v>1406</v>
      </c>
      <c r="X286" s="6" t="s">
        <v>1407</v>
      </c>
      <c r="Y286" s="6" t="s">
        <v>1408</v>
      </c>
      <c r="Z286" s="6" t="s">
        <v>1409</v>
      </c>
      <c r="AA286" s="35" t="s">
        <v>1637</v>
      </c>
      <c r="AB286" s="6" t="s">
        <v>1639</v>
      </c>
      <c r="AC286" t="s">
        <v>1389</v>
      </c>
    </row>
    <row r="287" ht="15.75" hidden="1" customHeight="1">
      <c r="A287" s="2">
        <v>4.0</v>
      </c>
      <c r="B287" s="18" t="s">
        <v>734</v>
      </c>
      <c r="C287">
        <v>0.0</v>
      </c>
      <c r="D287">
        <v>0.0</v>
      </c>
      <c r="E287" t="s">
        <v>965</v>
      </c>
      <c r="F287" s="6" t="s">
        <v>1134</v>
      </c>
      <c r="G287" t="s">
        <v>1633</v>
      </c>
      <c r="H287" t="s">
        <v>1383</v>
      </c>
      <c r="J287" s="6" t="s">
        <v>1347</v>
      </c>
      <c r="K287" s="23">
        <v>0.0</v>
      </c>
      <c r="L287">
        <v>4.0</v>
      </c>
      <c r="N287">
        <v>3.9</v>
      </c>
      <c r="O287" s="23">
        <v>2.0</v>
      </c>
      <c r="P287">
        <v>4.0</v>
      </c>
      <c r="R287">
        <v>4.4</v>
      </c>
      <c r="S287" t="s">
        <v>976</v>
      </c>
      <c r="T287">
        <v>0.0</v>
      </c>
      <c r="U287">
        <v>0.0</v>
      </c>
      <c r="V287" t="s">
        <v>1391</v>
      </c>
      <c r="W287" s="6" t="s">
        <v>1406</v>
      </c>
      <c r="X287" s="6" t="s">
        <v>1407</v>
      </c>
      <c r="Y287" s="6" t="s">
        <v>1412</v>
      </c>
      <c r="Z287" s="6" t="s">
        <v>1413</v>
      </c>
      <c r="AA287" s="35" t="s">
        <v>1637</v>
      </c>
      <c r="AB287" s="6" t="s">
        <v>1639</v>
      </c>
      <c r="AC287" t="s">
        <v>1389</v>
      </c>
    </row>
    <row r="288" ht="15.75" hidden="1" customHeight="1">
      <c r="A288" s="2">
        <v>4.0</v>
      </c>
      <c r="B288" s="18" t="s">
        <v>734</v>
      </c>
      <c r="C288">
        <v>0.0</v>
      </c>
      <c r="D288">
        <v>0.0</v>
      </c>
      <c r="E288" t="s">
        <v>965</v>
      </c>
      <c r="F288" s="6" t="s">
        <v>1134</v>
      </c>
      <c r="G288" t="s">
        <v>1633</v>
      </c>
      <c r="H288" t="s">
        <v>1383</v>
      </c>
      <c r="J288" s="6" t="s">
        <v>1347</v>
      </c>
      <c r="K288" s="23">
        <v>0.0</v>
      </c>
      <c r="L288">
        <v>4.0</v>
      </c>
      <c r="N288">
        <v>3.9</v>
      </c>
      <c r="O288" s="23">
        <v>3.0</v>
      </c>
      <c r="P288">
        <v>4.0</v>
      </c>
      <c r="R288">
        <v>2.9</v>
      </c>
      <c r="S288" t="s">
        <v>976</v>
      </c>
      <c r="T288">
        <v>0.0</v>
      </c>
      <c r="U288">
        <v>0.0</v>
      </c>
      <c r="V288" t="s">
        <v>1397</v>
      </c>
      <c r="W288" s="6" t="s">
        <v>1406</v>
      </c>
      <c r="X288" s="6" t="s">
        <v>1407</v>
      </c>
      <c r="Y288" s="6" t="s">
        <v>1417</v>
      </c>
      <c r="Z288" s="6" t="s">
        <v>1418</v>
      </c>
      <c r="AA288" s="35" t="s">
        <v>1637</v>
      </c>
      <c r="AB288" s="6" t="s">
        <v>1639</v>
      </c>
      <c r="AC288" t="s">
        <v>1389</v>
      </c>
    </row>
    <row r="289" ht="15.75" hidden="1" customHeight="1">
      <c r="A289" s="2">
        <v>4.0</v>
      </c>
      <c r="B289" s="18" t="s">
        <v>734</v>
      </c>
      <c r="C289">
        <v>0.0</v>
      </c>
      <c r="D289">
        <v>0.0</v>
      </c>
      <c r="E289" t="s">
        <v>965</v>
      </c>
      <c r="F289" s="6" t="s">
        <v>1134</v>
      </c>
      <c r="G289" t="s">
        <v>1633</v>
      </c>
      <c r="H289" t="s">
        <v>1400</v>
      </c>
      <c r="J289" s="6" t="s">
        <v>1347</v>
      </c>
      <c r="K289" s="23">
        <v>1.0</v>
      </c>
      <c r="L289">
        <v>5.0</v>
      </c>
      <c r="N289">
        <v>3.9</v>
      </c>
      <c r="O289" s="23">
        <v>2.0</v>
      </c>
      <c r="P289">
        <v>5.0</v>
      </c>
      <c r="R289">
        <v>5.5</v>
      </c>
      <c r="S289" t="s">
        <v>976</v>
      </c>
      <c r="T289">
        <v>0.0</v>
      </c>
      <c r="U289">
        <v>-1.0</v>
      </c>
      <c r="V289" s="6" t="s">
        <v>1401</v>
      </c>
      <c r="W289" s="6" t="s">
        <v>1425</v>
      </c>
      <c r="X289" s="6" t="s">
        <v>1426</v>
      </c>
      <c r="Y289" s="6" t="s">
        <v>1431</v>
      </c>
      <c r="Z289" s="6" t="s">
        <v>1432</v>
      </c>
      <c r="AA289" s="35"/>
      <c r="AB289" s="6"/>
      <c r="AC289" t="s">
        <v>1389</v>
      </c>
    </row>
    <row r="290" ht="15.75" hidden="1" customHeight="1">
      <c r="A290" s="2">
        <v>4.0</v>
      </c>
      <c r="B290" s="18" t="s">
        <v>734</v>
      </c>
      <c r="C290">
        <v>0.0</v>
      </c>
      <c r="D290">
        <v>0.0</v>
      </c>
      <c r="E290" t="s">
        <v>965</v>
      </c>
      <c r="F290" s="6" t="s">
        <v>1134</v>
      </c>
      <c r="G290" t="s">
        <v>1633</v>
      </c>
      <c r="H290" t="s">
        <v>1400</v>
      </c>
      <c r="J290" s="6" t="s">
        <v>1347</v>
      </c>
      <c r="K290" s="23">
        <v>1.0</v>
      </c>
      <c r="L290">
        <v>5.0</v>
      </c>
      <c r="N290">
        <v>3.9</v>
      </c>
      <c r="O290" s="23">
        <v>3.0</v>
      </c>
      <c r="P290">
        <v>5.0</v>
      </c>
      <c r="R290">
        <v>4.5</v>
      </c>
      <c r="S290" t="s">
        <v>976</v>
      </c>
      <c r="T290">
        <v>0.0</v>
      </c>
      <c r="U290">
        <v>0.0</v>
      </c>
      <c r="V290" s="6" t="s">
        <v>1402</v>
      </c>
      <c r="W290" s="6" t="s">
        <v>1425</v>
      </c>
      <c r="X290" s="6" t="s">
        <v>1426</v>
      </c>
      <c r="Y290" s="6" t="s">
        <v>1436</v>
      </c>
      <c r="Z290" s="6" t="s">
        <v>1437</v>
      </c>
      <c r="AA290" s="35"/>
      <c r="AB290" s="6"/>
      <c r="AC290" t="s">
        <v>1389</v>
      </c>
    </row>
    <row r="291" ht="15.75" hidden="1" customHeight="1">
      <c r="A291" s="2">
        <v>4.0</v>
      </c>
      <c r="B291" s="18" t="s">
        <v>734</v>
      </c>
      <c r="C291">
        <v>0.0</v>
      </c>
      <c r="D291">
        <v>0.0</v>
      </c>
      <c r="E291" t="s">
        <v>965</v>
      </c>
      <c r="F291" s="6" t="s">
        <v>1134</v>
      </c>
      <c r="G291" t="s">
        <v>1633</v>
      </c>
      <c r="H291" t="s">
        <v>1400</v>
      </c>
      <c r="J291" s="6" t="s">
        <v>1347</v>
      </c>
      <c r="K291" s="23">
        <v>2.0</v>
      </c>
      <c r="L291">
        <v>4.0</v>
      </c>
      <c r="N291">
        <v>4.4</v>
      </c>
      <c r="O291" s="23">
        <v>3.0</v>
      </c>
      <c r="P291">
        <v>4.0</v>
      </c>
      <c r="R291">
        <v>2.9</v>
      </c>
      <c r="S291" t="s">
        <v>976</v>
      </c>
      <c r="T291">
        <v>0.0</v>
      </c>
      <c r="U291">
        <v>0.0</v>
      </c>
      <c r="V291" s="6" t="s">
        <v>1403</v>
      </c>
      <c r="W291" s="6" t="s">
        <v>1412</v>
      </c>
      <c r="X291" s="6" t="s">
        <v>1413</v>
      </c>
      <c r="Y291" s="6" t="s">
        <v>1417</v>
      </c>
      <c r="Z291" s="6" t="s">
        <v>1418</v>
      </c>
      <c r="AA291" s="35"/>
      <c r="AB291" s="6"/>
      <c r="AC291" t="s">
        <v>1389</v>
      </c>
    </row>
    <row r="292" ht="15.75" hidden="1" customHeight="1">
      <c r="A292" s="2">
        <v>4.0</v>
      </c>
      <c r="B292" s="18" t="s">
        <v>734</v>
      </c>
      <c r="C292">
        <v>0.0</v>
      </c>
      <c r="D292">
        <v>0.0</v>
      </c>
      <c r="E292" t="s">
        <v>965</v>
      </c>
      <c r="F292" s="6" t="s">
        <v>1134</v>
      </c>
      <c r="G292" t="s">
        <v>1633</v>
      </c>
      <c r="H292" t="s">
        <v>1400</v>
      </c>
      <c r="J292" s="6" t="s">
        <v>1347</v>
      </c>
      <c r="K292" s="23">
        <v>1.0</v>
      </c>
      <c r="L292">
        <v>4.0</v>
      </c>
      <c r="N292">
        <v>4.9</v>
      </c>
      <c r="O292" s="23">
        <v>2.0</v>
      </c>
      <c r="P292">
        <v>4.0</v>
      </c>
      <c r="R292">
        <v>4.4</v>
      </c>
      <c r="S292" t="s">
        <v>976</v>
      </c>
      <c r="T292">
        <v>0.0</v>
      </c>
      <c r="U292">
        <v>0.0</v>
      </c>
      <c r="V292" s="6" t="s">
        <v>1401</v>
      </c>
      <c r="W292" s="6" t="s">
        <v>1408</v>
      </c>
      <c r="X292" s="6" t="s">
        <v>1409</v>
      </c>
      <c r="Y292" s="6" t="s">
        <v>1412</v>
      </c>
      <c r="Z292" s="6" t="s">
        <v>1413</v>
      </c>
      <c r="AA292" s="35"/>
      <c r="AB292" s="6"/>
      <c r="AC292" t="s">
        <v>1389</v>
      </c>
    </row>
    <row r="293" ht="15.75" hidden="1" customHeight="1">
      <c r="A293" s="2">
        <v>4.0</v>
      </c>
      <c r="B293" s="18" t="s">
        <v>734</v>
      </c>
      <c r="C293">
        <v>0.0</v>
      </c>
      <c r="D293">
        <v>0.0</v>
      </c>
      <c r="E293" t="s">
        <v>965</v>
      </c>
      <c r="F293" s="6" t="s">
        <v>1134</v>
      </c>
      <c r="G293" t="s">
        <v>1633</v>
      </c>
      <c r="H293" t="s">
        <v>1400</v>
      </c>
      <c r="J293" s="6" t="s">
        <v>1347</v>
      </c>
      <c r="K293" s="23">
        <v>1.0</v>
      </c>
      <c r="L293">
        <v>4.0</v>
      </c>
      <c r="N293">
        <v>4.9</v>
      </c>
      <c r="O293" s="23">
        <v>3.0</v>
      </c>
      <c r="P293">
        <v>4.0</v>
      </c>
      <c r="R293">
        <v>2.9</v>
      </c>
      <c r="S293" t="s">
        <v>976</v>
      </c>
      <c r="T293">
        <v>0.0</v>
      </c>
      <c r="U293">
        <v>0.0</v>
      </c>
      <c r="V293" s="6" t="s">
        <v>1402</v>
      </c>
      <c r="W293" s="6" t="s">
        <v>1408</v>
      </c>
      <c r="X293" s="6" t="s">
        <v>1409</v>
      </c>
      <c r="Y293" s="6" t="s">
        <v>1417</v>
      </c>
      <c r="Z293" s="6" t="s">
        <v>1418</v>
      </c>
      <c r="AA293" s="35"/>
      <c r="AB293" s="6"/>
      <c r="AC293" t="s">
        <v>1389</v>
      </c>
    </row>
    <row r="294" ht="15.75" hidden="1" customHeight="1">
      <c r="A294" s="2">
        <v>4.0</v>
      </c>
      <c r="B294" s="18" t="s">
        <v>734</v>
      </c>
      <c r="C294">
        <v>0.0</v>
      </c>
      <c r="D294">
        <v>0.0</v>
      </c>
      <c r="E294" t="s">
        <v>965</v>
      </c>
      <c r="F294" s="6" t="s">
        <v>1134</v>
      </c>
      <c r="G294" t="s">
        <v>1633</v>
      </c>
      <c r="H294" t="s">
        <v>1400</v>
      </c>
      <c r="J294" s="6" t="s">
        <v>1347</v>
      </c>
      <c r="K294" s="23">
        <v>2.0</v>
      </c>
      <c r="L294">
        <v>5.0</v>
      </c>
      <c r="N294">
        <v>5.5</v>
      </c>
      <c r="O294" s="23">
        <v>3.0</v>
      </c>
      <c r="P294">
        <v>5.0</v>
      </c>
      <c r="R294">
        <v>4.5</v>
      </c>
      <c r="S294" t="s">
        <v>976</v>
      </c>
      <c r="T294">
        <v>0.0</v>
      </c>
      <c r="U294">
        <v>0.0</v>
      </c>
      <c r="V294" s="6" t="s">
        <v>1403</v>
      </c>
      <c r="W294" s="6" t="s">
        <v>1431</v>
      </c>
      <c r="X294" s="6" t="s">
        <v>1432</v>
      </c>
      <c r="Y294" s="6" t="s">
        <v>1436</v>
      </c>
      <c r="Z294" s="6" t="s">
        <v>1437</v>
      </c>
      <c r="AA294" s="35"/>
      <c r="AB294" s="6"/>
      <c r="AC294" t="s">
        <v>1389</v>
      </c>
    </row>
    <row r="295" ht="15.75" hidden="1" customHeight="1">
      <c r="A295" s="2">
        <v>4.0</v>
      </c>
      <c r="B295" s="18" t="s">
        <v>734</v>
      </c>
      <c r="C295">
        <v>0.0</v>
      </c>
      <c r="D295">
        <v>0.0</v>
      </c>
      <c r="E295" t="s">
        <v>965</v>
      </c>
      <c r="F295" s="6" t="s">
        <v>1134</v>
      </c>
      <c r="G295" t="s">
        <v>1633</v>
      </c>
      <c r="H295" t="s">
        <v>1400</v>
      </c>
      <c r="J295" s="6" t="s">
        <v>973</v>
      </c>
      <c r="K295" s="23">
        <v>1.0</v>
      </c>
      <c r="N295">
        <v>7.8</v>
      </c>
      <c r="O295" s="23">
        <v>2.0</v>
      </c>
      <c r="R295">
        <v>8.9</v>
      </c>
      <c r="S295" t="s">
        <v>976</v>
      </c>
      <c r="T295">
        <v>0.0</v>
      </c>
      <c r="U295">
        <v>0.0</v>
      </c>
      <c r="V295" s="6" t="s">
        <v>1401</v>
      </c>
      <c r="W295" s="6" t="s">
        <v>918</v>
      </c>
      <c r="X295" s="6" t="s">
        <v>1386</v>
      </c>
      <c r="Y295" s="6" t="s">
        <v>1392</v>
      </c>
      <c r="Z295" s="6" t="s">
        <v>1393</v>
      </c>
      <c r="AA295" s="35"/>
      <c r="AB295" s="6"/>
      <c r="AC295" t="s">
        <v>1389</v>
      </c>
    </row>
    <row r="296" ht="15.75" hidden="1" customHeight="1">
      <c r="A296" s="2">
        <v>4.0</v>
      </c>
      <c r="B296" s="18" t="s">
        <v>734</v>
      </c>
      <c r="C296">
        <v>0.0</v>
      </c>
      <c r="D296">
        <v>0.0</v>
      </c>
      <c r="E296" t="s">
        <v>965</v>
      </c>
      <c r="F296" s="6" t="s">
        <v>1134</v>
      </c>
      <c r="G296" t="s">
        <v>1633</v>
      </c>
      <c r="H296" t="s">
        <v>1400</v>
      </c>
      <c r="J296" s="6" t="s">
        <v>973</v>
      </c>
      <c r="K296" s="23">
        <v>1.0</v>
      </c>
      <c r="N296">
        <v>7.8</v>
      </c>
      <c r="O296" s="23">
        <v>3.0</v>
      </c>
      <c r="R296">
        <v>9.0</v>
      </c>
      <c r="S296" t="s">
        <v>976</v>
      </c>
      <c r="T296">
        <v>0.0</v>
      </c>
      <c r="U296">
        <v>0.0</v>
      </c>
      <c r="V296" s="6" t="s">
        <v>1402</v>
      </c>
      <c r="W296" s="6" t="s">
        <v>918</v>
      </c>
      <c r="X296" s="6" t="s">
        <v>1386</v>
      </c>
      <c r="Y296" s="6" t="s">
        <v>1398</v>
      </c>
      <c r="Z296" s="6" t="s">
        <v>1399</v>
      </c>
      <c r="AA296" s="35"/>
      <c r="AB296" s="6"/>
      <c r="AC296" t="s">
        <v>1389</v>
      </c>
    </row>
    <row r="297" ht="15.75" hidden="1" customHeight="1">
      <c r="A297" s="2">
        <v>4.0</v>
      </c>
      <c r="B297" s="18" t="s">
        <v>734</v>
      </c>
      <c r="C297">
        <v>0.0</v>
      </c>
      <c r="D297">
        <v>0.0</v>
      </c>
      <c r="E297" t="s">
        <v>965</v>
      </c>
      <c r="F297" s="6" t="s">
        <v>1134</v>
      </c>
      <c r="G297" t="s">
        <v>1633</v>
      </c>
      <c r="H297" t="s">
        <v>1400</v>
      </c>
      <c r="J297" s="6" t="s">
        <v>973</v>
      </c>
      <c r="K297" s="23">
        <v>2.0</v>
      </c>
      <c r="N297">
        <v>8.9</v>
      </c>
      <c r="O297" s="23">
        <v>3.0</v>
      </c>
      <c r="R297">
        <v>9.0</v>
      </c>
      <c r="S297" t="s">
        <v>976</v>
      </c>
      <c r="T297">
        <v>0.0</v>
      </c>
      <c r="U297">
        <v>0.0</v>
      </c>
      <c r="V297" s="6" t="s">
        <v>1403</v>
      </c>
      <c r="W297" s="6" t="s">
        <v>1392</v>
      </c>
      <c r="X297" s="6" t="s">
        <v>1393</v>
      </c>
      <c r="Y297" s="6" t="s">
        <v>1398</v>
      </c>
      <c r="Z297" s="6" t="s">
        <v>1399</v>
      </c>
      <c r="AA297" s="35"/>
      <c r="AB297" s="6"/>
      <c r="AC297" t="s">
        <v>1389</v>
      </c>
    </row>
    <row r="298" ht="15.75" hidden="1" customHeight="1">
      <c r="A298" s="2">
        <v>4.0</v>
      </c>
      <c r="B298" s="18" t="s">
        <v>734</v>
      </c>
      <c r="C298">
        <v>0.0</v>
      </c>
      <c r="D298">
        <v>0.0</v>
      </c>
      <c r="E298" t="s">
        <v>965</v>
      </c>
      <c r="F298" s="6" t="s">
        <v>1134</v>
      </c>
      <c r="G298" t="s">
        <v>1633</v>
      </c>
      <c r="H298" t="s">
        <v>1383</v>
      </c>
      <c r="J298" s="6" t="s">
        <v>973</v>
      </c>
      <c r="K298" s="23">
        <v>0.0</v>
      </c>
      <c r="N298">
        <v>9.0</v>
      </c>
      <c r="O298" s="23">
        <v>1.0</v>
      </c>
      <c r="R298">
        <v>7.8</v>
      </c>
      <c r="S298" t="s">
        <v>976</v>
      </c>
      <c r="T298">
        <v>0.0</v>
      </c>
      <c r="U298">
        <v>0.0</v>
      </c>
      <c r="V298" t="s">
        <v>978</v>
      </c>
      <c r="W298" s="6" t="s">
        <v>1384</v>
      </c>
      <c r="X298" s="6" t="s">
        <v>1385</v>
      </c>
      <c r="Y298" s="6" t="s">
        <v>918</v>
      </c>
      <c r="Z298" s="6" t="s">
        <v>1386</v>
      </c>
      <c r="AA298" s="35" t="s">
        <v>1637</v>
      </c>
      <c r="AB298" s="6" t="s">
        <v>1639</v>
      </c>
      <c r="AC298" t="s">
        <v>1389</v>
      </c>
    </row>
    <row r="299" ht="15.75" hidden="1" customHeight="1">
      <c r="A299" s="2">
        <v>4.0</v>
      </c>
      <c r="B299" s="18" t="s">
        <v>734</v>
      </c>
      <c r="C299">
        <v>0.0</v>
      </c>
      <c r="D299">
        <v>0.0</v>
      </c>
      <c r="E299" t="s">
        <v>965</v>
      </c>
      <c r="F299" s="6" t="s">
        <v>1134</v>
      </c>
      <c r="G299" t="s">
        <v>1633</v>
      </c>
      <c r="H299" t="s">
        <v>1383</v>
      </c>
      <c r="J299" s="6" t="s">
        <v>973</v>
      </c>
      <c r="K299" s="23">
        <v>0.0</v>
      </c>
      <c r="N299">
        <v>9.0</v>
      </c>
      <c r="O299" s="23">
        <v>2.0</v>
      </c>
      <c r="R299">
        <v>8.9</v>
      </c>
      <c r="S299" t="s">
        <v>976</v>
      </c>
      <c r="T299">
        <v>0.0</v>
      </c>
      <c r="U299">
        <v>0.0</v>
      </c>
      <c r="V299" t="s">
        <v>1391</v>
      </c>
      <c r="W299" s="6" t="s">
        <v>1384</v>
      </c>
      <c r="X299" s="6" t="s">
        <v>1385</v>
      </c>
      <c r="Y299" s="6" t="s">
        <v>1392</v>
      </c>
      <c r="Z299" s="6" t="s">
        <v>1393</v>
      </c>
      <c r="AA299" s="35" t="s">
        <v>1637</v>
      </c>
      <c r="AB299" s="6" t="s">
        <v>1639</v>
      </c>
      <c r="AC299" t="s">
        <v>1389</v>
      </c>
    </row>
    <row r="300" ht="15.75" hidden="1" customHeight="1">
      <c r="A300" s="2">
        <v>4.0</v>
      </c>
      <c r="B300" s="18" t="s">
        <v>734</v>
      </c>
      <c r="C300">
        <v>0.0</v>
      </c>
      <c r="D300">
        <v>0.0</v>
      </c>
      <c r="E300" t="s">
        <v>965</v>
      </c>
      <c r="F300" s="6" t="s">
        <v>1134</v>
      </c>
      <c r="G300" t="s">
        <v>1633</v>
      </c>
      <c r="H300" t="s">
        <v>1383</v>
      </c>
      <c r="J300" s="6" t="s">
        <v>973</v>
      </c>
      <c r="K300" s="23">
        <v>0.0</v>
      </c>
      <c r="N300">
        <v>9.0</v>
      </c>
      <c r="O300" s="23">
        <v>3.0</v>
      </c>
      <c r="R300">
        <v>9.0</v>
      </c>
      <c r="S300" t="s">
        <v>976</v>
      </c>
      <c r="T300">
        <v>0.0</v>
      </c>
      <c r="U300">
        <v>0.0</v>
      </c>
      <c r="V300" t="s">
        <v>1397</v>
      </c>
      <c r="W300" s="6" t="s">
        <v>1384</v>
      </c>
      <c r="X300" s="6" t="s">
        <v>1385</v>
      </c>
      <c r="Y300" s="6" t="s">
        <v>1398</v>
      </c>
      <c r="Z300" s="6" t="s">
        <v>1399</v>
      </c>
      <c r="AA300" s="35" t="s">
        <v>1637</v>
      </c>
      <c r="AB300" s="6" t="s">
        <v>1639</v>
      </c>
      <c r="AC300" t="s">
        <v>1389</v>
      </c>
    </row>
    <row r="301" ht="15.75" hidden="1" customHeight="1">
      <c r="A301" s="2">
        <v>4.0</v>
      </c>
      <c r="B301" s="18" t="s">
        <v>734</v>
      </c>
      <c r="C301">
        <v>0.0</v>
      </c>
      <c r="D301">
        <v>0.0</v>
      </c>
      <c r="E301" t="s">
        <v>965</v>
      </c>
      <c r="F301" s="6" t="s">
        <v>1134</v>
      </c>
      <c r="G301" t="s">
        <v>1668</v>
      </c>
      <c r="H301" s="6" t="s">
        <v>1669</v>
      </c>
      <c r="J301" s="6" t="s">
        <v>1347</v>
      </c>
      <c r="K301" s="23">
        <v>0.0</v>
      </c>
      <c r="N301">
        <v>262.3</v>
      </c>
      <c r="O301" s="23">
        <v>1.0</v>
      </c>
      <c r="R301">
        <v>262.3</v>
      </c>
      <c r="S301" t="s">
        <v>976</v>
      </c>
      <c r="T301">
        <v>0.0</v>
      </c>
      <c r="U301">
        <v>0.0</v>
      </c>
      <c r="V301" t="s">
        <v>978</v>
      </c>
      <c r="W301" s="6" t="s">
        <v>1384</v>
      </c>
      <c r="X301" s="6" t="s">
        <v>1385</v>
      </c>
      <c r="Y301" s="6" t="s">
        <v>918</v>
      </c>
      <c r="Z301" s="6" t="s">
        <v>1386</v>
      </c>
      <c r="AA301" s="35" t="s">
        <v>1670</v>
      </c>
      <c r="AB301" s="6" t="s">
        <v>1671</v>
      </c>
      <c r="AC301" t="s">
        <v>1672</v>
      </c>
    </row>
    <row r="302" ht="15.75" hidden="1" customHeight="1">
      <c r="A302" s="2">
        <v>4.0</v>
      </c>
      <c r="B302" s="18" t="s">
        <v>734</v>
      </c>
      <c r="C302">
        <v>0.0</v>
      </c>
      <c r="D302">
        <v>0.0</v>
      </c>
      <c r="E302" t="s">
        <v>965</v>
      </c>
      <c r="F302" s="6" t="s">
        <v>1134</v>
      </c>
      <c r="G302" t="s">
        <v>1668</v>
      </c>
      <c r="H302" s="6" t="s">
        <v>1669</v>
      </c>
      <c r="J302" s="6" t="s">
        <v>1347</v>
      </c>
      <c r="K302" s="23">
        <v>0.0</v>
      </c>
      <c r="N302">
        <v>262.3</v>
      </c>
      <c r="O302" s="23">
        <v>2.0</v>
      </c>
      <c r="R302">
        <v>262.3</v>
      </c>
      <c r="S302" t="s">
        <v>976</v>
      </c>
      <c r="T302">
        <v>0.0</v>
      </c>
      <c r="U302">
        <v>0.0</v>
      </c>
      <c r="V302" t="s">
        <v>1391</v>
      </c>
      <c r="W302" s="6" t="s">
        <v>1384</v>
      </c>
      <c r="X302" s="6" t="s">
        <v>1385</v>
      </c>
      <c r="Y302" s="6" t="s">
        <v>1392</v>
      </c>
      <c r="Z302" s="6" t="s">
        <v>1393</v>
      </c>
      <c r="AA302" s="35" t="s">
        <v>1670</v>
      </c>
      <c r="AB302" s="6" t="s">
        <v>1671</v>
      </c>
      <c r="AC302" t="s">
        <v>1672</v>
      </c>
    </row>
    <row r="303" ht="15.75" hidden="1" customHeight="1">
      <c r="A303" s="2">
        <v>4.0</v>
      </c>
      <c r="B303" s="18" t="s">
        <v>734</v>
      </c>
      <c r="C303">
        <v>0.0</v>
      </c>
      <c r="D303">
        <v>0.0</v>
      </c>
      <c r="E303" t="s">
        <v>965</v>
      </c>
      <c r="F303" s="6" t="s">
        <v>1134</v>
      </c>
      <c r="G303" t="s">
        <v>1668</v>
      </c>
      <c r="H303" s="6" t="s">
        <v>1669</v>
      </c>
      <c r="J303" s="6" t="s">
        <v>1347</v>
      </c>
      <c r="K303" s="23">
        <v>0.0</v>
      </c>
      <c r="N303">
        <v>262.3</v>
      </c>
      <c r="O303" s="23">
        <v>3.0</v>
      </c>
      <c r="R303">
        <v>262.3</v>
      </c>
      <c r="S303" t="s">
        <v>976</v>
      </c>
      <c r="T303">
        <v>0.0</v>
      </c>
      <c r="U303">
        <v>0.0</v>
      </c>
      <c r="V303" t="s">
        <v>1397</v>
      </c>
      <c r="W303" s="6" t="s">
        <v>1384</v>
      </c>
      <c r="X303" s="6" t="s">
        <v>1385</v>
      </c>
      <c r="Y303" s="6" t="s">
        <v>1398</v>
      </c>
      <c r="Z303" s="6" t="s">
        <v>1399</v>
      </c>
      <c r="AA303" s="35" t="s">
        <v>1670</v>
      </c>
      <c r="AB303" s="6" t="s">
        <v>1671</v>
      </c>
      <c r="AC303" t="s">
        <v>1672</v>
      </c>
    </row>
    <row r="304" ht="15.75" hidden="1" customHeight="1">
      <c r="A304" s="2">
        <v>4.0</v>
      </c>
      <c r="B304" s="18" t="s">
        <v>734</v>
      </c>
      <c r="C304">
        <v>0.0</v>
      </c>
      <c r="D304">
        <v>0.0</v>
      </c>
      <c r="E304" t="s">
        <v>965</v>
      </c>
      <c r="F304" s="6" t="s">
        <v>1134</v>
      </c>
      <c r="G304" t="s">
        <v>1668</v>
      </c>
      <c r="H304" s="6" t="s">
        <v>1669</v>
      </c>
      <c r="J304" s="6" t="s">
        <v>1347</v>
      </c>
      <c r="K304" s="23">
        <v>1.0</v>
      </c>
      <c r="N304">
        <v>262.3</v>
      </c>
      <c r="O304" s="23">
        <v>2.0</v>
      </c>
      <c r="R304">
        <v>262.3</v>
      </c>
      <c r="S304" t="s">
        <v>976</v>
      </c>
      <c r="T304">
        <v>0.0</v>
      </c>
      <c r="U304">
        <v>0.0</v>
      </c>
      <c r="V304" s="6" t="s">
        <v>1401</v>
      </c>
      <c r="W304" s="6" t="s">
        <v>918</v>
      </c>
      <c r="X304" s="6" t="s">
        <v>1386</v>
      </c>
      <c r="Y304" s="6" t="s">
        <v>1392</v>
      </c>
      <c r="Z304" s="6" t="s">
        <v>1393</v>
      </c>
      <c r="AA304" s="35"/>
      <c r="AB304" s="6"/>
      <c r="AC304" t="s">
        <v>1672</v>
      </c>
    </row>
    <row r="305" ht="15.75" hidden="1" customHeight="1">
      <c r="A305" s="2">
        <v>4.0</v>
      </c>
      <c r="B305" s="18" t="s">
        <v>734</v>
      </c>
      <c r="C305">
        <v>0.0</v>
      </c>
      <c r="D305">
        <v>0.0</v>
      </c>
      <c r="E305" t="s">
        <v>965</v>
      </c>
      <c r="F305" s="6" t="s">
        <v>1134</v>
      </c>
      <c r="G305" t="s">
        <v>1668</v>
      </c>
      <c r="H305" s="6" t="s">
        <v>1669</v>
      </c>
      <c r="J305" s="6" t="s">
        <v>1347</v>
      </c>
      <c r="K305" s="23">
        <v>1.0</v>
      </c>
      <c r="N305">
        <v>262.3</v>
      </c>
      <c r="O305" s="23">
        <v>3.0</v>
      </c>
      <c r="R305">
        <v>262.3</v>
      </c>
      <c r="S305" t="s">
        <v>976</v>
      </c>
      <c r="T305">
        <v>0.0</v>
      </c>
      <c r="U305">
        <v>0.0</v>
      </c>
      <c r="V305" s="6" t="s">
        <v>1402</v>
      </c>
      <c r="W305" s="6" t="s">
        <v>918</v>
      </c>
      <c r="X305" s="6" t="s">
        <v>1386</v>
      </c>
      <c r="Y305" s="6" t="s">
        <v>1398</v>
      </c>
      <c r="Z305" s="6" t="s">
        <v>1399</v>
      </c>
      <c r="AA305" s="35"/>
      <c r="AB305" s="6"/>
      <c r="AC305" t="s">
        <v>1672</v>
      </c>
    </row>
    <row r="306" ht="15.75" hidden="1" customHeight="1">
      <c r="A306" s="2">
        <v>4.0</v>
      </c>
      <c r="B306" s="18" t="s">
        <v>734</v>
      </c>
      <c r="C306">
        <v>0.0</v>
      </c>
      <c r="D306">
        <v>0.0</v>
      </c>
      <c r="E306" t="s">
        <v>965</v>
      </c>
      <c r="F306" s="6" t="s">
        <v>1134</v>
      </c>
      <c r="G306" t="s">
        <v>1668</v>
      </c>
      <c r="H306" s="6" t="s">
        <v>1669</v>
      </c>
      <c r="J306" s="6" t="s">
        <v>1347</v>
      </c>
      <c r="K306" s="23">
        <v>2.0</v>
      </c>
      <c r="N306">
        <v>262.3</v>
      </c>
      <c r="O306" s="23">
        <v>3.0</v>
      </c>
      <c r="R306">
        <v>262.3</v>
      </c>
      <c r="S306" t="s">
        <v>976</v>
      </c>
      <c r="T306">
        <v>0.0</v>
      </c>
      <c r="U306">
        <v>0.0</v>
      </c>
      <c r="V306" s="6" t="s">
        <v>1403</v>
      </c>
      <c r="W306" s="6" t="s">
        <v>1392</v>
      </c>
      <c r="X306" s="6" t="s">
        <v>1393</v>
      </c>
      <c r="Y306" s="6" t="s">
        <v>1398</v>
      </c>
      <c r="Z306" s="6" t="s">
        <v>1399</v>
      </c>
      <c r="AA306" s="35"/>
      <c r="AB306" s="6"/>
      <c r="AC306" t="s">
        <v>1672</v>
      </c>
    </row>
    <row r="307" ht="15.75" hidden="1" customHeight="1">
      <c r="A307" s="2">
        <v>4.0</v>
      </c>
      <c r="B307" s="18" t="s">
        <v>734</v>
      </c>
      <c r="C307">
        <v>0.0</v>
      </c>
      <c r="D307">
        <v>0.0</v>
      </c>
      <c r="E307" t="s">
        <v>965</v>
      </c>
      <c r="F307" s="6" t="s">
        <v>1134</v>
      </c>
      <c r="G307" t="s">
        <v>1668</v>
      </c>
      <c r="H307" s="6" t="s">
        <v>1669</v>
      </c>
      <c r="J307" s="6" t="s">
        <v>1347</v>
      </c>
      <c r="K307" s="23">
        <v>1.0</v>
      </c>
      <c r="L307">
        <v>4.0</v>
      </c>
      <c r="N307">
        <v>268.2</v>
      </c>
      <c r="O307" s="23">
        <v>2.0</v>
      </c>
      <c r="P307">
        <v>4.0</v>
      </c>
      <c r="R307">
        <v>269.1</v>
      </c>
      <c r="S307" t="s">
        <v>976</v>
      </c>
      <c r="T307">
        <v>0.0</v>
      </c>
      <c r="U307">
        <v>0.0</v>
      </c>
      <c r="V307" s="6" t="s">
        <v>1401</v>
      </c>
      <c r="W307" s="6" t="s">
        <v>1408</v>
      </c>
      <c r="X307" s="6" t="s">
        <v>1409</v>
      </c>
      <c r="Y307" s="6" t="s">
        <v>1412</v>
      </c>
      <c r="Z307" s="6" t="s">
        <v>1413</v>
      </c>
      <c r="AA307" s="35"/>
      <c r="AB307" s="6"/>
      <c r="AC307" t="s">
        <v>1672</v>
      </c>
    </row>
    <row r="308" ht="15.75" hidden="1" customHeight="1">
      <c r="A308" s="2">
        <v>4.0</v>
      </c>
      <c r="B308" s="18" t="s">
        <v>734</v>
      </c>
      <c r="C308">
        <v>0.0</v>
      </c>
      <c r="D308">
        <v>0.0</v>
      </c>
      <c r="E308" t="s">
        <v>965</v>
      </c>
      <c r="F308" s="6" t="s">
        <v>1134</v>
      </c>
      <c r="G308" t="s">
        <v>1668</v>
      </c>
      <c r="H308" s="6" t="s">
        <v>1669</v>
      </c>
      <c r="J308" s="6" t="s">
        <v>1347</v>
      </c>
      <c r="K308" s="23">
        <v>1.0</v>
      </c>
      <c r="L308">
        <v>4.0</v>
      </c>
      <c r="N308">
        <v>268.2</v>
      </c>
      <c r="O308" s="23">
        <v>3.0</v>
      </c>
      <c r="P308">
        <v>4.0</v>
      </c>
      <c r="R308">
        <v>268.9</v>
      </c>
      <c r="S308" t="s">
        <v>976</v>
      </c>
      <c r="T308">
        <v>0.0</v>
      </c>
      <c r="U308">
        <v>0.0</v>
      </c>
      <c r="V308" s="6" t="s">
        <v>1402</v>
      </c>
      <c r="W308" s="6" t="s">
        <v>1408</v>
      </c>
      <c r="X308" s="6" t="s">
        <v>1409</v>
      </c>
      <c r="Y308" s="6" t="s">
        <v>1417</v>
      </c>
      <c r="Z308" s="6" t="s">
        <v>1418</v>
      </c>
      <c r="AA308" s="35"/>
      <c r="AB308" s="6"/>
      <c r="AC308" t="s">
        <v>1672</v>
      </c>
    </row>
    <row r="309" ht="15.75" hidden="1" customHeight="1">
      <c r="A309" s="2">
        <v>4.0</v>
      </c>
      <c r="B309" s="18" t="s">
        <v>734</v>
      </c>
      <c r="C309">
        <v>0.0</v>
      </c>
      <c r="D309">
        <v>0.0</v>
      </c>
      <c r="E309" t="s">
        <v>965</v>
      </c>
      <c r="F309" s="6" t="s">
        <v>1134</v>
      </c>
      <c r="G309" t="s">
        <v>1668</v>
      </c>
      <c r="H309" s="6" t="s">
        <v>1669</v>
      </c>
      <c r="J309" s="6" t="s">
        <v>1347</v>
      </c>
      <c r="K309" s="23">
        <v>0.0</v>
      </c>
      <c r="L309">
        <v>4.0</v>
      </c>
      <c r="N309">
        <v>268.9</v>
      </c>
      <c r="O309" s="23">
        <v>1.0</v>
      </c>
      <c r="P309">
        <v>4.0</v>
      </c>
      <c r="R309">
        <v>268.2</v>
      </c>
      <c r="S309" t="s">
        <v>976</v>
      </c>
      <c r="T309">
        <v>0.0</v>
      </c>
      <c r="U309">
        <v>0.0</v>
      </c>
      <c r="V309" t="s">
        <v>978</v>
      </c>
      <c r="W309" s="6" t="s">
        <v>1406</v>
      </c>
      <c r="X309" s="6" t="s">
        <v>1407</v>
      </c>
      <c r="Y309" s="6" t="s">
        <v>1408</v>
      </c>
      <c r="Z309" s="6" t="s">
        <v>1409</v>
      </c>
      <c r="AA309" s="35" t="s">
        <v>1670</v>
      </c>
      <c r="AB309" s="6" t="s">
        <v>1671</v>
      </c>
      <c r="AC309" t="s">
        <v>1672</v>
      </c>
    </row>
    <row r="310" ht="15.75" hidden="1" customHeight="1">
      <c r="A310" s="2">
        <v>4.0</v>
      </c>
      <c r="B310" s="18" t="s">
        <v>734</v>
      </c>
      <c r="C310">
        <v>0.0</v>
      </c>
      <c r="D310">
        <v>0.0</v>
      </c>
      <c r="E310" t="s">
        <v>965</v>
      </c>
      <c r="F310" s="6" t="s">
        <v>1134</v>
      </c>
      <c r="G310" t="s">
        <v>1668</v>
      </c>
      <c r="H310" s="6" t="s">
        <v>1669</v>
      </c>
      <c r="J310" s="6" t="s">
        <v>1347</v>
      </c>
      <c r="K310" s="23">
        <v>0.0</v>
      </c>
      <c r="L310">
        <v>4.0</v>
      </c>
      <c r="N310">
        <v>268.9</v>
      </c>
      <c r="O310" s="23">
        <v>2.0</v>
      </c>
      <c r="P310">
        <v>4.0</v>
      </c>
      <c r="R310">
        <v>269.1</v>
      </c>
      <c r="S310" t="s">
        <v>976</v>
      </c>
      <c r="T310">
        <v>0.0</v>
      </c>
      <c r="U310">
        <v>0.0</v>
      </c>
      <c r="V310" t="s">
        <v>1391</v>
      </c>
      <c r="W310" s="6" t="s">
        <v>1406</v>
      </c>
      <c r="X310" s="6" t="s">
        <v>1407</v>
      </c>
      <c r="Y310" s="6" t="s">
        <v>1412</v>
      </c>
      <c r="Z310" s="6" t="s">
        <v>1413</v>
      </c>
      <c r="AA310" s="35" t="s">
        <v>1670</v>
      </c>
      <c r="AB310" s="6" t="s">
        <v>1671</v>
      </c>
      <c r="AC310" t="s">
        <v>1672</v>
      </c>
    </row>
    <row r="311" ht="15.75" hidden="1" customHeight="1">
      <c r="A311" s="2">
        <v>4.0</v>
      </c>
      <c r="B311" s="18" t="s">
        <v>734</v>
      </c>
      <c r="C311">
        <v>0.0</v>
      </c>
      <c r="D311">
        <v>0.0</v>
      </c>
      <c r="E311" t="s">
        <v>965</v>
      </c>
      <c r="F311" s="6" t="s">
        <v>1134</v>
      </c>
      <c r="G311" t="s">
        <v>1668</v>
      </c>
      <c r="H311" s="6" t="s">
        <v>1669</v>
      </c>
      <c r="J311" s="6" t="s">
        <v>1347</v>
      </c>
      <c r="K311" s="23">
        <v>0.0</v>
      </c>
      <c r="L311">
        <v>4.0</v>
      </c>
      <c r="N311">
        <v>268.9</v>
      </c>
      <c r="O311" s="23">
        <v>3.0</v>
      </c>
      <c r="P311">
        <v>4.0</v>
      </c>
      <c r="R311">
        <v>268.9</v>
      </c>
      <c r="S311" t="s">
        <v>976</v>
      </c>
      <c r="T311">
        <v>0.0</v>
      </c>
      <c r="U311">
        <v>0.0</v>
      </c>
      <c r="V311" t="s">
        <v>1397</v>
      </c>
      <c r="W311" s="6" t="s">
        <v>1406</v>
      </c>
      <c r="X311" s="6" t="s">
        <v>1407</v>
      </c>
      <c r="Y311" s="6" t="s">
        <v>1417</v>
      </c>
      <c r="Z311" s="6" t="s">
        <v>1418</v>
      </c>
      <c r="AA311" s="35" t="s">
        <v>1670</v>
      </c>
      <c r="AB311" s="6" t="s">
        <v>1671</v>
      </c>
      <c r="AC311" t="s">
        <v>1672</v>
      </c>
    </row>
    <row r="312" ht="15.75" hidden="1" customHeight="1">
      <c r="A312" s="2">
        <v>4.0</v>
      </c>
      <c r="B312" s="18" t="s">
        <v>734</v>
      </c>
      <c r="C312">
        <v>0.0</v>
      </c>
      <c r="D312">
        <v>0.0</v>
      </c>
      <c r="E312" t="s">
        <v>965</v>
      </c>
      <c r="F312" s="6" t="s">
        <v>1134</v>
      </c>
      <c r="G312" t="s">
        <v>1668</v>
      </c>
      <c r="H312" s="6" t="s">
        <v>1669</v>
      </c>
      <c r="J312" s="6" t="s">
        <v>1347</v>
      </c>
      <c r="K312" s="23">
        <v>2.0</v>
      </c>
      <c r="L312">
        <v>5.0</v>
      </c>
      <c r="N312">
        <v>268.9</v>
      </c>
      <c r="O312" s="23">
        <v>3.0</v>
      </c>
      <c r="P312">
        <v>5.0</v>
      </c>
      <c r="R312">
        <v>269.0</v>
      </c>
      <c r="S312" t="s">
        <v>976</v>
      </c>
      <c r="T312">
        <v>0.0</v>
      </c>
      <c r="U312">
        <v>0.0</v>
      </c>
      <c r="V312" s="6" t="s">
        <v>1403</v>
      </c>
      <c r="W312" s="6" t="s">
        <v>1431</v>
      </c>
      <c r="X312" s="6" t="s">
        <v>1432</v>
      </c>
      <c r="Y312" s="6" t="s">
        <v>1436</v>
      </c>
      <c r="Z312" s="6" t="s">
        <v>1437</v>
      </c>
      <c r="AA312" s="35"/>
      <c r="AB312" s="6"/>
      <c r="AC312" t="s">
        <v>1672</v>
      </c>
    </row>
    <row r="313" ht="15.75" hidden="1" customHeight="1">
      <c r="A313" s="2">
        <v>4.0</v>
      </c>
      <c r="B313" s="18" t="s">
        <v>734</v>
      </c>
      <c r="C313">
        <v>0.0</v>
      </c>
      <c r="D313">
        <v>0.0</v>
      </c>
      <c r="E313" t="s">
        <v>965</v>
      </c>
      <c r="F313" s="6" t="s">
        <v>1134</v>
      </c>
      <c r="G313" t="s">
        <v>1668</v>
      </c>
      <c r="H313" s="6" t="s">
        <v>1669</v>
      </c>
      <c r="J313" s="6" t="s">
        <v>1347</v>
      </c>
      <c r="K313" s="23">
        <v>0.0</v>
      </c>
      <c r="L313">
        <v>5.0</v>
      </c>
      <c r="N313">
        <v>269.1</v>
      </c>
      <c r="O313" s="23">
        <v>1.0</v>
      </c>
      <c r="P313">
        <v>5.0</v>
      </c>
      <c r="R313">
        <v>269.1</v>
      </c>
      <c r="S313" t="s">
        <v>976</v>
      </c>
      <c r="T313">
        <v>0.0</v>
      </c>
      <c r="U313">
        <v>0.0</v>
      </c>
      <c r="V313" t="s">
        <v>978</v>
      </c>
      <c r="W313" s="6" t="s">
        <v>1423</v>
      </c>
      <c r="X313" s="6" t="s">
        <v>1424</v>
      </c>
      <c r="Y313" s="6" t="s">
        <v>1425</v>
      </c>
      <c r="Z313" s="6" t="s">
        <v>1426</v>
      </c>
      <c r="AA313" s="35" t="s">
        <v>1670</v>
      </c>
      <c r="AB313" s="6" t="s">
        <v>1671</v>
      </c>
      <c r="AC313" t="s">
        <v>1672</v>
      </c>
    </row>
    <row r="314" ht="15.75" hidden="1" customHeight="1">
      <c r="A314" s="2">
        <v>4.0</v>
      </c>
      <c r="B314" s="18" t="s">
        <v>734</v>
      </c>
      <c r="C314">
        <v>0.0</v>
      </c>
      <c r="D314">
        <v>0.0</v>
      </c>
      <c r="E314" t="s">
        <v>965</v>
      </c>
      <c r="F314" s="6" t="s">
        <v>1134</v>
      </c>
      <c r="G314" t="s">
        <v>1668</v>
      </c>
      <c r="H314" s="6" t="s">
        <v>1669</v>
      </c>
      <c r="J314" s="6" t="s">
        <v>1347</v>
      </c>
      <c r="K314" s="23">
        <v>0.0</v>
      </c>
      <c r="L314">
        <v>5.0</v>
      </c>
      <c r="N314">
        <v>269.1</v>
      </c>
      <c r="O314" s="23">
        <v>2.0</v>
      </c>
      <c r="P314">
        <v>5.0</v>
      </c>
      <c r="R314">
        <v>268.9</v>
      </c>
      <c r="S314" t="s">
        <v>976</v>
      </c>
      <c r="T314">
        <v>0.0</v>
      </c>
      <c r="U314">
        <v>0.0</v>
      </c>
      <c r="V314" t="s">
        <v>1391</v>
      </c>
      <c r="W314" s="6" t="s">
        <v>1423</v>
      </c>
      <c r="X314" s="6" t="s">
        <v>1424</v>
      </c>
      <c r="Y314" s="6" t="s">
        <v>1431</v>
      </c>
      <c r="Z314" s="6" t="s">
        <v>1432</v>
      </c>
      <c r="AA314" s="35" t="s">
        <v>1670</v>
      </c>
      <c r="AB314" s="6" t="s">
        <v>1671</v>
      </c>
      <c r="AC314" t="s">
        <v>1672</v>
      </c>
    </row>
    <row r="315" ht="15.75" hidden="1" customHeight="1">
      <c r="A315" s="2">
        <v>4.0</v>
      </c>
      <c r="B315" s="18" t="s">
        <v>734</v>
      </c>
      <c r="C315">
        <v>0.0</v>
      </c>
      <c r="D315">
        <v>0.0</v>
      </c>
      <c r="E315" t="s">
        <v>965</v>
      </c>
      <c r="F315" s="6" t="s">
        <v>1134</v>
      </c>
      <c r="G315" t="s">
        <v>1668</v>
      </c>
      <c r="H315" s="6" t="s">
        <v>1669</v>
      </c>
      <c r="J315" s="6" t="s">
        <v>1347</v>
      </c>
      <c r="K315" s="23">
        <v>0.0</v>
      </c>
      <c r="L315">
        <v>5.0</v>
      </c>
      <c r="N315">
        <v>269.1</v>
      </c>
      <c r="O315" s="23">
        <v>3.0</v>
      </c>
      <c r="P315">
        <v>5.0</v>
      </c>
      <c r="R315">
        <v>269.0</v>
      </c>
      <c r="S315">
        <v>0.05</v>
      </c>
      <c r="T315">
        <v>1.0</v>
      </c>
      <c r="U315">
        <v>-1.0</v>
      </c>
      <c r="V315" t="s">
        <v>1397</v>
      </c>
      <c r="W315" s="6" t="s">
        <v>1423</v>
      </c>
      <c r="X315" s="6" t="s">
        <v>1424</v>
      </c>
      <c r="Y315" s="6" t="s">
        <v>1436</v>
      </c>
      <c r="Z315" s="6" t="s">
        <v>1437</v>
      </c>
      <c r="AA315" s="35" t="s">
        <v>1670</v>
      </c>
      <c r="AB315" s="6" t="s">
        <v>1671</v>
      </c>
      <c r="AC315" t="s">
        <v>1672</v>
      </c>
    </row>
    <row r="316" ht="15.75" hidden="1" customHeight="1">
      <c r="A316" s="2">
        <v>4.0</v>
      </c>
      <c r="B316" s="18" t="s">
        <v>734</v>
      </c>
      <c r="C316">
        <v>0.0</v>
      </c>
      <c r="D316">
        <v>0.0</v>
      </c>
      <c r="E316" t="s">
        <v>965</v>
      </c>
      <c r="F316" s="6" t="s">
        <v>1134</v>
      </c>
      <c r="G316" t="s">
        <v>1668</v>
      </c>
      <c r="H316" s="6" t="s">
        <v>1669</v>
      </c>
      <c r="J316" s="6" t="s">
        <v>1347</v>
      </c>
      <c r="K316" s="23">
        <v>1.0</v>
      </c>
      <c r="L316">
        <v>5.0</v>
      </c>
      <c r="N316">
        <v>269.1</v>
      </c>
      <c r="O316" s="23">
        <v>2.0</v>
      </c>
      <c r="P316">
        <v>5.0</v>
      </c>
      <c r="R316">
        <v>268.9</v>
      </c>
      <c r="S316" t="s">
        <v>976</v>
      </c>
      <c r="T316">
        <v>0.0</v>
      </c>
      <c r="U316">
        <v>0.0</v>
      </c>
      <c r="V316" s="6" t="s">
        <v>1401</v>
      </c>
      <c r="W316" s="6" t="s">
        <v>1425</v>
      </c>
      <c r="X316" s="6" t="s">
        <v>1426</v>
      </c>
      <c r="Y316" s="6" t="s">
        <v>1431</v>
      </c>
      <c r="Z316" s="6" t="s">
        <v>1432</v>
      </c>
      <c r="AA316" s="35"/>
      <c r="AB316" s="6"/>
      <c r="AC316" t="s">
        <v>1672</v>
      </c>
    </row>
    <row r="317" ht="15.75" hidden="1" customHeight="1">
      <c r="A317" s="2">
        <v>4.0</v>
      </c>
      <c r="B317" s="18" t="s">
        <v>734</v>
      </c>
      <c r="C317">
        <v>0.0</v>
      </c>
      <c r="D317">
        <v>0.0</v>
      </c>
      <c r="E317" t="s">
        <v>965</v>
      </c>
      <c r="F317" s="6" t="s">
        <v>1134</v>
      </c>
      <c r="G317" t="s">
        <v>1668</v>
      </c>
      <c r="H317" s="6" t="s">
        <v>1669</v>
      </c>
      <c r="J317" s="6" t="s">
        <v>1347</v>
      </c>
      <c r="K317" s="23">
        <v>1.0</v>
      </c>
      <c r="L317">
        <v>5.0</v>
      </c>
      <c r="N317">
        <v>269.1</v>
      </c>
      <c r="O317" s="23">
        <v>3.0</v>
      </c>
      <c r="P317">
        <v>5.0</v>
      </c>
      <c r="R317">
        <v>269.0</v>
      </c>
      <c r="S317">
        <v>0.05</v>
      </c>
      <c r="T317">
        <v>1.0</v>
      </c>
      <c r="V317" s="6" t="s">
        <v>1402</v>
      </c>
      <c r="W317" s="6" t="s">
        <v>1425</v>
      </c>
      <c r="X317" s="6" t="s">
        <v>1426</v>
      </c>
      <c r="Y317" s="6" t="s">
        <v>1436</v>
      </c>
      <c r="Z317" s="6" t="s">
        <v>1437</v>
      </c>
      <c r="AA317" s="35"/>
      <c r="AB317" s="6"/>
      <c r="AC317" t="s">
        <v>1672</v>
      </c>
    </row>
    <row r="318" ht="15.75" hidden="1" customHeight="1">
      <c r="A318" s="2">
        <v>4.0</v>
      </c>
      <c r="B318" s="18" t="s">
        <v>734</v>
      </c>
      <c r="C318">
        <v>0.0</v>
      </c>
      <c r="D318">
        <v>0.0</v>
      </c>
      <c r="E318" t="s">
        <v>965</v>
      </c>
      <c r="F318" s="6" t="s">
        <v>1134</v>
      </c>
      <c r="G318" t="s">
        <v>1668</v>
      </c>
      <c r="H318" s="6" t="s">
        <v>1669</v>
      </c>
      <c r="J318" s="6" t="s">
        <v>1347</v>
      </c>
      <c r="K318" s="23">
        <v>2.0</v>
      </c>
      <c r="L318">
        <v>4.0</v>
      </c>
      <c r="N318">
        <v>269.1</v>
      </c>
      <c r="O318" s="23">
        <v>3.0</v>
      </c>
      <c r="P318">
        <v>4.0</v>
      </c>
      <c r="R318">
        <v>268.9</v>
      </c>
      <c r="S318" t="s">
        <v>976</v>
      </c>
      <c r="T318">
        <v>0.0</v>
      </c>
      <c r="U318">
        <v>0.0</v>
      </c>
      <c r="V318" s="6" t="s">
        <v>1403</v>
      </c>
      <c r="W318" s="6" t="s">
        <v>1412</v>
      </c>
      <c r="X318" s="6" t="s">
        <v>1413</v>
      </c>
      <c r="Y318" s="6" t="s">
        <v>1417</v>
      </c>
      <c r="Z318" s="6" t="s">
        <v>1418</v>
      </c>
      <c r="AA318" s="35"/>
      <c r="AB318" s="6"/>
      <c r="AC318" t="s">
        <v>1672</v>
      </c>
    </row>
    <row r="319" ht="15.75" hidden="1" customHeight="1">
      <c r="A319" s="2">
        <v>4.0</v>
      </c>
      <c r="B319" s="18" t="s">
        <v>734</v>
      </c>
      <c r="C319">
        <v>0.0</v>
      </c>
      <c r="D319">
        <v>0.0</v>
      </c>
      <c r="E319" t="s">
        <v>965</v>
      </c>
      <c r="F319" s="6" t="s">
        <v>1134</v>
      </c>
      <c r="G319" t="s">
        <v>1668</v>
      </c>
      <c r="H319" s="6" t="s">
        <v>1669</v>
      </c>
      <c r="J319" s="6" t="s">
        <v>973</v>
      </c>
      <c r="K319" s="23">
        <v>1.0</v>
      </c>
      <c r="L319">
        <v>5.0</v>
      </c>
      <c r="N319">
        <v>1504.0</v>
      </c>
      <c r="O319" s="23">
        <v>2.0</v>
      </c>
      <c r="P319">
        <v>5.0</v>
      </c>
      <c r="R319">
        <v>1655.0</v>
      </c>
      <c r="S319" t="s">
        <v>976</v>
      </c>
      <c r="T319">
        <v>0.0</v>
      </c>
      <c r="U319">
        <v>0.0</v>
      </c>
      <c r="V319" s="6" t="s">
        <v>1401</v>
      </c>
      <c r="W319" s="6" t="s">
        <v>1425</v>
      </c>
      <c r="X319" s="6" t="s">
        <v>1426</v>
      </c>
      <c r="Y319" s="6" t="s">
        <v>1431</v>
      </c>
      <c r="Z319" s="6" t="s">
        <v>1432</v>
      </c>
      <c r="AA319" s="35"/>
      <c r="AB319" s="6"/>
      <c r="AC319" t="s">
        <v>1672</v>
      </c>
    </row>
    <row r="320" ht="15.75" hidden="1" customHeight="1">
      <c r="A320" s="2">
        <v>4.0</v>
      </c>
      <c r="B320" s="18" t="s">
        <v>734</v>
      </c>
      <c r="C320">
        <v>0.0</v>
      </c>
      <c r="D320">
        <v>0.0</v>
      </c>
      <c r="E320" t="s">
        <v>965</v>
      </c>
      <c r="F320" s="6" t="s">
        <v>1134</v>
      </c>
      <c r="G320" t="s">
        <v>1668</v>
      </c>
      <c r="H320" s="6" t="s">
        <v>1669</v>
      </c>
      <c r="J320" s="6" t="s">
        <v>973</v>
      </c>
      <c r="K320" s="23">
        <v>1.0</v>
      </c>
      <c r="L320">
        <v>5.0</v>
      </c>
      <c r="N320">
        <v>1504.0</v>
      </c>
      <c r="O320" s="23">
        <v>3.0</v>
      </c>
      <c r="P320">
        <v>5.0</v>
      </c>
      <c r="R320">
        <v>1834.0</v>
      </c>
      <c r="S320">
        <v>0.05</v>
      </c>
      <c r="T320">
        <v>1.0</v>
      </c>
      <c r="V320" s="6" t="s">
        <v>1402</v>
      </c>
      <c r="W320" s="6" t="s">
        <v>1425</v>
      </c>
      <c r="X320" s="6" t="s">
        <v>1426</v>
      </c>
      <c r="Y320" s="6" t="s">
        <v>1436</v>
      </c>
      <c r="Z320" s="6" t="s">
        <v>1437</v>
      </c>
      <c r="AA320" s="35"/>
      <c r="AB320" s="6"/>
      <c r="AC320" t="s">
        <v>1672</v>
      </c>
    </row>
    <row r="321" ht="15.75" hidden="1" customHeight="1">
      <c r="A321" s="2">
        <v>4.0</v>
      </c>
      <c r="B321" s="18" t="s">
        <v>734</v>
      </c>
      <c r="C321">
        <v>0.0</v>
      </c>
      <c r="D321">
        <v>0.0</v>
      </c>
      <c r="E321" t="s">
        <v>965</v>
      </c>
      <c r="F321" s="6" t="s">
        <v>1134</v>
      </c>
      <c r="G321" t="s">
        <v>1668</v>
      </c>
      <c r="H321" s="6" t="s">
        <v>1669</v>
      </c>
      <c r="J321" s="6" t="s">
        <v>973</v>
      </c>
      <c r="K321" s="23">
        <v>0.0</v>
      </c>
      <c r="L321">
        <v>5.0</v>
      </c>
      <c r="N321">
        <v>1508.0</v>
      </c>
      <c r="O321" s="23">
        <v>1.0</v>
      </c>
      <c r="P321">
        <v>5.0</v>
      </c>
      <c r="R321">
        <v>1504.0</v>
      </c>
      <c r="S321" t="s">
        <v>976</v>
      </c>
      <c r="T321">
        <v>0.0</v>
      </c>
      <c r="U321">
        <v>0.0</v>
      </c>
      <c r="V321" t="s">
        <v>978</v>
      </c>
      <c r="W321" s="6" t="s">
        <v>1423</v>
      </c>
      <c r="X321" s="6" t="s">
        <v>1424</v>
      </c>
      <c r="Y321" s="6" t="s">
        <v>1425</v>
      </c>
      <c r="Z321" s="6" t="s">
        <v>1426</v>
      </c>
      <c r="AA321" s="35" t="s">
        <v>1670</v>
      </c>
      <c r="AB321" s="6" t="s">
        <v>1671</v>
      </c>
      <c r="AC321" t="s">
        <v>1672</v>
      </c>
    </row>
    <row r="322" ht="15.75" hidden="1" customHeight="1">
      <c r="A322" s="2">
        <v>4.0</v>
      </c>
      <c r="B322" s="18" t="s">
        <v>734</v>
      </c>
      <c r="C322">
        <v>0.0</v>
      </c>
      <c r="D322">
        <v>0.0</v>
      </c>
      <c r="E322" t="s">
        <v>965</v>
      </c>
      <c r="F322" s="6" t="s">
        <v>1134</v>
      </c>
      <c r="G322" t="s">
        <v>1668</v>
      </c>
      <c r="H322" s="6" t="s">
        <v>1669</v>
      </c>
      <c r="J322" s="6" t="s">
        <v>973</v>
      </c>
      <c r="K322" s="23">
        <v>0.0</v>
      </c>
      <c r="L322">
        <v>5.0</v>
      </c>
      <c r="N322">
        <v>1508.0</v>
      </c>
      <c r="O322" s="23">
        <v>2.0</v>
      </c>
      <c r="P322">
        <v>5.0</v>
      </c>
      <c r="R322">
        <v>1655.0</v>
      </c>
      <c r="S322" t="s">
        <v>976</v>
      </c>
      <c r="T322">
        <v>0.0</v>
      </c>
      <c r="U322">
        <v>0.0</v>
      </c>
      <c r="V322" t="s">
        <v>1391</v>
      </c>
      <c r="W322" s="6" t="s">
        <v>1423</v>
      </c>
      <c r="X322" s="6" t="s">
        <v>1424</v>
      </c>
      <c r="Y322" s="6" t="s">
        <v>1431</v>
      </c>
      <c r="Z322" s="6" t="s">
        <v>1432</v>
      </c>
      <c r="AA322" s="35" t="s">
        <v>1670</v>
      </c>
      <c r="AB322" s="6" t="s">
        <v>1671</v>
      </c>
      <c r="AC322" t="s">
        <v>1672</v>
      </c>
    </row>
    <row r="323" ht="15.75" hidden="1" customHeight="1">
      <c r="A323" s="2">
        <v>4.0</v>
      </c>
      <c r="B323" s="18" t="s">
        <v>734</v>
      </c>
      <c r="C323">
        <v>0.0</v>
      </c>
      <c r="D323">
        <v>0.0</v>
      </c>
      <c r="E323" t="s">
        <v>965</v>
      </c>
      <c r="F323" s="6" t="s">
        <v>1134</v>
      </c>
      <c r="G323" t="s">
        <v>1668</v>
      </c>
      <c r="H323" s="6" t="s">
        <v>1669</v>
      </c>
      <c r="J323" s="6" t="s">
        <v>973</v>
      </c>
      <c r="K323" s="23">
        <v>0.0</v>
      </c>
      <c r="L323">
        <v>5.0</v>
      </c>
      <c r="N323">
        <v>1508.0</v>
      </c>
      <c r="O323" s="23">
        <v>3.0</v>
      </c>
      <c r="P323">
        <v>5.0</v>
      </c>
      <c r="R323">
        <v>1834.0</v>
      </c>
      <c r="S323">
        <v>0.05</v>
      </c>
      <c r="T323">
        <v>1.0</v>
      </c>
      <c r="U323">
        <v>-1.0</v>
      </c>
      <c r="V323" t="s">
        <v>1397</v>
      </c>
      <c r="W323" s="6" t="s">
        <v>1423</v>
      </c>
      <c r="X323" s="6" t="s">
        <v>1424</v>
      </c>
      <c r="Y323" s="6" t="s">
        <v>1436</v>
      </c>
      <c r="Z323" s="6" t="s">
        <v>1437</v>
      </c>
      <c r="AA323" s="35" t="s">
        <v>1670</v>
      </c>
      <c r="AB323" s="6" t="s">
        <v>1671</v>
      </c>
      <c r="AC323" t="s">
        <v>1672</v>
      </c>
    </row>
    <row r="324" ht="15.75" hidden="1" customHeight="1">
      <c r="A324" s="2">
        <v>4.0</v>
      </c>
      <c r="B324" s="18" t="s">
        <v>734</v>
      </c>
      <c r="C324">
        <v>0.0</v>
      </c>
      <c r="D324">
        <v>0.0</v>
      </c>
      <c r="E324" t="s">
        <v>965</v>
      </c>
      <c r="F324" s="6" t="s">
        <v>1134</v>
      </c>
      <c r="G324" t="s">
        <v>1668</v>
      </c>
      <c r="H324" s="6" t="s">
        <v>1669</v>
      </c>
      <c r="J324" s="6" t="s">
        <v>973</v>
      </c>
      <c r="K324" s="23">
        <v>2.0</v>
      </c>
      <c r="L324">
        <v>5.0</v>
      </c>
      <c r="N324">
        <v>1655.0</v>
      </c>
      <c r="O324" s="23">
        <v>3.0</v>
      </c>
      <c r="P324">
        <v>5.0</v>
      </c>
      <c r="R324">
        <v>1834.0</v>
      </c>
      <c r="S324" t="s">
        <v>976</v>
      </c>
      <c r="T324">
        <v>0.0</v>
      </c>
      <c r="U324">
        <v>0.0</v>
      </c>
      <c r="V324" s="6" t="s">
        <v>1403</v>
      </c>
      <c r="W324" s="6" t="s">
        <v>1431</v>
      </c>
      <c r="X324" s="6" t="s">
        <v>1432</v>
      </c>
      <c r="Y324" s="6" t="s">
        <v>1436</v>
      </c>
      <c r="Z324" s="6" t="s">
        <v>1437</v>
      </c>
      <c r="AA324" s="35"/>
      <c r="AB324" s="6"/>
      <c r="AC324" t="s">
        <v>1672</v>
      </c>
    </row>
    <row r="325" ht="15.75" hidden="1" customHeight="1">
      <c r="A325" s="2">
        <v>4.0</v>
      </c>
      <c r="B325" s="18" t="s">
        <v>734</v>
      </c>
      <c r="C325">
        <v>0.0</v>
      </c>
      <c r="D325">
        <v>0.0</v>
      </c>
      <c r="E325" t="s">
        <v>965</v>
      </c>
      <c r="F325" s="6" t="s">
        <v>1134</v>
      </c>
      <c r="G325" t="s">
        <v>1668</v>
      </c>
      <c r="H325" s="6" t="s">
        <v>1669</v>
      </c>
      <c r="J325" s="6" t="s">
        <v>973</v>
      </c>
      <c r="K325" s="23">
        <v>0.0</v>
      </c>
      <c r="N325">
        <v>1670.0</v>
      </c>
      <c r="O325" s="23">
        <v>1.0</v>
      </c>
      <c r="R325">
        <v>1728.0</v>
      </c>
      <c r="S325" t="s">
        <v>976</v>
      </c>
      <c r="T325">
        <v>0.0</v>
      </c>
      <c r="U325">
        <v>0.0</v>
      </c>
      <c r="V325" t="s">
        <v>978</v>
      </c>
      <c r="W325" s="6" t="s">
        <v>1384</v>
      </c>
      <c r="X325" s="6" t="s">
        <v>1385</v>
      </c>
      <c r="Y325" s="6" t="s">
        <v>918</v>
      </c>
      <c r="Z325" s="6" t="s">
        <v>1386</v>
      </c>
      <c r="AA325" s="35" t="s">
        <v>1670</v>
      </c>
      <c r="AB325" s="6" t="s">
        <v>1671</v>
      </c>
      <c r="AC325" t="s">
        <v>1672</v>
      </c>
    </row>
    <row r="326" ht="15.75" hidden="1" customHeight="1">
      <c r="A326" s="2">
        <v>4.0</v>
      </c>
      <c r="B326" s="18" t="s">
        <v>734</v>
      </c>
      <c r="C326">
        <v>0.0</v>
      </c>
      <c r="D326">
        <v>0.0</v>
      </c>
      <c r="E326" t="s">
        <v>965</v>
      </c>
      <c r="F326" s="6" t="s">
        <v>1134</v>
      </c>
      <c r="G326" t="s">
        <v>1668</v>
      </c>
      <c r="H326" s="6" t="s">
        <v>1669</v>
      </c>
      <c r="J326" s="6" t="s">
        <v>973</v>
      </c>
      <c r="K326" s="23">
        <v>0.0</v>
      </c>
      <c r="N326">
        <v>1670.0</v>
      </c>
      <c r="O326" s="23">
        <v>2.0</v>
      </c>
      <c r="R326">
        <v>1816.0</v>
      </c>
      <c r="S326" t="s">
        <v>976</v>
      </c>
      <c r="T326">
        <v>0.0</v>
      </c>
      <c r="U326">
        <v>0.0</v>
      </c>
      <c r="V326" t="s">
        <v>1391</v>
      </c>
      <c r="W326" s="6" t="s">
        <v>1384</v>
      </c>
      <c r="X326" s="6" t="s">
        <v>1385</v>
      </c>
      <c r="Y326" s="6" t="s">
        <v>1392</v>
      </c>
      <c r="Z326" s="6" t="s">
        <v>1393</v>
      </c>
      <c r="AA326" s="35" t="s">
        <v>1670</v>
      </c>
      <c r="AB326" s="6" t="s">
        <v>1671</v>
      </c>
      <c r="AC326" t="s">
        <v>1672</v>
      </c>
    </row>
    <row r="327" ht="15.75" hidden="1" customHeight="1">
      <c r="A327" s="2">
        <v>4.0</v>
      </c>
      <c r="B327" s="18" t="s">
        <v>734</v>
      </c>
      <c r="C327">
        <v>0.0</v>
      </c>
      <c r="D327">
        <v>0.0</v>
      </c>
      <c r="E327" t="s">
        <v>965</v>
      </c>
      <c r="F327" s="6" t="s">
        <v>1134</v>
      </c>
      <c r="G327" t="s">
        <v>1668</v>
      </c>
      <c r="H327" s="6" t="s">
        <v>1669</v>
      </c>
      <c r="J327" s="6" t="s">
        <v>973</v>
      </c>
      <c r="K327" s="23">
        <v>0.0</v>
      </c>
      <c r="N327">
        <v>1670.0</v>
      </c>
      <c r="O327" s="23">
        <v>3.0</v>
      </c>
      <c r="R327">
        <v>1818.0</v>
      </c>
      <c r="S327" t="s">
        <v>976</v>
      </c>
      <c r="T327">
        <v>0.0</v>
      </c>
      <c r="U327">
        <v>0.0</v>
      </c>
      <c r="V327" t="s">
        <v>1397</v>
      </c>
      <c r="W327" s="6" t="s">
        <v>1384</v>
      </c>
      <c r="X327" s="6" t="s">
        <v>1385</v>
      </c>
      <c r="Y327" s="6" t="s">
        <v>1398</v>
      </c>
      <c r="Z327" s="6" t="s">
        <v>1399</v>
      </c>
      <c r="AA327" s="35" t="s">
        <v>1670</v>
      </c>
      <c r="AB327" s="6" t="s">
        <v>1671</v>
      </c>
      <c r="AC327" t="s">
        <v>1672</v>
      </c>
    </row>
    <row r="328" ht="15.75" hidden="1" customHeight="1">
      <c r="A328" s="2">
        <v>4.0</v>
      </c>
      <c r="B328" s="18" t="s">
        <v>734</v>
      </c>
      <c r="C328">
        <v>0.0</v>
      </c>
      <c r="D328">
        <v>0.0</v>
      </c>
      <c r="E328" t="s">
        <v>965</v>
      </c>
      <c r="F328" s="6" t="s">
        <v>1134</v>
      </c>
      <c r="G328" t="s">
        <v>1668</v>
      </c>
      <c r="H328" s="6" t="s">
        <v>1669</v>
      </c>
      <c r="J328" s="6" t="s">
        <v>973</v>
      </c>
      <c r="K328" s="23">
        <v>1.0</v>
      </c>
      <c r="N328">
        <v>1728.0</v>
      </c>
      <c r="O328" s="23">
        <v>2.0</v>
      </c>
      <c r="R328">
        <v>1816.0</v>
      </c>
      <c r="S328" t="s">
        <v>976</v>
      </c>
      <c r="T328">
        <v>0.0</v>
      </c>
      <c r="U328">
        <v>0.0</v>
      </c>
      <c r="V328" s="6" t="s">
        <v>1401</v>
      </c>
      <c r="W328" s="6" t="s">
        <v>918</v>
      </c>
      <c r="X328" s="6" t="s">
        <v>1386</v>
      </c>
      <c r="Y328" s="6" t="s">
        <v>1392</v>
      </c>
      <c r="Z328" s="6" t="s">
        <v>1393</v>
      </c>
      <c r="AA328" s="35"/>
      <c r="AB328" s="6"/>
      <c r="AC328" t="s">
        <v>1672</v>
      </c>
    </row>
    <row r="329" ht="15.75" hidden="1" customHeight="1">
      <c r="A329" s="2">
        <v>4.0</v>
      </c>
      <c r="B329" s="18" t="s">
        <v>734</v>
      </c>
      <c r="C329">
        <v>0.0</v>
      </c>
      <c r="D329">
        <v>0.0</v>
      </c>
      <c r="E329" t="s">
        <v>965</v>
      </c>
      <c r="F329" s="6" t="s">
        <v>1134</v>
      </c>
      <c r="G329" t="s">
        <v>1668</v>
      </c>
      <c r="H329" s="6" t="s">
        <v>1669</v>
      </c>
      <c r="J329" s="6" t="s">
        <v>973</v>
      </c>
      <c r="K329" s="23">
        <v>1.0</v>
      </c>
      <c r="N329">
        <v>1728.0</v>
      </c>
      <c r="O329" s="23">
        <v>3.0</v>
      </c>
      <c r="R329">
        <v>1818.0</v>
      </c>
      <c r="S329" t="s">
        <v>976</v>
      </c>
      <c r="T329">
        <v>0.0</v>
      </c>
      <c r="U329">
        <v>0.0</v>
      </c>
      <c r="V329" s="6" t="s">
        <v>1402</v>
      </c>
      <c r="W329" s="6" t="s">
        <v>918</v>
      </c>
      <c r="X329" s="6" t="s">
        <v>1386</v>
      </c>
      <c r="Y329" s="6" t="s">
        <v>1398</v>
      </c>
      <c r="Z329" s="6" t="s">
        <v>1399</v>
      </c>
      <c r="AA329" s="35"/>
      <c r="AB329" s="6"/>
      <c r="AC329" t="s">
        <v>1672</v>
      </c>
    </row>
    <row r="330" ht="15.75" hidden="1" customHeight="1">
      <c r="A330" s="2">
        <v>4.0</v>
      </c>
      <c r="B330" s="18" t="s">
        <v>734</v>
      </c>
      <c r="C330">
        <v>0.0</v>
      </c>
      <c r="D330">
        <v>0.0</v>
      </c>
      <c r="E330" t="s">
        <v>965</v>
      </c>
      <c r="F330" s="6" t="s">
        <v>1134</v>
      </c>
      <c r="G330" t="s">
        <v>1668</v>
      </c>
      <c r="H330" s="6" t="s">
        <v>1669</v>
      </c>
      <c r="J330" s="6" t="s">
        <v>973</v>
      </c>
      <c r="K330" s="23">
        <v>2.0</v>
      </c>
      <c r="N330">
        <v>1816.0</v>
      </c>
      <c r="O330" s="23">
        <v>3.0</v>
      </c>
      <c r="R330">
        <v>1818.0</v>
      </c>
      <c r="S330" t="s">
        <v>976</v>
      </c>
      <c r="T330">
        <v>0.0</v>
      </c>
      <c r="U330">
        <v>0.0</v>
      </c>
      <c r="V330" s="6" t="s">
        <v>1403</v>
      </c>
      <c r="W330" s="6" t="s">
        <v>1392</v>
      </c>
      <c r="X330" s="6" t="s">
        <v>1393</v>
      </c>
      <c r="Y330" s="6" t="s">
        <v>1398</v>
      </c>
      <c r="Z330" s="6" t="s">
        <v>1399</v>
      </c>
      <c r="AA330" s="35"/>
      <c r="AB330" s="6"/>
      <c r="AC330" t="s">
        <v>1672</v>
      </c>
    </row>
    <row r="331" ht="15.75" hidden="1" customHeight="1">
      <c r="A331" s="2">
        <v>4.0</v>
      </c>
      <c r="B331" s="18" t="s">
        <v>734</v>
      </c>
      <c r="C331">
        <v>0.0</v>
      </c>
      <c r="D331">
        <v>0.0</v>
      </c>
      <c r="E331" t="s">
        <v>965</v>
      </c>
      <c r="F331" s="6" t="s">
        <v>1134</v>
      </c>
      <c r="G331" t="s">
        <v>1668</v>
      </c>
      <c r="H331" s="6" t="s">
        <v>1669</v>
      </c>
      <c r="J331" s="6" t="s">
        <v>973</v>
      </c>
      <c r="K331" s="23">
        <v>0.0</v>
      </c>
      <c r="L331">
        <v>4.0</v>
      </c>
      <c r="N331">
        <v>1832.0</v>
      </c>
      <c r="O331" s="23">
        <v>1.0</v>
      </c>
      <c r="P331">
        <v>4.0</v>
      </c>
      <c r="R331">
        <v>1951.0</v>
      </c>
      <c r="S331" t="s">
        <v>976</v>
      </c>
      <c r="T331">
        <v>0.0</v>
      </c>
      <c r="U331">
        <v>0.0</v>
      </c>
      <c r="V331" t="s">
        <v>978</v>
      </c>
      <c r="W331" s="6" t="s">
        <v>1406</v>
      </c>
      <c r="X331" s="6" t="s">
        <v>1407</v>
      </c>
      <c r="Y331" s="6" t="s">
        <v>1408</v>
      </c>
      <c r="Z331" s="6" t="s">
        <v>1409</v>
      </c>
      <c r="AA331" s="35" t="s">
        <v>1670</v>
      </c>
      <c r="AB331" s="6" t="s">
        <v>1671</v>
      </c>
      <c r="AC331" t="s">
        <v>1672</v>
      </c>
    </row>
    <row r="332" ht="15.75" hidden="1" customHeight="1">
      <c r="A332" s="2">
        <v>4.0</v>
      </c>
      <c r="B332" s="18" t="s">
        <v>734</v>
      </c>
      <c r="C332">
        <v>0.0</v>
      </c>
      <c r="D332">
        <v>0.0</v>
      </c>
      <c r="E332" t="s">
        <v>965</v>
      </c>
      <c r="F332" s="6" t="s">
        <v>1134</v>
      </c>
      <c r="G332" t="s">
        <v>1668</v>
      </c>
      <c r="H332" s="6" t="s">
        <v>1669</v>
      </c>
      <c r="J332" s="6" t="s">
        <v>973</v>
      </c>
      <c r="K332" s="23">
        <v>0.0</v>
      </c>
      <c r="L332">
        <v>4.0</v>
      </c>
      <c r="N332">
        <v>1832.0</v>
      </c>
      <c r="O332" s="23">
        <v>2.0</v>
      </c>
      <c r="P332">
        <v>4.0</v>
      </c>
      <c r="R332">
        <v>1977.0</v>
      </c>
      <c r="S332" t="s">
        <v>976</v>
      </c>
      <c r="T332">
        <v>0.0</v>
      </c>
      <c r="U332">
        <v>0.0</v>
      </c>
      <c r="V332" t="s">
        <v>1391</v>
      </c>
      <c r="W332" s="6" t="s">
        <v>1406</v>
      </c>
      <c r="X332" s="6" t="s">
        <v>1407</v>
      </c>
      <c r="Y332" s="6" t="s">
        <v>1412</v>
      </c>
      <c r="Z332" s="6" t="s">
        <v>1413</v>
      </c>
      <c r="AA332" s="35" t="s">
        <v>1670</v>
      </c>
      <c r="AB332" s="6" t="s">
        <v>1671</v>
      </c>
      <c r="AC332" t="s">
        <v>1672</v>
      </c>
    </row>
    <row r="333" ht="15.75" hidden="1" customHeight="1">
      <c r="A333" s="2">
        <v>4.0</v>
      </c>
      <c r="B333" s="18" t="s">
        <v>734</v>
      </c>
      <c r="C333">
        <v>0.0</v>
      </c>
      <c r="D333">
        <v>0.0</v>
      </c>
      <c r="E333" t="s">
        <v>965</v>
      </c>
      <c r="F333" s="6" t="s">
        <v>1134</v>
      </c>
      <c r="G333" t="s">
        <v>1668</v>
      </c>
      <c r="H333" s="6" t="s">
        <v>1669</v>
      </c>
      <c r="J333" s="6" t="s">
        <v>973</v>
      </c>
      <c r="K333" s="23">
        <v>0.0</v>
      </c>
      <c r="L333">
        <v>4.0</v>
      </c>
      <c r="N333">
        <v>1832.0</v>
      </c>
      <c r="O333" s="23">
        <v>3.0</v>
      </c>
      <c r="P333">
        <v>4.0</v>
      </c>
      <c r="R333">
        <v>1801.0</v>
      </c>
      <c r="S333" t="s">
        <v>976</v>
      </c>
      <c r="T333">
        <v>0.0</v>
      </c>
      <c r="U333">
        <v>0.0</v>
      </c>
      <c r="V333" t="s">
        <v>1397</v>
      </c>
      <c r="W333" s="6" t="s">
        <v>1406</v>
      </c>
      <c r="X333" s="6" t="s">
        <v>1407</v>
      </c>
      <c r="Y333" s="6" t="s">
        <v>1417</v>
      </c>
      <c r="Z333" s="6" t="s">
        <v>1418</v>
      </c>
      <c r="AA333" s="35" t="s">
        <v>1670</v>
      </c>
      <c r="AB333" s="6" t="s">
        <v>1671</v>
      </c>
      <c r="AC333" t="s">
        <v>1672</v>
      </c>
    </row>
    <row r="334" ht="15.75" hidden="1" customHeight="1">
      <c r="A334" s="2">
        <v>4.0</v>
      </c>
      <c r="B334" s="18" t="s">
        <v>734</v>
      </c>
      <c r="C334">
        <v>0.0</v>
      </c>
      <c r="D334">
        <v>0.0</v>
      </c>
      <c r="E334" t="s">
        <v>965</v>
      </c>
      <c r="F334" s="6" t="s">
        <v>1134</v>
      </c>
      <c r="G334" t="s">
        <v>1668</v>
      </c>
      <c r="H334" s="6" t="s">
        <v>1669</v>
      </c>
      <c r="J334" s="6" t="s">
        <v>973</v>
      </c>
      <c r="K334" s="23">
        <v>1.0</v>
      </c>
      <c r="L334">
        <v>4.0</v>
      </c>
      <c r="N334">
        <v>1951.0</v>
      </c>
      <c r="O334" s="23">
        <v>2.0</v>
      </c>
      <c r="P334">
        <v>4.0</v>
      </c>
      <c r="R334">
        <v>1977.0</v>
      </c>
      <c r="S334" t="s">
        <v>976</v>
      </c>
      <c r="T334">
        <v>0.0</v>
      </c>
      <c r="U334">
        <v>0.0</v>
      </c>
      <c r="V334" s="6" t="s">
        <v>1401</v>
      </c>
      <c r="W334" s="6" t="s">
        <v>1408</v>
      </c>
      <c r="X334" s="6" t="s">
        <v>1409</v>
      </c>
      <c r="Y334" s="6" t="s">
        <v>1412</v>
      </c>
      <c r="Z334" s="6" t="s">
        <v>1413</v>
      </c>
      <c r="AA334" s="35"/>
      <c r="AB334" s="6"/>
      <c r="AC334" t="s">
        <v>1672</v>
      </c>
    </row>
    <row r="335" ht="15.75" hidden="1" customHeight="1">
      <c r="A335" s="2">
        <v>4.0</v>
      </c>
      <c r="B335" s="18" t="s">
        <v>734</v>
      </c>
      <c r="C335">
        <v>0.0</v>
      </c>
      <c r="D335">
        <v>0.0</v>
      </c>
      <c r="E335" t="s">
        <v>965</v>
      </c>
      <c r="F335" s="6" t="s">
        <v>1134</v>
      </c>
      <c r="G335" t="s">
        <v>1668</v>
      </c>
      <c r="H335" s="6" t="s">
        <v>1669</v>
      </c>
      <c r="J335" s="6" t="s">
        <v>973</v>
      </c>
      <c r="K335" s="23">
        <v>1.0</v>
      </c>
      <c r="L335">
        <v>4.0</v>
      </c>
      <c r="N335">
        <v>1951.0</v>
      </c>
      <c r="O335" s="23">
        <v>3.0</v>
      </c>
      <c r="P335">
        <v>4.0</v>
      </c>
      <c r="R335">
        <v>1801.0</v>
      </c>
      <c r="S335" t="s">
        <v>976</v>
      </c>
      <c r="T335">
        <v>0.0</v>
      </c>
      <c r="U335">
        <v>0.0</v>
      </c>
      <c r="V335" s="6" t="s">
        <v>1402</v>
      </c>
      <c r="W335" s="6" t="s">
        <v>1408</v>
      </c>
      <c r="X335" s="6" t="s">
        <v>1409</v>
      </c>
      <c r="Y335" s="6" t="s">
        <v>1417</v>
      </c>
      <c r="Z335" s="6" t="s">
        <v>1418</v>
      </c>
      <c r="AA335" s="35"/>
      <c r="AB335" s="6"/>
      <c r="AC335" t="s">
        <v>1672</v>
      </c>
    </row>
    <row r="336" ht="15.75" hidden="1" customHeight="1">
      <c r="A336" s="2">
        <v>4.0</v>
      </c>
      <c r="B336" s="18" t="s">
        <v>734</v>
      </c>
      <c r="C336">
        <v>0.0</v>
      </c>
      <c r="D336">
        <v>0.0</v>
      </c>
      <c r="E336" t="s">
        <v>965</v>
      </c>
      <c r="F336" s="6" t="s">
        <v>1134</v>
      </c>
      <c r="G336" t="s">
        <v>1668</v>
      </c>
      <c r="H336" s="6" t="s">
        <v>1669</v>
      </c>
      <c r="J336" s="6" t="s">
        <v>973</v>
      </c>
      <c r="K336" s="23">
        <v>2.0</v>
      </c>
      <c r="L336">
        <v>4.0</v>
      </c>
      <c r="N336">
        <v>1977.0</v>
      </c>
      <c r="O336" s="23">
        <v>3.0</v>
      </c>
      <c r="P336">
        <v>4.0</v>
      </c>
      <c r="R336">
        <v>1801.0</v>
      </c>
      <c r="S336" t="s">
        <v>976</v>
      </c>
      <c r="T336">
        <v>0.0</v>
      </c>
      <c r="U336">
        <v>0.0</v>
      </c>
      <c r="V336" s="6" t="s">
        <v>1403</v>
      </c>
      <c r="W336" s="6" t="s">
        <v>1412</v>
      </c>
      <c r="X336" s="6" t="s">
        <v>1413</v>
      </c>
      <c r="Y336" s="6" t="s">
        <v>1417</v>
      </c>
      <c r="Z336" s="6" t="s">
        <v>1418</v>
      </c>
      <c r="AA336" s="35"/>
      <c r="AB336" s="6"/>
      <c r="AC336" t="s">
        <v>1672</v>
      </c>
    </row>
    <row r="337" ht="15.75" hidden="1" customHeight="1">
      <c r="A337" s="2">
        <v>4.0</v>
      </c>
      <c r="B337" s="18" t="s">
        <v>734</v>
      </c>
      <c r="C337">
        <v>0.0</v>
      </c>
      <c r="D337">
        <v>0.0</v>
      </c>
      <c r="E337" t="s">
        <v>965</v>
      </c>
      <c r="F337" s="6" t="s">
        <v>966</v>
      </c>
      <c r="G337" t="s">
        <v>1210</v>
      </c>
      <c r="H337" t="s">
        <v>1513</v>
      </c>
      <c r="J337" s="6" t="s">
        <v>1347</v>
      </c>
      <c r="K337" s="23">
        <v>0.0</v>
      </c>
      <c r="N337">
        <v>301.3</v>
      </c>
      <c r="O337" s="23">
        <v>1.0</v>
      </c>
      <c r="P337">
        <v>301.3</v>
      </c>
      <c r="S337" t="s">
        <v>1347</v>
      </c>
      <c r="T337">
        <v>0.0</v>
      </c>
      <c r="U337">
        <v>0.0</v>
      </c>
      <c r="V337" t="s">
        <v>978</v>
      </c>
      <c r="W337" s="6" t="s">
        <v>1384</v>
      </c>
      <c r="X337" s="6" t="s">
        <v>1385</v>
      </c>
      <c r="Y337" s="6" t="s">
        <v>918</v>
      </c>
      <c r="Z337" s="6" t="s">
        <v>1386</v>
      </c>
      <c r="AA337" s="6" t="s">
        <v>1716</v>
      </c>
      <c r="AB337" s="6" t="s">
        <v>1717</v>
      </c>
      <c r="AC337" t="s">
        <v>1514</v>
      </c>
    </row>
    <row r="338" ht="15.75" hidden="1" customHeight="1">
      <c r="A338" s="2">
        <v>4.0</v>
      </c>
      <c r="B338" s="18" t="s">
        <v>734</v>
      </c>
      <c r="C338">
        <v>0.0</v>
      </c>
      <c r="D338">
        <v>0.0</v>
      </c>
      <c r="E338" t="s">
        <v>965</v>
      </c>
      <c r="F338" s="6" t="s">
        <v>966</v>
      </c>
      <c r="G338" t="s">
        <v>1210</v>
      </c>
      <c r="H338" t="s">
        <v>1513</v>
      </c>
      <c r="J338" s="6" t="s">
        <v>1347</v>
      </c>
      <c r="K338" s="23">
        <v>0.0</v>
      </c>
      <c r="N338">
        <v>301.3</v>
      </c>
      <c r="O338" s="23">
        <v>2.0</v>
      </c>
      <c r="P338">
        <v>301.3</v>
      </c>
      <c r="S338" t="s">
        <v>1347</v>
      </c>
      <c r="T338">
        <v>0.0</v>
      </c>
      <c r="U338">
        <v>0.0</v>
      </c>
      <c r="V338" t="s">
        <v>1391</v>
      </c>
      <c r="W338" s="6" t="s">
        <v>1384</v>
      </c>
      <c r="X338" s="6" t="s">
        <v>1385</v>
      </c>
      <c r="Y338" s="6" t="s">
        <v>1392</v>
      </c>
      <c r="Z338" s="6" t="s">
        <v>1393</v>
      </c>
      <c r="AA338" s="6" t="s">
        <v>1716</v>
      </c>
      <c r="AB338" s="6" t="s">
        <v>1717</v>
      </c>
      <c r="AC338" t="s">
        <v>1514</v>
      </c>
    </row>
    <row r="339" ht="15.75" hidden="1" customHeight="1">
      <c r="A339" s="2">
        <v>4.0</v>
      </c>
      <c r="B339" s="18" t="s">
        <v>734</v>
      </c>
      <c r="C339">
        <v>0.0</v>
      </c>
      <c r="D339">
        <v>0.0</v>
      </c>
      <c r="E339" t="s">
        <v>965</v>
      </c>
      <c r="F339" s="6" t="s">
        <v>966</v>
      </c>
      <c r="G339" t="s">
        <v>1210</v>
      </c>
      <c r="H339" t="s">
        <v>1513</v>
      </c>
      <c r="J339" s="6" t="s">
        <v>1347</v>
      </c>
      <c r="K339" s="23">
        <v>0.0</v>
      </c>
      <c r="N339">
        <v>301.3</v>
      </c>
      <c r="O339" s="23">
        <v>3.0</v>
      </c>
      <c r="P339">
        <v>301.3</v>
      </c>
      <c r="S339" t="s">
        <v>1347</v>
      </c>
      <c r="T339">
        <v>0.0</v>
      </c>
      <c r="U339">
        <v>0.0</v>
      </c>
      <c r="V339" t="s">
        <v>1397</v>
      </c>
      <c r="W339" s="6" t="s">
        <v>1384</v>
      </c>
      <c r="X339" s="6" t="s">
        <v>1385</v>
      </c>
      <c r="Y339" s="6" t="s">
        <v>1398</v>
      </c>
      <c r="Z339" s="6" t="s">
        <v>1399</v>
      </c>
      <c r="AA339" s="6" t="s">
        <v>1716</v>
      </c>
      <c r="AB339" s="6" t="s">
        <v>1717</v>
      </c>
      <c r="AC339" t="s">
        <v>1514</v>
      </c>
    </row>
    <row r="340" ht="15.75" hidden="1" customHeight="1">
      <c r="A340" s="2">
        <v>4.0</v>
      </c>
      <c r="B340" s="18" t="s">
        <v>734</v>
      </c>
      <c r="C340">
        <v>0.0</v>
      </c>
      <c r="D340">
        <v>0.0</v>
      </c>
      <c r="E340" t="s">
        <v>965</v>
      </c>
      <c r="F340" s="6" t="s">
        <v>966</v>
      </c>
      <c r="G340" t="s">
        <v>1210</v>
      </c>
      <c r="H340" t="s">
        <v>1513</v>
      </c>
      <c r="J340" s="6" t="s">
        <v>1347</v>
      </c>
      <c r="K340" s="23">
        <v>1.0</v>
      </c>
      <c r="N340">
        <v>301.3</v>
      </c>
      <c r="O340" s="23">
        <v>2.0</v>
      </c>
      <c r="P340">
        <v>301.3</v>
      </c>
      <c r="S340" t="s">
        <v>1347</v>
      </c>
      <c r="T340">
        <v>0.0</v>
      </c>
      <c r="U340">
        <v>0.0</v>
      </c>
      <c r="V340" s="6" t="s">
        <v>1401</v>
      </c>
      <c r="W340" s="6" t="s">
        <v>918</v>
      </c>
      <c r="X340" s="6" t="s">
        <v>1386</v>
      </c>
      <c r="Y340" s="6" t="s">
        <v>1392</v>
      </c>
      <c r="Z340" s="6" t="s">
        <v>1393</v>
      </c>
      <c r="AA340" s="35"/>
      <c r="AB340" s="6"/>
      <c r="AC340" t="s">
        <v>1514</v>
      </c>
    </row>
    <row r="341" ht="15.75" hidden="1" customHeight="1">
      <c r="A341" s="2">
        <v>4.0</v>
      </c>
      <c r="B341" s="18" t="s">
        <v>734</v>
      </c>
      <c r="C341">
        <v>0.0</v>
      </c>
      <c r="D341">
        <v>0.0</v>
      </c>
      <c r="E341" t="s">
        <v>965</v>
      </c>
      <c r="F341" s="6" t="s">
        <v>966</v>
      </c>
      <c r="G341" t="s">
        <v>1210</v>
      </c>
      <c r="H341" t="s">
        <v>1513</v>
      </c>
      <c r="J341" s="6" t="s">
        <v>1347</v>
      </c>
      <c r="K341" s="23">
        <v>1.0</v>
      </c>
      <c r="N341">
        <v>301.3</v>
      </c>
      <c r="O341" s="23">
        <v>3.0</v>
      </c>
      <c r="P341">
        <v>301.3</v>
      </c>
      <c r="S341" t="s">
        <v>1347</v>
      </c>
      <c r="T341">
        <v>0.0</v>
      </c>
      <c r="U341">
        <v>0.0</v>
      </c>
      <c r="V341" s="6" t="s">
        <v>1402</v>
      </c>
      <c r="W341" s="6" t="s">
        <v>918</v>
      </c>
      <c r="X341" s="6" t="s">
        <v>1386</v>
      </c>
      <c r="Y341" s="6" t="s">
        <v>1398</v>
      </c>
      <c r="Z341" s="6" t="s">
        <v>1399</v>
      </c>
      <c r="AA341" s="35"/>
      <c r="AB341" s="6"/>
      <c r="AC341" t="s">
        <v>1514</v>
      </c>
    </row>
    <row r="342" ht="15.75" hidden="1" customHeight="1">
      <c r="A342" s="2">
        <v>4.0</v>
      </c>
      <c r="B342" s="18" t="s">
        <v>734</v>
      </c>
      <c r="C342">
        <v>0.0</v>
      </c>
      <c r="D342">
        <v>0.0</v>
      </c>
      <c r="E342" t="s">
        <v>965</v>
      </c>
      <c r="F342" s="6" t="s">
        <v>966</v>
      </c>
      <c r="G342" t="s">
        <v>1210</v>
      </c>
      <c r="H342" t="s">
        <v>1513</v>
      </c>
      <c r="J342" s="6" t="s">
        <v>1347</v>
      </c>
      <c r="K342" s="23">
        <v>2.0</v>
      </c>
      <c r="N342">
        <v>301.3</v>
      </c>
      <c r="O342" s="23">
        <v>3.0</v>
      </c>
      <c r="P342">
        <v>301.3</v>
      </c>
      <c r="S342" t="s">
        <v>1347</v>
      </c>
      <c r="T342">
        <v>0.0</v>
      </c>
      <c r="U342">
        <v>0.0</v>
      </c>
      <c r="V342" s="6" t="s">
        <v>1403</v>
      </c>
      <c r="W342" s="6" t="s">
        <v>1392</v>
      </c>
      <c r="X342" s="6" t="s">
        <v>1393</v>
      </c>
      <c r="Y342" s="6" t="s">
        <v>1398</v>
      </c>
      <c r="Z342" s="6" t="s">
        <v>1399</v>
      </c>
      <c r="AA342" s="35"/>
      <c r="AB342" s="6"/>
      <c r="AC342" t="s">
        <v>1514</v>
      </c>
    </row>
    <row r="343" ht="15.75" hidden="1" customHeight="1">
      <c r="A343" s="2">
        <v>4.0</v>
      </c>
      <c r="B343" s="18" t="s">
        <v>734</v>
      </c>
      <c r="C343">
        <v>0.0</v>
      </c>
      <c r="D343">
        <v>0.0</v>
      </c>
      <c r="E343" t="s">
        <v>965</v>
      </c>
      <c r="F343" s="6" t="s">
        <v>966</v>
      </c>
      <c r="G343" t="s">
        <v>1210</v>
      </c>
      <c r="H343" t="s">
        <v>1513</v>
      </c>
      <c r="J343" s="6" t="s">
        <v>1347</v>
      </c>
      <c r="K343" s="23">
        <v>0.0</v>
      </c>
      <c r="L343">
        <v>4.0</v>
      </c>
      <c r="N343">
        <v>334.4</v>
      </c>
      <c r="O343" s="23">
        <v>1.0</v>
      </c>
      <c r="P343">
        <v>4.0</v>
      </c>
      <c r="R343">
        <v>334.4</v>
      </c>
      <c r="S343" t="s">
        <v>976</v>
      </c>
      <c r="T343">
        <v>0.0</v>
      </c>
      <c r="U343">
        <v>0.0</v>
      </c>
      <c r="V343" t="s">
        <v>978</v>
      </c>
      <c r="W343" s="6" t="s">
        <v>1406</v>
      </c>
      <c r="X343" s="6" t="s">
        <v>1407</v>
      </c>
      <c r="Y343" s="6" t="s">
        <v>1408</v>
      </c>
      <c r="Z343" s="6" t="s">
        <v>1409</v>
      </c>
      <c r="AA343" s="6" t="s">
        <v>1716</v>
      </c>
      <c r="AB343" s="6" t="s">
        <v>1717</v>
      </c>
      <c r="AC343" t="s">
        <v>1514</v>
      </c>
    </row>
    <row r="344" ht="15.75" hidden="1" customHeight="1">
      <c r="A344" s="2">
        <v>4.0</v>
      </c>
      <c r="B344" s="18" t="s">
        <v>734</v>
      </c>
      <c r="C344">
        <v>0.0</v>
      </c>
      <c r="D344">
        <v>0.0</v>
      </c>
      <c r="E344" t="s">
        <v>965</v>
      </c>
      <c r="F344" s="6" t="s">
        <v>966</v>
      </c>
      <c r="G344" t="s">
        <v>1210</v>
      </c>
      <c r="H344" t="s">
        <v>1513</v>
      </c>
      <c r="J344" s="6" t="s">
        <v>1347</v>
      </c>
      <c r="K344" s="23">
        <v>0.0</v>
      </c>
      <c r="L344">
        <v>4.0</v>
      </c>
      <c r="N344">
        <v>334.4</v>
      </c>
      <c r="O344" s="23">
        <v>2.0</v>
      </c>
      <c r="P344">
        <v>4.0</v>
      </c>
      <c r="R344">
        <v>334.4</v>
      </c>
      <c r="S344" t="s">
        <v>976</v>
      </c>
      <c r="T344">
        <v>0.0</v>
      </c>
      <c r="U344">
        <v>0.0</v>
      </c>
      <c r="V344" t="s">
        <v>1391</v>
      </c>
      <c r="W344" s="6" t="s">
        <v>1406</v>
      </c>
      <c r="X344" s="6" t="s">
        <v>1407</v>
      </c>
      <c r="Y344" s="6" t="s">
        <v>1412</v>
      </c>
      <c r="Z344" s="6" t="s">
        <v>1413</v>
      </c>
      <c r="AA344" s="6" t="s">
        <v>1716</v>
      </c>
      <c r="AB344" s="6" t="s">
        <v>1717</v>
      </c>
      <c r="AC344" t="s">
        <v>1514</v>
      </c>
    </row>
    <row r="345" ht="15.75" hidden="1" customHeight="1">
      <c r="A345" s="2">
        <v>4.0</v>
      </c>
      <c r="B345" s="18" t="s">
        <v>734</v>
      </c>
      <c r="C345">
        <v>0.0</v>
      </c>
      <c r="D345">
        <v>0.0</v>
      </c>
      <c r="E345" t="s">
        <v>965</v>
      </c>
      <c r="F345" s="6" t="s">
        <v>966</v>
      </c>
      <c r="G345" t="s">
        <v>1210</v>
      </c>
      <c r="H345" t="s">
        <v>1513</v>
      </c>
      <c r="J345" s="6" t="s">
        <v>1347</v>
      </c>
      <c r="K345" s="23">
        <v>0.0</v>
      </c>
      <c r="L345">
        <v>4.0</v>
      </c>
      <c r="N345">
        <v>334.4</v>
      </c>
      <c r="O345" s="23">
        <v>3.0</v>
      </c>
      <c r="P345">
        <v>4.0</v>
      </c>
      <c r="R345">
        <v>334.4</v>
      </c>
      <c r="S345" t="s">
        <v>976</v>
      </c>
      <c r="T345">
        <v>0.0</v>
      </c>
      <c r="U345">
        <v>0.0</v>
      </c>
      <c r="V345" t="s">
        <v>1397</v>
      </c>
      <c r="W345" s="6" t="s">
        <v>1406</v>
      </c>
      <c r="X345" s="6" t="s">
        <v>1407</v>
      </c>
      <c r="Y345" s="6" t="s">
        <v>1417</v>
      </c>
      <c r="Z345" s="6" t="s">
        <v>1418</v>
      </c>
      <c r="AA345" s="6" t="s">
        <v>1716</v>
      </c>
      <c r="AB345" s="6" t="s">
        <v>1717</v>
      </c>
      <c r="AC345" t="s">
        <v>1514</v>
      </c>
    </row>
    <row r="346" ht="15.75" hidden="1" customHeight="1">
      <c r="A346" s="2">
        <v>4.0</v>
      </c>
      <c r="B346" s="18" t="s">
        <v>734</v>
      </c>
      <c r="C346">
        <v>0.0</v>
      </c>
      <c r="D346">
        <v>0.0</v>
      </c>
      <c r="E346" t="s">
        <v>965</v>
      </c>
      <c r="F346" s="6" t="s">
        <v>966</v>
      </c>
      <c r="G346" t="s">
        <v>1210</v>
      </c>
      <c r="H346" t="s">
        <v>1513</v>
      </c>
      <c r="J346" s="6" t="s">
        <v>1347</v>
      </c>
      <c r="K346" s="23">
        <v>0.0</v>
      </c>
      <c r="L346">
        <v>5.0</v>
      </c>
      <c r="N346">
        <v>334.4</v>
      </c>
      <c r="O346" s="23">
        <v>1.0</v>
      </c>
      <c r="P346">
        <v>5.0</v>
      </c>
      <c r="R346">
        <v>334.4</v>
      </c>
      <c r="S346" t="s">
        <v>976</v>
      </c>
      <c r="T346">
        <v>0.0</v>
      </c>
      <c r="U346">
        <v>0.0</v>
      </c>
      <c r="V346" t="s">
        <v>978</v>
      </c>
      <c r="W346" s="6" t="s">
        <v>1423</v>
      </c>
      <c r="X346" s="6" t="s">
        <v>1424</v>
      </c>
      <c r="Y346" s="6" t="s">
        <v>1425</v>
      </c>
      <c r="Z346" s="6" t="s">
        <v>1426</v>
      </c>
      <c r="AA346" s="6" t="s">
        <v>1716</v>
      </c>
      <c r="AB346" s="6" t="s">
        <v>1717</v>
      </c>
      <c r="AC346" t="s">
        <v>1514</v>
      </c>
    </row>
    <row r="347" ht="15.75" hidden="1" customHeight="1">
      <c r="A347" s="2">
        <v>4.0</v>
      </c>
      <c r="B347" s="18" t="s">
        <v>734</v>
      </c>
      <c r="C347">
        <v>0.0</v>
      </c>
      <c r="D347">
        <v>0.0</v>
      </c>
      <c r="E347" t="s">
        <v>965</v>
      </c>
      <c r="F347" s="6" t="s">
        <v>966</v>
      </c>
      <c r="G347" t="s">
        <v>1210</v>
      </c>
      <c r="H347" t="s">
        <v>1513</v>
      </c>
      <c r="J347" s="6" t="s">
        <v>1347</v>
      </c>
      <c r="K347" s="23">
        <v>0.0</v>
      </c>
      <c r="L347">
        <v>5.0</v>
      </c>
      <c r="N347">
        <v>334.4</v>
      </c>
      <c r="O347" s="23">
        <v>2.0</v>
      </c>
      <c r="P347">
        <v>5.0</v>
      </c>
      <c r="R347">
        <v>334.4</v>
      </c>
      <c r="S347" t="s">
        <v>976</v>
      </c>
      <c r="T347">
        <v>0.0</v>
      </c>
      <c r="U347">
        <v>0.0</v>
      </c>
      <c r="V347" t="s">
        <v>1391</v>
      </c>
      <c r="W347" s="6" t="s">
        <v>1423</v>
      </c>
      <c r="X347" s="6" t="s">
        <v>1424</v>
      </c>
      <c r="Y347" s="6" t="s">
        <v>1431</v>
      </c>
      <c r="Z347" s="6" t="s">
        <v>1432</v>
      </c>
      <c r="AA347" s="6" t="s">
        <v>1716</v>
      </c>
      <c r="AB347" s="6" t="s">
        <v>1717</v>
      </c>
      <c r="AC347" t="s">
        <v>1514</v>
      </c>
    </row>
    <row r="348" ht="15.75" hidden="1" customHeight="1">
      <c r="A348" s="2">
        <v>4.0</v>
      </c>
      <c r="B348" s="18" t="s">
        <v>734</v>
      </c>
      <c r="C348">
        <v>0.0</v>
      </c>
      <c r="D348">
        <v>0.0</v>
      </c>
      <c r="E348" t="s">
        <v>965</v>
      </c>
      <c r="F348" s="6" t="s">
        <v>966</v>
      </c>
      <c r="G348" t="s">
        <v>1210</v>
      </c>
      <c r="H348" t="s">
        <v>1513</v>
      </c>
      <c r="J348" s="6" t="s">
        <v>1347</v>
      </c>
      <c r="K348" s="23">
        <v>0.0</v>
      </c>
      <c r="L348">
        <v>5.0</v>
      </c>
      <c r="N348">
        <v>334.4</v>
      </c>
      <c r="O348" s="23">
        <v>3.0</v>
      </c>
      <c r="P348">
        <v>5.0</v>
      </c>
      <c r="R348">
        <v>334.4</v>
      </c>
      <c r="S348" t="s">
        <v>976</v>
      </c>
      <c r="T348">
        <v>0.0</v>
      </c>
      <c r="U348">
        <v>0.0</v>
      </c>
      <c r="V348" t="s">
        <v>1397</v>
      </c>
      <c r="W348" s="6" t="s">
        <v>1423</v>
      </c>
      <c r="X348" s="6" t="s">
        <v>1424</v>
      </c>
      <c r="Y348" s="6" t="s">
        <v>1436</v>
      </c>
      <c r="Z348" s="6" t="s">
        <v>1437</v>
      </c>
      <c r="AA348" s="6" t="s">
        <v>1716</v>
      </c>
      <c r="AB348" s="6" t="s">
        <v>1717</v>
      </c>
      <c r="AC348" t="s">
        <v>1718</v>
      </c>
    </row>
    <row r="349" ht="15.75" hidden="1" customHeight="1">
      <c r="A349" s="2">
        <v>4.0</v>
      </c>
      <c r="B349" s="18" t="s">
        <v>734</v>
      </c>
      <c r="C349">
        <v>0.0</v>
      </c>
      <c r="D349">
        <v>0.0</v>
      </c>
      <c r="E349" t="s">
        <v>965</v>
      </c>
      <c r="F349" s="6" t="s">
        <v>966</v>
      </c>
      <c r="G349" t="s">
        <v>1210</v>
      </c>
      <c r="H349" t="s">
        <v>1513</v>
      </c>
      <c r="J349" s="6" t="s">
        <v>1347</v>
      </c>
      <c r="K349" s="23">
        <v>1.0</v>
      </c>
      <c r="L349">
        <v>4.0</v>
      </c>
      <c r="N349">
        <v>334.4</v>
      </c>
      <c r="O349" s="23">
        <v>2.0</v>
      </c>
      <c r="P349">
        <v>4.0</v>
      </c>
      <c r="R349">
        <v>334.4</v>
      </c>
      <c r="S349" t="s">
        <v>976</v>
      </c>
      <c r="T349">
        <v>0.0</v>
      </c>
      <c r="U349">
        <v>0.0</v>
      </c>
      <c r="V349" s="6" t="s">
        <v>1401</v>
      </c>
      <c r="W349" s="6" t="s">
        <v>1408</v>
      </c>
      <c r="X349" s="6" t="s">
        <v>1409</v>
      </c>
      <c r="Y349" s="6" t="s">
        <v>1412</v>
      </c>
      <c r="Z349" s="6" t="s">
        <v>1413</v>
      </c>
      <c r="AA349" s="35"/>
      <c r="AB349" s="6"/>
      <c r="AC349" t="s">
        <v>1514</v>
      </c>
    </row>
    <row r="350" ht="15.75" hidden="1" customHeight="1">
      <c r="A350" s="2">
        <v>4.0</v>
      </c>
      <c r="B350" s="18" t="s">
        <v>734</v>
      </c>
      <c r="C350">
        <v>0.0</v>
      </c>
      <c r="D350">
        <v>0.0</v>
      </c>
      <c r="E350" t="s">
        <v>965</v>
      </c>
      <c r="F350" s="6" t="s">
        <v>966</v>
      </c>
      <c r="G350" t="s">
        <v>1210</v>
      </c>
      <c r="H350" t="s">
        <v>1513</v>
      </c>
      <c r="J350" s="6" t="s">
        <v>1347</v>
      </c>
      <c r="K350" s="23">
        <v>1.0</v>
      </c>
      <c r="L350">
        <v>4.0</v>
      </c>
      <c r="N350">
        <v>334.4</v>
      </c>
      <c r="O350" s="23">
        <v>3.0</v>
      </c>
      <c r="P350">
        <v>4.0</v>
      </c>
      <c r="R350">
        <v>334.4</v>
      </c>
      <c r="S350" t="s">
        <v>976</v>
      </c>
      <c r="T350">
        <v>0.0</v>
      </c>
      <c r="U350">
        <v>0.0</v>
      </c>
      <c r="V350" s="6" t="s">
        <v>1402</v>
      </c>
      <c r="W350" s="6" t="s">
        <v>1408</v>
      </c>
      <c r="X350" s="6" t="s">
        <v>1409</v>
      </c>
      <c r="Y350" s="6" t="s">
        <v>1417</v>
      </c>
      <c r="Z350" s="6" t="s">
        <v>1418</v>
      </c>
      <c r="AA350" s="35"/>
      <c r="AB350" s="6"/>
      <c r="AC350" t="s">
        <v>1514</v>
      </c>
    </row>
    <row r="351" ht="15.75" hidden="1" customHeight="1">
      <c r="A351" s="2">
        <v>4.0</v>
      </c>
      <c r="B351" s="18" t="s">
        <v>734</v>
      </c>
      <c r="C351">
        <v>0.0</v>
      </c>
      <c r="D351">
        <v>0.0</v>
      </c>
      <c r="E351" t="s">
        <v>965</v>
      </c>
      <c r="F351" s="6" t="s">
        <v>966</v>
      </c>
      <c r="G351" t="s">
        <v>1210</v>
      </c>
      <c r="H351" t="s">
        <v>1513</v>
      </c>
      <c r="J351" s="6" t="s">
        <v>1347</v>
      </c>
      <c r="K351" s="23">
        <v>1.0</v>
      </c>
      <c r="L351">
        <v>5.0</v>
      </c>
      <c r="N351">
        <v>334.4</v>
      </c>
      <c r="O351" s="23">
        <v>2.0</v>
      </c>
      <c r="P351">
        <v>5.0</v>
      </c>
      <c r="R351">
        <v>334.4</v>
      </c>
      <c r="S351" t="s">
        <v>976</v>
      </c>
      <c r="T351">
        <v>0.0</v>
      </c>
      <c r="U351">
        <v>0.0</v>
      </c>
      <c r="V351" s="6" t="s">
        <v>1401</v>
      </c>
      <c r="W351" s="6" t="s">
        <v>1425</v>
      </c>
      <c r="X351" s="6" t="s">
        <v>1426</v>
      </c>
      <c r="Y351" s="6" t="s">
        <v>1431</v>
      </c>
      <c r="Z351" s="6" t="s">
        <v>1432</v>
      </c>
      <c r="AA351" s="35"/>
      <c r="AB351" s="6"/>
      <c r="AC351" t="s">
        <v>1514</v>
      </c>
    </row>
    <row r="352" ht="15.75" hidden="1" customHeight="1">
      <c r="A352" s="2">
        <v>4.0</v>
      </c>
      <c r="B352" s="18" t="s">
        <v>734</v>
      </c>
      <c r="C352">
        <v>0.0</v>
      </c>
      <c r="D352">
        <v>0.0</v>
      </c>
      <c r="E352" t="s">
        <v>965</v>
      </c>
      <c r="F352" s="6" t="s">
        <v>966</v>
      </c>
      <c r="G352" t="s">
        <v>1210</v>
      </c>
      <c r="H352" t="s">
        <v>1513</v>
      </c>
      <c r="J352" s="6" t="s">
        <v>1347</v>
      </c>
      <c r="K352" s="23">
        <v>1.0</v>
      </c>
      <c r="L352">
        <v>5.0</v>
      </c>
      <c r="N352">
        <v>334.4</v>
      </c>
      <c r="O352" s="23">
        <v>3.0</v>
      </c>
      <c r="P352">
        <v>5.0</v>
      </c>
      <c r="R352">
        <v>334.4</v>
      </c>
      <c r="S352" t="s">
        <v>976</v>
      </c>
      <c r="T352">
        <v>0.0</v>
      </c>
      <c r="U352">
        <v>0.0</v>
      </c>
      <c r="V352" s="6" t="s">
        <v>1402</v>
      </c>
      <c r="W352" s="6" t="s">
        <v>1425</v>
      </c>
      <c r="X352" s="6" t="s">
        <v>1426</v>
      </c>
      <c r="Y352" s="6" t="s">
        <v>1436</v>
      </c>
      <c r="Z352" s="6" t="s">
        <v>1437</v>
      </c>
      <c r="AA352" s="35"/>
      <c r="AB352" s="6"/>
      <c r="AC352" t="s">
        <v>1514</v>
      </c>
    </row>
    <row r="353" ht="15.75" hidden="1" customHeight="1">
      <c r="A353" s="2">
        <v>4.0</v>
      </c>
      <c r="B353" s="18" t="s">
        <v>734</v>
      </c>
      <c r="C353">
        <v>0.0</v>
      </c>
      <c r="D353">
        <v>0.0</v>
      </c>
      <c r="E353" t="s">
        <v>965</v>
      </c>
      <c r="F353" s="6" t="s">
        <v>966</v>
      </c>
      <c r="G353" t="s">
        <v>1210</v>
      </c>
      <c r="H353" t="s">
        <v>1513</v>
      </c>
      <c r="J353" s="6" t="s">
        <v>1347</v>
      </c>
      <c r="K353" s="23">
        <v>2.0</v>
      </c>
      <c r="L353">
        <v>4.0</v>
      </c>
      <c r="N353">
        <v>334.4</v>
      </c>
      <c r="O353" s="23">
        <v>3.0</v>
      </c>
      <c r="P353">
        <v>4.0</v>
      </c>
      <c r="R353">
        <v>334.4</v>
      </c>
      <c r="S353" t="s">
        <v>976</v>
      </c>
      <c r="T353">
        <v>0.0</v>
      </c>
      <c r="U353">
        <v>0.0</v>
      </c>
      <c r="V353" s="6" t="s">
        <v>1403</v>
      </c>
      <c r="W353" s="6" t="s">
        <v>1412</v>
      </c>
      <c r="X353" s="6" t="s">
        <v>1413</v>
      </c>
      <c r="Y353" s="6" t="s">
        <v>1417</v>
      </c>
      <c r="Z353" s="6" t="s">
        <v>1418</v>
      </c>
      <c r="AA353" s="35"/>
      <c r="AB353" s="6"/>
      <c r="AC353" t="s">
        <v>1514</v>
      </c>
    </row>
    <row r="354" ht="15.75" hidden="1" customHeight="1">
      <c r="A354" s="2">
        <v>4.0</v>
      </c>
      <c r="B354" s="18" t="s">
        <v>734</v>
      </c>
      <c r="C354">
        <v>0.0</v>
      </c>
      <c r="D354">
        <v>0.0</v>
      </c>
      <c r="E354" t="s">
        <v>965</v>
      </c>
      <c r="F354" s="6" t="s">
        <v>966</v>
      </c>
      <c r="G354" t="s">
        <v>1210</v>
      </c>
      <c r="H354" t="s">
        <v>1513</v>
      </c>
      <c r="J354" s="6" t="s">
        <v>1347</v>
      </c>
      <c r="K354" s="23">
        <v>2.0</v>
      </c>
      <c r="L354">
        <v>5.0</v>
      </c>
      <c r="N354">
        <v>334.4</v>
      </c>
      <c r="O354" s="23">
        <v>3.0</v>
      </c>
      <c r="P354">
        <v>5.0</v>
      </c>
      <c r="R354">
        <v>334.4</v>
      </c>
      <c r="S354" t="s">
        <v>976</v>
      </c>
      <c r="T354">
        <v>0.0</v>
      </c>
      <c r="U354">
        <v>0.0</v>
      </c>
      <c r="V354" s="6" t="s">
        <v>1403</v>
      </c>
      <c r="W354" s="6" t="s">
        <v>1431</v>
      </c>
      <c r="X354" s="6" t="s">
        <v>1432</v>
      </c>
      <c r="Y354" s="6" t="s">
        <v>1436</v>
      </c>
      <c r="Z354" s="6" t="s">
        <v>1437</v>
      </c>
      <c r="AA354" s="35"/>
      <c r="AB354" s="6"/>
      <c r="AC354" t="s">
        <v>1514</v>
      </c>
    </row>
    <row r="355" ht="15.75" hidden="1" customHeight="1">
      <c r="A355" s="2">
        <v>4.0</v>
      </c>
      <c r="B355" s="18" t="s">
        <v>734</v>
      </c>
      <c r="C355">
        <v>0.0</v>
      </c>
      <c r="D355">
        <v>0.0</v>
      </c>
      <c r="E355" t="s">
        <v>965</v>
      </c>
      <c r="F355" s="6" t="s">
        <v>966</v>
      </c>
      <c r="G355" t="s">
        <v>1210</v>
      </c>
      <c r="H355" t="s">
        <v>1513</v>
      </c>
      <c r="J355" s="6" t="s">
        <v>973</v>
      </c>
      <c r="K355" s="23">
        <v>2.0</v>
      </c>
      <c r="L355">
        <v>4.0</v>
      </c>
      <c r="N355">
        <v>2127.0</v>
      </c>
      <c r="O355" s="23">
        <v>3.0</v>
      </c>
      <c r="P355">
        <v>4.0</v>
      </c>
      <c r="R355">
        <v>2241.0</v>
      </c>
      <c r="S355" t="s">
        <v>976</v>
      </c>
      <c r="T355">
        <v>0.0</v>
      </c>
      <c r="U355">
        <v>0.0</v>
      </c>
      <c r="V355" s="6" t="s">
        <v>1403</v>
      </c>
      <c r="W355" s="6" t="s">
        <v>1412</v>
      </c>
      <c r="X355" s="6" t="s">
        <v>1413</v>
      </c>
      <c r="Y355" s="6" t="s">
        <v>1417</v>
      </c>
      <c r="Z355" s="6" t="s">
        <v>1418</v>
      </c>
      <c r="AA355" s="35"/>
      <c r="AB355" s="6"/>
      <c r="AC355" t="s">
        <v>1514</v>
      </c>
    </row>
    <row r="356" ht="15.75" hidden="1" customHeight="1">
      <c r="A356" s="2">
        <v>4.0</v>
      </c>
      <c r="B356" s="18" t="s">
        <v>734</v>
      </c>
      <c r="C356">
        <v>0.0</v>
      </c>
      <c r="D356">
        <v>0.0</v>
      </c>
      <c r="E356" t="s">
        <v>965</v>
      </c>
      <c r="F356" s="6" t="s">
        <v>966</v>
      </c>
      <c r="G356" t="s">
        <v>1210</v>
      </c>
      <c r="H356" t="s">
        <v>1513</v>
      </c>
      <c r="J356" s="6" t="s">
        <v>973</v>
      </c>
      <c r="K356" s="23">
        <v>1.0</v>
      </c>
      <c r="L356">
        <v>4.0</v>
      </c>
      <c r="N356">
        <v>2218.0</v>
      </c>
      <c r="O356" s="23">
        <v>2.0</v>
      </c>
      <c r="P356">
        <v>4.0</v>
      </c>
      <c r="R356">
        <v>2127.0</v>
      </c>
      <c r="S356" t="s">
        <v>976</v>
      </c>
      <c r="T356">
        <v>0.0</v>
      </c>
      <c r="U356">
        <v>0.0</v>
      </c>
      <c r="V356" s="6" t="s">
        <v>1401</v>
      </c>
      <c r="W356" s="6" t="s">
        <v>1408</v>
      </c>
      <c r="X356" s="6" t="s">
        <v>1409</v>
      </c>
      <c r="Y356" s="6" t="s">
        <v>1412</v>
      </c>
      <c r="Z356" s="6" t="s">
        <v>1413</v>
      </c>
      <c r="AA356" s="35"/>
      <c r="AB356" s="6"/>
      <c r="AC356" t="s">
        <v>1514</v>
      </c>
    </row>
    <row r="357" ht="15.75" hidden="1" customHeight="1">
      <c r="A357" s="2">
        <v>4.0</v>
      </c>
      <c r="B357" s="18" t="s">
        <v>734</v>
      </c>
      <c r="C357">
        <v>0.0</v>
      </c>
      <c r="D357">
        <v>0.0</v>
      </c>
      <c r="E357" t="s">
        <v>965</v>
      </c>
      <c r="F357" s="6" t="s">
        <v>966</v>
      </c>
      <c r="G357" t="s">
        <v>1210</v>
      </c>
      <c r="H357" t="s">
        <v>1513</v>
      </c>
      <c r="J357" s="6" t="s">
        <v>973</v>
      </c>
      <c r="K357" s="23">
        <v>1.0</v>
      </c>
      <c r="L357">
        <v>4.0</v>
      </c>
      <c r="N357">
        <v>2218.0</v>
      </c>
      <c r="O357" s="23">
        <v>3.0</v>
      </c>
      <c r="P357">
        <v>4.0</v>
      </c>
      <c r="R357">
        <v>2241.0</v>
      </c>
      <c r="S357" t="s">
        <v>976</v>
      </c>
      <c r="T357">
        <v>0.0</v>
      </c>
      <c r="U357">
        <v>0.0</v>
      </c>
      <c r="V357" s="6" t="s">
        <v>1402</v>
      </c>
      <c r="W357" s="6" t="s">
        <v>1408</v>
      </c>
      <c r="X357" s="6" t="s">
        <v>1409</v>
      </c>
      <c r="Y357" s="6" t="s">
        <v>1417</v>
      </c>
      <c r="Z357" s="6" t="s">
        <v>1418</v>
      </c>
      <c r="AA357" s="35"/>
      <c r="AB357" s="6"/>
      <c r="AC357" t="s">
        <v>1514</v>
      </c>
    </row>
    <row r="358" ht="15.75" hidden="1" customHeight="1">
      <c r="A358" s="2">
        <v>4.0</v>
      </c>
      <c r="B358" s="18" t="s">
        <v>734</v>
      </c>
      <c r="C358">
        <v>0.0</v>
      </c>
      <c r="D358">
        <v>0.0</v>
      </c>
      <c r="E358" t="s">
        <v>965</v>
      </c>
      <c r="F358" s="6" t="s">
        <v>966</v>
      </c>
      <c r="G358" t="s">
        <v>1210</v>
      </c>
      <c r="H358" t="s">
        <v>1513</v>
      </c>
      <c r="J358" s="6" t="s">
        <v>973</v>
      </c>
      <c r="K358" s="23">
        <v>0.0</v>
      </c>
      <c r="L358">
        <v>4.0</v>
      </c>
      <c r="N358">
        <v>2233.0</v>
      </c>
      <c r="O358" s="23">
        <v>1.0</v>
      </c>
      <c r="P358">
        <v>4.0</v>
      </c>
      <c r="R358">
        <v>2218.0</v>
      </c>
      <c r="S358" t="s">
        <v>976</v>
      </c>
      <c r="T358">
        <v>0.0</v>
      </c>
      <c r="U358">
        <v>0.0</v>
      </c>
      <c r="V358" t="s">
        <v>978</v>
      </c>
      <c r="W358" s="6" t="s">
        <v>1406</v>
      </c>
      <c r="X358" s="6" t="s">
        <v>1407</v>
      </c>
      <c r="Y358" s="6" t="s">
        <v>1408</v>
      </c>
      <c r="Z358" s="6" t="s">
        <v>1409</v>
      </c>
      <c r="AA358" s="6" t="s">
        <v>1716</v>
      </c>
      <c r="AB358" s="6" t="s">
        <v>1717</v>
      </c>
      <c r="AC358" t="s">
        <v>1514</v>
      </c>
    </row>
    <row r="359" ht="15.75" hidden="1" customHeight="1">
      <c r="A359" s="2">
        <v>4.0</v>
      </c>
      <c r="B359" s="18" t="s">
        <v>734</v>
      </c>
      <c r="C359">
        <v>0.0</v>
      </c>
      <c r="D359">
        <v>0.0</v>
      </c>
      <c r="E359" t="s">
        <v>965</v>
      </c>
      <c r="F359" s="6" t="s">
        <v>966</v>
      </c>
      <c r="G359" t="s">
        <v>1210</v>
      </c>
      <c r="H359" t="s">
        <v>1513</v>
      </c>
      <c r="J359" s="6" t="s">
        <v>973</v>
      </c>
      <c r="K359" s="23">
        <v>0.0</v>
      </c>
      <c r="L359">
        <v>4.0</v>
      </c>
      <c r="N359">
        <v>2233.0</v>
      </c>
      <c r="O359" s="23">
        <v>2.0</v>
      </c>
      <c r="P359">
        <v>4.0</v>
      </c>
      <c r="R359">
        <v>2127.0</v>
      </c>
      <c r="S359" t="s">
        <v>976</v>
      </c>
      <c r="T359">
        <v>0.0</v>
      </c>
      <c r="U359">
        <v>0.0</v>
      </c>
      <c r="V359" t="s">
        <v>1391</v>
      </c>
      <c r="W359" s="6" t="s">
        <v>1406</v>
      </c>
      <c r="X359" s="6" t="s">
        <v>1407</v>
      </c>
      <c r="Y359" s="6" t="s">
        <v>1412</v>
      </c>
      <c r="Z359" s="6" t="s">
        <v>1413</v>
      </c>
      <c r="AA359" s="6" t="s">
        <v>1716</v>
      </c>
      <c r="AB359" s="6" t="s">
        <v>1717</v>
      </c>
      <c r="AC359" t="s">
        <v>1514</v>
      </c>
    </row>
    <row r="360" ht="15.75" hidden="1" customHeight="1">
      <c r="A360" s="2">
        <v>4.0</v>
      </c>
      <c r="B360" s="18" t="s">
        <v>734</v>
      </c>
      <c r="C360">
        <v>0.0</v>
      </c>
      <c r="D360">
        <v>0.0</v>
      </c>
      <c r="E360" t="s">
        <v>965</v>
      </c>
      <c r="F360" s="6" t="s">
        <v>966</v>
      </c>
      <c r="G360" t="s">
        <v>1210</v>
      </c>
      <c r="H360" t="s">
        <v>1513</v>
      </c>
      <c r="J360" s="6" t="s">
        <v>973</v>
      </c>
      <c r="K360" s="23">
        <v>0.0</v>
      </c>
      <c r="L360">
        <v>4.0</v>
      </c>
      <c r="N360">
        <v>2233.0</v>
      </c>
      <c r="O360" s="23">
        <v>3.0</v>
      </c>
      <c r="P360">
        <v>4.0</v>
      </c>
      <c r="R360">
        <v>2241.0</v>
      </c>
      <c r="S360" t="s">
        <v>976</v>
      </c>
      <c r="T360">
        <v>0.0</v>
      </c>
      <c r="U360">
        <v>0.0</v>
      </c>
      <c r="V360" t="s">
        <v>1397</v>
      </c>
      <c r="W360" s="6" t="s">
        <v>1406</v>
      </c>
      <c r="X360" s="6" t="s">
        <v>1407</v>
      </c>
      <c r="Y360" s="6" t="s">
        <v>1417</v>
      </c>
      <c r="Z360" s="6" t="s">
        <v>1418</v>
      </c>
      <c r="AA360" s="6" t="s">
        <v>1716</v>
      </c>
      <c r="AB360" s="6" t="s">
        <v>1717</v>
      </c>
      <c r="AC360" t="s">
        <v>1514</v>
      </c>
    </row>
    <row r="361" ht="15.75" hidden="1" customHeight="1">
      <c r="A361" s="2">
        <v>4.0</v>
      </c>
      <c r="B361" s="18" t="s">
        <v>734</v>
      </c>
      <c r="C361">
        <v>0.0</v>
      </c>
      <c r="D361">
        <v>0.0</v>
      </c>
      <c r="E361" t="s">
        <v>965</v>
      </c>
      <c r="F361" s="6" t="s">
        <v>966</v>
      </c>
      <c r="G361" t="s">
        <v>1210</v>
      </c>
      <c r="H361" t="s">
        <v>1513</v>
      </c>
      <c r="J361" s="6" t="s">
        <v>973</v>
      </c>
      <c r="K361" s="23">
        <v>1.0</v>
      </c>
      <c r="N361">
        <v>2290.0</v>
      </c>
      <c r="O361" s="23">
        <v>2.0</v>
      </c>
      <c r="P361">
        <v>2322.0</v>
      </c>
      <c r="S361" t="s">
        <v>976</v>
      </c>
      <c r="T361">
        <v>0.0</v>
      </c>
      <c r="U361">
        <v>0.0</v>
      </c>
      <c r="V361" s="6" t="s">
        <v>1401</v>
      </c>
      <c r="W361" s="6" t="s">
        <v>918</v>
      </c>
      <c r="X361" s="6" t="s">
        <v>1386</v>
      </c>
      <c r="Y361" s="6" t="s">
        <v>1392</v>
      </c>
      <c r="Z361" s="6" t="s">
        <v>1393</v>
      </c>
      <c r="AA361" s="35"/>
      <c r="AB361" s="6"/>
      <c r="AC361" t="s">
        <v>1514</v>
      </c>
    </row>
    <row r="362" ht="15.75" hidden="1" customHeight="1">
      <c r="A362" s="2">
        <v>4.0</v>
      </c>
      <c r="B362" s="18" t="s">
        <v>734</v>
      </c>
      <c r="C362">
        <v>0.0</v>
      </c>
      <c r="D362">
        <v>0.0</v>
      </c>
      <c r="E362" t="s">
        <v>965</v>
      </c>
      <c r="F362" s="6" t="s">
        <v>966</v>
      </c>
      <c r="G362" t="s">
        <v>1210</v>
      </c>
      <c r="H362" t="s">
        <v>1513</v>
      </c>
      <c r="J362" s="6" t="s">
        <v>973</v>
      </c>
      <c r="K362" s="23">
        <v>1.0</v>
      </c>
      <c r="N362">
        <v>2290.0</v>
      </c>
      <c r="O362" s="23">
        <v>3.0</v>
      </c>
      <c r="P362">
        <v>2133.0</v>
      </c>
      <c r="S362" t="s">
        <v>976</v>
      </c>
      <c r="T362">
        <v>0.0</v>
      </c>
      <c r="U362">
        <v>0.0</v>
      </c>
      <c r="V362" s="6" t="s">
        <v>1402</v>
      </c>
      <c r="W362" s="6" t="s">
        <v>918</v>
      </c>
      <c r="X362" s="6" t="s">
        <v>1386</v>
      </c>
      <c r="Y362" s="6" t="s">
        <v>1398</v>
      </c>
      <c r="Z362" s="6" t="s">
        <v>1399</v>
      </c>
      <c r="AA362" s="35"/>
      <c r="AB362" s="6"/>
      <c r="AC362" t="s">
        <v>1514</v>
      </c>
    </row>
    <row r="363" ht="15.75" hidden="1" customHeight="1">
      <c r="A363" s="2">
        <v>4.0</v>
      </c>
      <c r="B363" s="18" t="s">
        <v>734</v>
      </c>
      <c r="C363">
        <v>0.0</v>
      </c>
      <c r="D363">
        <v>0.0</v>
      </c>
      <c r="E363" t="s">
        <v>965</v>
      </c>
      <c r="F363" s="6" t="s">
        <v>966</v>
      </c>
      <c r="G363" t="s">
        <v>1210</v>
      </c>
      <c r="H363" t="s">
        <v>1513</v>
      </c>
      <c r="J363" s="6" t="s">
        <v>973</v>
      </c>
      <c r="K363" s="23">
        <v>2.0</v>
      </c>
      <c r="N363">
        <v>2322.0</v>
      </c>
      <c r="O363" s="23">
        <v>3.0</v>
      </c>
      <c r="P363">
        <v>2133.0</v>
      </c>
      <c r="S363" t="s">
        <v>976</v>
      </c>
      <c r="T363">
        <v>0.0</v>
      </c>
      <c r="U363">
        <v>0.0</v>
      </c>
      <c r="V363" s="6" t="s">
        <v>1403</v>
      </c>
      <c r="W363" s="6" t="s">
        <v>1392</v>
      </c>
      <c r="X363" s="6" t="s">
        <v>1393</v>
      </c>
      <c r="Y363" s="6" t="s">
        <v>1398</v>
      </c>
      <c r="Z363" s="6" t="s">
        <v>1399</v>
      </c>
      <c r="AA363" s="35"/>
      <c r="AB363" s="6"/>
      <c r="AC363" t="s">
        <v>1514</v>
      </c>
    </row>
    <row r="364" ht="15.75" hidden="1" customHeight="1">
      <c r="A364" s="2">
        <v>4.0</v>
      </c>
      <c r="B364" s="18" t="s">
        <v>734</v>
      </c>
      <c r="C364">
        <v>0.0</v>
      </c>
      <c r="D364">
        <v>0.0</v>
      </c>
      <c r="E364" t="s">
        <v>965</v>
      </c>
      <c r="F364" s="6" t="s">
        <v>966</v>
      </c>
      <c r="G364" t="s">
        <v>1210</v>
      </c>
      <c r="H364" t="s">
        <v>1513</v>
      </c>
      <c r="J364" s="6" t="s">
        <v>973</v>
      </c>
      <c r="K364" s="23">
        <v>1.0</v>
      </c>
      <c r="L364">
        <v>5.0</v>
      </c>
      <c r="N364">
        <v>2362.0</v>
      </c>
      <c r="O364" s="23">
        <v>2.0</v>
      </c>
      <c r="P364">
        <v>5.0</v>
      </c>
      <c r="R364">
        <v>2518.0</v>
      </c>
      <c r="S364" t="s">
        <v>976</v>
      </c>
      <c r="T364">
        <v>0.0</v>
      </c>
      <c r="U364">
        <v>0.0</v>
      </c>
      <c r="V364" s="6" t="s">
        <v>1401</v>
      </c>
      <c r="W364" s="6" t="s">
        <v>1425</v>
      </c>
      <c r="X364" s="6" t="s">
        <v>1426</v>
      </c>
      <c r="Y364" s="6" t="s">
        <v>1431</v>
      </c>
      <c r="Z364" s="6" t="s">
        <v>1432</v>
      </c>
      <c r="AA364" s="35"/>
      <c r="AB364" s="6"/>
      <c r="AC364" t="s">
        <v>1514</v>
      </c>
    </row>
    <row r="365" ht="15.75" hidden="1" customHeight="1">
      <c r="A365" s="2">
        <v>4.0</v>
      </c>
      <c r="B365" s="18" t="s">
        <v>734</v>
      </c>
      <c r="C365">
        <v>0.0</v>
      </c>
      <c r="D365">
        <v>0.0</v>
      </c>
      <c r="E365" t="s">
        <v>965</v>
      </c>
      <c r="F365" s="6" t="s">
        <v>966</v>
      </c>
      <c r="G365" t="s">
        <v>1210</v>
      </c>
      <c r="H365" t="s">
        <v>1513</v>
      </c>
      <c r="J365" s="6" t="s">
        <v>973</v>
      </c>
      <c r="K365" s="23">
        <v>1.0</v>
      </c>
      <c r="L365">
        <v>5.0</v>
      </c>
      <c r="N365">
        <v>2362.0</v>
      </c>
      <c r="O365" s="23">
        <v>3.0</v>
      </c>
      <c r="P365">
        <v>5.0</v>
      </c>
      <c r="R365">
        <v>2025.0</v>
      </c>
      <c r="S365" t="s">
        <v>976</v>
      </c>
      <c r="T365">
        <v>0.0</v>
      </c>
      <c r="U365">
        <v>0.0</v>
      </c>
      <c r="V365" s="6" t="s">
        <v>1402</v>
      </c>
      <c r="W365" s="6" t="s">
        <v>1425</v>
      </c>
      <c r="X365" s="6" t="s">
        <v>1426</v>
      </c>
      <c r="Y365" s="6" t="s">
        <v>1436</v>
      </c>
      <c r="Z365" s="6" t="s">
        <v>1437</v>
      </c>
      <c r="AA365" s="35"/>
      <c r="AB365" s="6"/>
      <c r="AC365" t="s">
        <v>1514</v>
      </c>
    </row>
    <row r="366" ht="15.75" hidden="1" customHeight="1">
      <c r="A366" s="2">
        <v>4.0</v>
      </c>
      <c r="B366" s="18" t="s">
        <v>734</v>
      </c>
      <c r="C366">
        <v>0.0</v>
      </c>
      <c r="D366">
        <v>0.0</v>
      </c>
      <c r="E366" t="s">
        <v>965</v>
      </c>
      <c r="F366" s="6" t="s">
        <v>966</v>
      </c>
      <c r="G366" t="s">
        <v>1210</v>
      </c>
      <c r="H366" t="s">
        <v>1513</v>
      </c>
      <c r="J366" s="6" t="s">
        <v>973</v>
      </c>
      <c r="K366" s="23">
        <v>0.0</v>
      </c>
      <c r="N366">
        <v>2378.0</v>
      </c>
      <c r="O366" s="23">
        <v>1.0</v>
      </c>
      <c r="P366">
        <v>2290.0</v>
      </c>
      <c r="S366" t="s">
        <v>976</v>
      </c>
      <c r="T366">
        <v>0.0</v>
      </c>
      <c r="U366">
        <v>0.0</v>
      </c>
      <c r="V366" t="s">
        <v>978</v>
      </c>
      <c r="W366" s="6" t="s">
        <v>1384</v>
      </c>
      <c r="X366" s="6" t="s">
        <v>1385</v>
      </c>
      <c r="Y366" s="6" t="s">
        <v>918</v>
      </c>
      <c r="Z366" s="6" t="s">
        <v>1386</v>
      </c>
      <c r="AA366" s="6" t="s">
        <v>1716</v>
      </c>
      <c r="AB366" s="6" t="s">
        <v>1717</v>
      </c>
      <c r="AC366" t="s">
        <v>1514</v>
      </c>
    </row>
    <row r="367" ht="15.75" hidden="1" customHeight="1">
      <c r="A367" s="2">
        <v>4.0</v>
      </c>
      <c r="B367" s="18" t="s">
        <v>734</v>
      </c>
      <c r="C367">
        <v>0.0</v>
      </c>
      <c r="D367">
        <v>0.0</v>
      </c>
      <c r="E367" t="s">
        <v>965</v>
      </c>
      <c r="F367" s="6" t="s">
        <v>966</v>
      </c>
      <c r="G367" t="s">
        <v>1210</v>
      </c>
      <c r="H367" t="s">
        <v>1513</v>
      </c>
      <c r="J367" s="6" t="s">
        <v>973</v>
      </c>
      <c r="K367" s="23">
        <v>0.0</v>
      </c>
      <c r="N367">
        <v>2378.0</v>
      </c>
      <c r="O367" s="23">
        <v>2.0</v>
      </c>
      <c r="P367">
        <v>2322.0</v>
      </c>
      <c r="S367" t="s">
        <v>976</v>
      </c>
      <c r="T367">
        <v>0.0</v>
      </c>
      <c r="U367">
        <v>0.0</v>
      </c>
      <c r="V367" t="s">
        <v>1391</v>
      </c>
      <c r="W367" s="6" t="s">
        <v>1384</v>
      </c>
      <c r="X367" s="6" t="s">
        <v>1385</v>
      </c>
      <c r="Y367" s="6" t="s">
        <v>1392</v>
      </c>
      <c r="Z367" s="6" t="s">
        <v>1393</v>
      </c>
      <c r="AA367" s="6" t="s">
        <v>1716</v>
      </c>
      <c r="AB367" s="6" t="s">
        <v>1717</v>
      </c>
      <c r="AC367" t="s">
        <v>1514</v>
      </c>
    </row>
    <row r="368" ht="15.75" hidden="1" customHeight="1">
      <c r="A368" s="2">
        <v>4.0</v>
      </c>
      <c r="B368" s="18" t="s">
        <v>734</v>
      </c>
      <c r="C368">
        <v>0.0</v>
      </c>
      <c r="D368">
        <v>0.0</v>
      </c>
      <c r="E368" t="s">
        <v>965</v>
      </c>
      <c r="F368" s="6" t="s">
        <v>966</v>
      </c>
      <c r="G368" t="s">
        <v>1210</v>
      </c>
      <c r="H368" t="s">
        <v>1513</v>
      </c>
      <c r="J368" s="6" t="s">
        <v>973</v>
      </c>
      <c r="K368" s="23">
        <v>0.0</v>
      </c>
      <c r="N368">
        <v>2378.0</v>
      </c>
      <c r="O368" s="23">
        <v>3.0</v>
      </c>
      <c r="P368">
        <v>2133.0</v>
      </c>
      <c r="S368" t="s">
        <v>976</v>
      </c>
      <c r="T368">
        <v>0.0</v>
      </c>
      <c r="U368">
        <v>0.0</v>
      </c>
      <c r="V368" t="s">
        <v>1397</v>
      </c>
      <c r="W368" s="6" t="s">
        <v>1384</v>
      </c>
      <c r="X368" s="6" t="s">
        <v>1385</v>
      </c>
      <c r="Y368" s="6" t="s">
        <v>1398</v>
      </c>
      <c r="Z368" s="6" t="s">
        <v>1399</v>
      </c>
      <c r="AA368" s="6" t="s">
        <v>1716</v>
      </c>
      <c r="AB368" s="6" t="s">
        <v>1717</v>
      </c>
      <c r="AC368" t="s">
        <v>1514</v>
      </c>
    </row>
    <row r="369" ht="15.75" hidden="1" customHeight="1">
      <c r="A369" s="2">
        <v>4.0</v>
      </c>
      <c r="B369" s="18" t="s">
        <v>734</v>
      </c>
      <c r="C369">
        <v>0.0</v>
      </c>
      <c r="D369">
        <v>0.0</v>
      </c>
      <c r="E369" t="s">
        <v>965</v>
      </c>
      <c r="F369" s="6" t="s">
        <v>966</v>
      </c>
      <c r="G369" t="s">
        <v>1210</v>
      </c>
      <c r="H369" t="s">
        <v>1513</v>
      </c>
      <c r="J369" s="6" t="s">
        <v>973</v>
      </c>
      <c r="K369" s="23">
        <v>2.0</v>
      </c>
      <c r="L369">
        <v>5.0</v>
      </c>
      <c r="N369">
        <v>2518.0</v>
      </c>
      <c r="O369" s="23">
        <v>3.0</v>
      </c>
      <c r="P369">
        <v>5.0</v>
      </c>
      <c r="R369">
        <v>2025.0</v>
      </c>
      <c r="S369" t="s">
        <v>976</v>
      </c>
      <c r="T369">
        <v>0.0</v>
      </c>
      <c r="U369">
        <v>0.0</v>
      </c>
      <c r="V369" s="6" t="s">
        <v>1403</v>
      </c>
      <c r="W369" s="6" t="s">
        <v>1431</v>
      </c>
      <c r="X369" s="6" t="s">
        <v>1432</v>
      </c>
      <c r="Y369" s="6" t="s">
        <v>1436</v>
      </c>
      <c r="Z369" s="6" t="s">
        <v>1437</v>
      </c>
      <c r="AA369" s="35"/>
      <c r="AB369" s="6"/>
      <c r="AC369" t="s">
        <v>1514</v>
      </c>
    </row>
    <row r="370" ht="15.75" hidden="1" customHeight="1">
      <c r="A370" s="2">
        <v>4.0</v>
      </c>
      <c r="B370" s="18" t="s">
        <v>734</v>
      </c>
      <c r="C370">
        <v>0.0</v>
      </c>
      <c r="D370">
        <v>0.0</v>
      </c>
      <c r="E370" t="s">
        <v>965</v>
      </c>
      <c r="F370" s="6" t="s">
        <v>966</v>
      </c>
      <c r="G370" t="s">
        <v>1210</v>
      </c>
      <c r="H370" t="s">
        <v>1513</v>
      </c>
      <c r="J370" s="6" t="s">
        <v>973</v>
      </c>
      <c r="K370" s="23">
        <v>0.0</v>
      </c>
      <c r="L370">
        <v>5.0</v>
      </c>
      <c r="N370">
        <v>2523.0</v>
      </c>
      <c r="O370" s="23">
        <v>1.0</v>
      </c>
      <c r="P370">
        <v>5.0</v>
      </c>
      <c r="R370">
        <v>2362.0</v>
      </c>
      <c r="S370" t="s">
        <v>976</v>
      </c>
      <c r="T370">
        <v>0.0</v>
      </c>
      <c r="U370">
        <v>0.0</v>
      </c>
      <c r="V370" t="s">
        <v>978</v>
      </c>
      <c r="W370" s="6" t="s">
        <v>1423</v>
      </c>
      <c r="X370" s="6" t="s">
        <v>1424</v>
      </c>
      <c r="Y370" s="6" t="s">
        <v>1425</v>
      </c>
      <c r="Z370" s="6" t="s">
        <v>1426</v>
      </c>
      <c r="AA370" s="6" t="s">
        <v>1716</v>
      </c>
      <c r="AB370" s="6" t="s">
        <v>1717</v>
      </c>
      <c r="AC370" t="s">
        <v>1514</v>
      </c>
    </row>
    <row r="371" ht="15.75" hidden="1" customHeight="1">
      <c r="A371" s="2">
        <v>4.0</v>
      </c>
      <c r="B371" s="18" t="s">
        <v>734</v>
      </c>
      <c r="C371">
        <v>0.0</v>
      </c>
      <c r="D371">
        <v>0.0</v>
      </c>
      <c r="E371" t="s">
        <v>965</v>
      </c>
      <c r="F371" s="6" t="s">
        <v>966</v>
      </c>
      <c r="G371" t="s">
        <v>1210</v>
      </c>
      <c r="H371" t="s">
        <v>1513</v>
      </c>
      <c r="J371" s="6" t="s">
        <v>973</v>
      </c>
      <c r="K371" s="23">
        <v>0.0</v>
      </c>
      <c r="L371">
        <v>5.0</v>
      </c>
      <c r="N371">
        <v>2523.0</v>
      </c>
      <c r="O371" s="23">
        <v>2.0</v>
      </c>
      <c r="P371">
        <v>5.0</v>
      </c>
      <c r="R371">
        <v>2518.0</v>
      </c>
      <c r="S371" t="s">
        <v>976</v>
      </c>
      <c r="T371">
        <v>0.0</v>
      </c>
      <c r="U371">
        <v>0.0</v>
      </c>
      <c r="V371" t="s">
        <v>1391</v>
      </c>
      <c r="W371" s="6" t="s">
        <v>1423</v>
      </c>
      <c r="X371" s="6" t="s">
        <v>1424</v>
      </c>
      <c r="Y371" s="6" t="s">
        <v>1431</v>
      </c>
      <c r="Z371" s="6" t="s">
        <v>1432</v>
      </c>
      <c r="AA371" s="6" t="s">
        <v>1716</v>
      </c>
      <c r="AB371" s="6" t="s">
        <v>1717</v>
      </c>
      <c r="AC371" t="s">
        <v>1514</v>
      </c>
    </row>
    <row r="372" ht="15.75" hidden="1" customHeight="1">
      <c r="A372" s="2">
        <v>4.0</v>
      </c>
      <c r="B372" s="18" t="s">
        <v>734</v>
      </c>
      <c r="C372">
        <v>0.0</v>
      </c>
      <c r="D372">
        <v>0.0</v>
      </c>
      <c r="E372" t="s">
        <v>965</v>
      </c>
      <c r="F372" s="6" t="s">
        <v>966</v>
      </c>
      <c r="G372" t="s">
        <v>1210</v>
      </c>
      <c r="H372" t="s">
        <v>1513</v>
      </c>
      <c r="J372" s="6" t="s">
        <v>973</v>
      </c>
      <c r="K372" s="23">
        <v>0.0</v>
      </c>
      <c r="L372">
        <v>5.0</v>
      </c>
      <c r="N372">
        <v>2523.0</v>
      </c>
      <c r="O372" s="23">
        <v>3.0</v>
      </c>
      <c r="P372">
        <v>5.0</v>
      </c>
      <c r="R372">
        <v>2025.0</v>
      </c>
      <c r="S372" t="s">
        <v>976</v>
      </c>
      <c r="T372">
        <v>0.0</v>
      </c>
      <c r="U372">
        <v>0.0</v>
      </c>
      <c r="V372" t="s">
        <v>1397</v>
      </c>
      <c r="W372" s="6" t="s">
        <v>1423</v>
      </c>
      <c r="X372" s="6" t="s">
        <v>1424</v>
      </c>
      <c r="Y372" s="6" t="s">
        <v>1436</v>
      </c>
      <c r="Z372" s="6" t="s">
        <v>1437</v>
      </c>
      <c r="AA372" s="6" t="s">
        <v>1716</v>
      </c>
      <c r="AB372" s="6" t="s">
        <v>1717</v>
      </c>
      <c r="AC372" t="s">
        <v>1718</v>
      </c>
    </row>
    <row r="373" ht="15.75" hidden="1" customHeight="1">
      <c r="A373" s="2">
        <v>4.0</v>
      </c>
      <c r="B373" s="18" t="s">
        <v>734</v>
      </c>
      <c r="C373">
        <v>0.0</v>
      </c>
      <c r="D373">
        <v>0.0</v>
      </c>
      <c r="E373" t="s">
        <v>965</v>
      </c>
      <c r="F373" s="6" t="s">
        <v>1134</v>
      </c>
      <c r="G373" t="s">
        <v>1719</v>
      </c>
      <c r="H373" t="s">
        <v>970</v>
      </c>
      <c r="J373" s="6" t="s">
        <v>1347</v>
      </c>
      <c r="K373" s="23">
        <v>0.0</v>
      </c>
      <c r="N373">
        <v>1.01</v>
      </c>
      <c r="O373" s="23">
        <v>1.0</v>
      </c>
      <c r="R373">
        <v>1.01</v>
      </c>
      <c r="S373" t="s">
        <v>976</v>
      </c>
      <c r="T373">
        <v>0.0</v>
      </c>
      <c r="U373">
        <v>0.0</v>
      </c>
      <c r="V373" t="s">
        <v>978</v>
      </c>
      <c r="W373" s="6" t="s">
        <v>1384</v>
      </c>
      <c r="X373" s="6" t="s">
        <v>1385</v>
      </c>
      <c r="Y373" s="6" t="s">
        <v>918</v>
      </c>
      <c r="Z373" s="6" t="s">
        <v>1386</v>
      </c>
      <c r="AA373" s="6" t="s">
        <v>1720</v>
      </c>
      <c r="AB373" s="6" t="s">
        <v>1721</v>
      </c>
      <c r="AC373" t="s">
        <v>1722</v>
      </c>
    </row>
    <row r="374" ht="15.75" hidden="1" customHeight="1">
      <c r="A374" s="2">
        <v>4.0</v>
      </c>
      <c r="B374" s="18" t="s">
        <v>734</v>
      </c>
      <c r="C374">
        <v>0.0</v>
      </c>
      <c r="D374">
        <v>0.0</v>
      </c>
      <c r="E374" t="s">
        <v>965</v>
      </c>
      <c r="F374" s="6" t="s">
        <v>1134</v>
      </c>
      <c r="G374" t="s">
        <v>1719</v>
      </c>
      <c r="H374" t="s">
        <v>970</v>
      </c>
      <c r="J374" s="6" t="s">
        <v>1347</v>
      </c>
      <c r="K374" s="23">
        <v>0.0</v>
      </c>
      <c r="N374">
        <v>1.01</v>
      </c>
      <c r="O374" s="23">
        <v>2.0</v>
      </c>
      <c r="R374">
        <v>1.01</v>
      </c>
      <c r="S374" t="s">
        <v>976</v>
      </c>
      <c r="T374">
        <v>0.0</v>
      </c>
      <c r="U374">
        <v>0.0</v>
      </c>
      <c r="V374" t="s">
        <v>1391</v>
      </c>
      <c r="W374" s="6" t="s">
        <v>1384</v>
      </c>
      <c r="X374" s="6" t="s">
        <v>1385</v>
      </c>
      <c r="Y374" s="6" t="s">
        <v>1392</v>
      </c>
      <c r="Z374" s="6" t="s">
        <v>1393</v>
      </c>
      <c r="AA374" s="6" t="s">
        <v>1720</v>
      </c>
      <c r="AB374" s="6" t="s">
        <v>1721</v>
      </c>
      <c r="AC374" t="s">
        <v>1722</v>
      </c>
    </row>
    <row r="375" ht="15.75" hidden="1" customHeight="1">
      <c r="A375" s="2">
        <v>4.0</v>
      </c>
      <c r="B375" s="18" t="s">
        <v>734</v>
      </c>
      <c r="C375">
        <v>0.0</v>
      </c>
      <c r="D375">
        <v>0.0</v>
      </c>
      <c r="E375" t="s">
        <v>965</v>
      </c>
      <c r="F375" s="6" t="s">
        <v>1134</v>
      </c>
      <c r="G375" t="s">
        <v>1719</v>
      </c>
      <c r="H375" t="s">
        <v>970</v>
      </c>
      <c r="J375" s="6" t="s">
        <v>1347</v>
      </c>
      <c r="K375" s="23">
        <v>0.0</v>
      </c>
      <c r="N375">
        <v>1.01</v>
      </c>
      <c r="O375" s="23">
        <v>3.0</v>
      </c>
      <c r="R375">
        <v>1.01</v>
      </c>
      <c r="S375" t="s">
        <v>976</v>
      </c>
      <c r="T375">
        <v>0.0</v>
      </c>
      <c r="U375">
        <v>0.0</v>
      </c>
      <c r="V375" t="s">
        <v>1397</v>
      </c>
      <c r="W375" s="6" t="s">
        <v>1384</v>
      </c>
      <c r="X375" s="6" t="s">
        <v>1385</v>
      </c>
      <c r="Y375" s="6" t="s">
        <v>1398</v>
      </c>
      <c r="Z375" s="6" t="s">
        <v>1399</v>
      </c>
      <c r="AA375" s="6" t="s">
        <v>1720</v>
      </c>
      <c r="AB375" s="6" t="s">
        <v>1721</v>
      </c>
      <c r="AC375" t="s">
        <v>1722</v>
      </c>
    </row>
    <row r="376" ht="15.75" hidden="1" customHeight="1">
      <c r="A376" s="2">
        <v>4.0</v>
      </c>
      <c r="B376" s="18" t="s">
        <v>734</v>
      </c>
      <c r="C376">
        <v>0.0</v>
      </c>
      <c r="D376">
        <v>0.0</v>
      </c>
      <c r="E376" t="s">
        <v>965</v>
      </c>
      <c r="F376" s="6" t="s">
        <v>1134</v>
      </c>
      <c r="G376" t="s">
        <v>1719</v>
      </c>
      <c r="H376" t="s">
        <v>1400</v>
      </c>
      <c r="J376" s="6" t="s">
        <v>1347</v>
      </c>
      <c r="K376" s="23">
        <v>1.0</v>
      </c>
      <c r="N376">
        <v>1.01</v>
      </c>
      <c r="O376" s="23">
        <v>2.0</v>
      </c>
      <c r="R376">
        <v>1.01</v>
      </c>
      <c r="S376" t="s">
        <v>976</v>
      </c>
      <c r="T376">
        <v>0.0</v>
      </c>
      <c r="U376">
        <v>0.0</v>
      </c>
      <c r="V376" s="6" t="s">
        <v>1401</v>
      </c>
      <c r="W376" s="6" t="s">
        <v>918</v>
      </c>
      <c r="X376" s="6" t="s">
        <v>1386</v>
      </c>
      <c r="Y376" s="6" t="s">
        <v>1392</v>
      </c>
      <c r="Z376" s="6" t="s">
        <v>1393</v>
      </c>
      <c r="AA376" s="35"/>
      <c r="AB376" s="6"/>
      <c r="AC376" t="s">
        <v>1722</v>
      </c>
    </row>
    <row r="377" ht="15.75" hidden="1" customHeight="1">
      <c r="A377" s="2">
        <v>4.0</v>
      </c>
      <c r="B377" s="18" t="s">
        <v>734</v>
      </c>
      <c r="C377">
        <v>0.0</v>
      </c>
      <c r="D377">
        <v>0.0</v>
      </c>
      <c r="E377" t="s">
        <v>965</v>
      </c>
      <c r="F377" s="6" t="s">
        <v>1134</v>
      </c>
      <c r="G377" t="s">
        <v>1719</v>
      </c>
      <c r="H377" t="s">
        <v>1400</v>
      </c>
      <c r="J377" s="6" t="s">
        <v>1347</v>
      </c>
      <c r="K377" s="23">
        <v>1.0</v>
      </c>
      <c r="N377">
        <v>1.01</v>
      </c>
      <c r="O377" s="23">
        <v>3.0</v>
      </c>
      <c r="R377">
        <v>1.01</v>
      </c>
      <c r="S377" t="s">
        <v>976</v>
      </c>
      <c r="T377">
        <v>0.0</v>
      </c>
      <c r="U377">
        <v>0.0</v>
      </c>
      <c r="V377" s="6" t="s">
        <v>1402</v>
      </c>
      <c r="W377" s="6" t="s">
        <v>918</v>
      </c>
      <c r="X377" s="6" t="s">
        <v>1386</v>
      </c>
      <c r="Y377" s="6" t="s">
        <v>1398</v>
      </c>
      <c r="Z377" s="6" t="s">
        <v>1399</v>
      </c>
      <c r="AA377" s="35"/>
      <c r="AB377" s="6"/>
      <c r="AC377" t="s">
        <v>1722</v>
      </c>
    </row>
    <row r="378" ht="15.75" hidden="1" customHeight="1">
      <c r="A378" s="2">
        <v>4.0</v>
      </c>
      <c r="B378" s="18" t="s">
        <v>734</v>
      </c>
      <c r="C378">
        <v>0.0</v>
      </c>
      <c r="D378">
        <v>0.0</v>
      </c>
      <c r="E378" t="s">
        <v>965</v>
      </c>
      <c r="F378" s="6" t="s">
        <v>1134</v>
      </c>
      <c r="G378" t="s">
        <v>1719</v>
      </c>
      <c r="H378" t="s">
        <v>1400</v>
      </c>
      <c r="J378" s="6" t="s">
        <v>1347</v>
      </c>
      <c r="K378" s="23">
        <v>2.0</v>
      </c>
      <c r="N378">
        <v>1.01</v>
      </c>
      <c r="O378" s="23">
        <v>3.0</v>
      </c>
      <c r="R378">
        <v>1.01</v>
      </c>
      <c r="S378" t="s">
        <v>976</v>
      </c>
      <c r="T378">
        <v>0.0</v>
      </c>
      <c r="U378">
        <v>0.0</v>
      </c>
      <c r="V378" s="6" t="s">
        <v>1403</v>
      </c>
      <c r="W378" s="6" t="s">
        <v>1392</v>
      </c>
      <c r="X378" s="6" t="s">
        <v>1393</v>
      </c>
      <c r="Y378" s="6" t="s">
        <v>1398</v>
      </c>
      <c r="Z378" s="6" t="s">
        <v>1399</v>
      </c>
      <c r="AA378" s="35"/>
      <c r="AB378" s="6"/>
      <c r="AC378" t="s">
        <v>1722</v>
      </c>
    </row>
    <row r="379" ht="15.75" hidden="1" customHeight="1">
      <c r="A379" s="2">
        <v>4.0</v>
      </c>
      <c r="B379" s="18" t="s">
        <v>734</v>
      </c>
      <c r="C379">
        <v>0.0</v>
      </c>
      <c r="D379">
        <v>0.0</v>
      </c>
      <c r="E379" t="s">
        <v>965</v>
      </c>
      <c r="F379" s="6" t="s">
        <v>1134</v>
      </c>
      <c r="G379" t="s">
        <v>1719</v>
      </c>
      <c r="H379" t="s">
        <v>970</v>
      </c>
      <c r="J379" s="6" t="s">
        <v>1347</v>
      </c>
      <c r="K379" s="23">
        <v>0.0</v>
      </c>
      <c r="L379">
        <v>4.0</v>
      </c>
      <c r="N379">
        <v>1.09</v>
      </c>
      <c r="O379" s="23">
        <v>1.0</v>
      </c>
      <c r="P379">
        <v>4.0</v>
      </c>
      <c r="R379">
        <v>1.09</v>
      </c>
      <c r="S379" t="s">
        <v>976</v>
      </c>
      <c r="T379">
        <v>0.0</v>
      </c>
      <c r="U379">
        <v>0.0</v>
      </c>
      <c r="V379" t="s">
        <v>978</v>
      </c>
      <c r="W379" s="6" t="s">
        <v>1406</v>
      </c>
      <c r="X379" s="6" t="s">
        <v>1407</v>
      </c>
      <c r="Y379" s="6" t="s">
        <v>1408</v>
      </c>
      <c r="Z379" s="6" t="s">
        <v>1409</v>
      </c>
      <c r="AA379" s="6" t="s">
        <v>1720</v>
      </c>
      <c r="AB379" s="6" t="s">
        <v>1721</v>
      </c>
      <c r="AC379" t="s">
        <v>1722</v>
      </c>
    </row>
    <row r="380" ht="15.75" hidden="1" customHeight="1">
      <c r="A380" s="2">
        <v>4.0</v>
      </c>
      <c r="B380" s="18" t="s">
        <v>734</v>
      </c>
      <c r="C380">
        <v>0.0</v>
      </c>
      <c r="D380">
        <v>0.0</v>
      </c>
      <c r="E380" t="s">
        <v>965</v>
      </c>
      <c r="F380" s="6" t="s">
        <v>1134</v>
      </c>
      <c r="G380" t="s">
        <v>1719</v>
      </c>
      <c r="H380" t="s">
        <v>970</v>
      </c>
      <c r="J380" s="6" t="s">
        <v>1347</v>
      </c>
      <c r="K380" s="23">
        <v>0.0</v>
      </c>
      <c r="L380">
        <v>4.0</v>
      </c>
      <c r="N380">
        <v>1.09</v>
      </c>
      <c r="O380" s="23">
        <v>2.0</v>
      </c>
      <c r="P380">
        <v>4.0</v>
      </c>
      <c r="R380">
        <v>1.09</v>
      </c>
      <c r="S380" t="s">
        <v>976</v>
      </c>
      <c r="T380">
        <v>0.0</v>
      </c>
      <c r="U380">
        <v>0.0</v>
      </c>
      <c r="V380" t="s">
        <v>1391</v>
      </c>
      <c r="W380" s="6" t="s">
        <v>1406</v>
      </c>
      <c r="X380" s="6" t="s">
        <v>1407</v>
      </c>
      <c r="Y380" s="6" t="s">
        <v>1412</v>
      </c>
      <c r="Z380" s="6" t="s">
        <v>1413</v>
      </c>
      <c r="AA380" s="6" t="s">
        <v>1720</v>
      </c>
      <c r="AB380" s="6" t="s">
        <v>1721</v>
      </c>
      <c r="AC380" t="s">
        <v>1722</v>
      </c>
    </row>
    <row r="381" ht="15.75" hidden="1" customHeight="1">
      <c r="A381" s="2">
        <v>4.0</v>
      </c>
      <c r="B381" s="18" t="s">
        <v>734</v>
      </c>
      <c r="C381">
        <v>0.0</v>
      </c>
      <c r="D381">
        <v>0.0</v>
      </c>
      <c r="E381" t="s">
        <v>965</v>
      </c>
      <c r="F381" s="6" t="s">
        <v>1134</v>
      </c>
      <c r="G381" t="s">
        <v>1719</v>
      </c>
      <c r="H381" t="s">
        <v>970</v>
      </c>
      <c r="J381" s="6" t="s">
        <v>1347</v>
      </c>
      <c r="K381" s="23">
        <v>0.0</v>
      </c>
      <c r="L381">
        <v>4.0</v>
      </c>
      <c r="N381">
        <v>1.09</v>
      </c>
      <c r="O381" s="23">
        <v>3.0</v>
      </c>
      <c r="P381">
        <v>4.0</v>
      </c>
      <c r="R381">
        <v>1.09</v>
      </c>
      <c r="S381" t="s">
        <v>976</v>
      </c>
      <c r="T381">
        <v>0.0</v>
      </c>
      <c r="U381">
        <v>0.0</v>
      </c>
      <c r="V381" t="s">
        <v>1397</v>
      </c>
      <c r="W381" s="6" t="s">
        <v>1406</v>
      </c>
      <c r="X381" s="6" t="s">
        <v>1407</v>
      </c>
      <c r="Y381" s="6" t="s">
        <v>1417</v>
      </c>
      <c r="Z381" s="6" t="s">
        <v>1418</v>
      </c>
      <c r="AA381" s="6" t="s">
        <v>1720</v>
      </c>
      <c r="AB381" s="6" t="s">
        <v>1721</v>
      </c>
      <c r="AC381" t="s">
        <v>1722</v>
      </c>
    </row>
    <row r="382" ht="15.75" hidden="1" customHeight="1">
      <c r="A382" s="2">
        <v>4.0</v>
      </c>
      <c r="B382" s="18" t="s">
        <v>734</v>
      </c>
      <c r="C382">
        <v>0.0</v>
      </c>
      <c r="D382">
        <v>0.0</v>
      </c>
      <c r="E382" t="s">
        <v>965</v>
      </c>
      <c r="F382" s="6" t="s">
        <v>1134</v>
      </c>
      <c r="G382" t="s">
        <v>1719</v>
      </c>
      <c r="H382" t="s">
        <v>970</v>
      </c>
      <c r="J382" s="6" t="s">
        <v>1347</v>
      </c>
      <c r="K382" s="23">
        <v>0.0</v>
      </c>
      <c r="L382">
        <v>5.0</v>
      </c>
      <c r="N382">
        <v>1.09</v>
      </c>
      <c r="O382" s="23">
        <v>1.0</v>
      </c>
      <c r="P382">
        <v>5.0</v>
      </c>
      <c r="R382">
        <v>1.09</v>
      </c>
      <c r="S382" t="s">
        <v>976</v>
      </c>
      <c r="T382">
        <v>0.0</v>
      </c>
      <c r="U382">
        <v>0.0</v>
      </c>
      <c r="V382" t="s">
        <v>978</v>
      </c>
      <c r="W382" s="6" t="s">
        <v>1423</v>
      </c>
      <c r="X382" s="6" t="s">
        <v>1424</v>
      </c>
      <c r="Y382" s="6" t="s">
        <v>1425</v>
      </c>
      <c r="Z382" s="6" t="s">
        <v>1426</v>
      </c>
      <c r="AA382" s="6" t="s">
        <v>1720</v>
      </c>
      <c r="AB382" s="6" t="s">
        <v>1721</v>
      </c>
      <c r="AC382" t="s">
        <v>1722</v>
      </c>
    </row>
    <row r="383" ht="15.75" hidden="1" customHeight="1">
      <c r="A383" s="2">
        <v>4.0</v>
      </c>
      <c r="B383" s="18" t="s">
        <v>734</v>
      </c>
      <c r="C383">
        <v>0.0</v>
      </c>
      <c r="D383">
        <v>0.0</v>
      </c>
      <c r="E383" t="s">
        <v>965</v>
      </c>
      <c r="F383" s="6" t="s">
        <v>1134</v>
      </c>
      <c r="G383" t="s">
        <v>1719</v>
      </c>
      <c r="H383" t="s">
        <v>970</v>
      </c>
      <c r="J383" s="6" t="s">
        <v>1347</v>
      </c>
      <c r="K383" s="23">
        <v>0.0</v>
      </c>
      <c r="L383">
        <v>5.0</v>
      </c>
      <c r="N383">
        <v>1.09</v>
      </c>
      <c r="O383" s="23">
        <v>2.0</v>
      </c>
      <c r="P383">
        <v>5.0</v>
      </c>
      <c r="R383">
        <v>1.09</v>
      </c>
      <c r="S383" t="s">
        <v>976</v>
      </c>
      <c r="T383">
        <v>0.0</v>
      </c>
      <c r="U383">
        <v>0.0</v>
      </c>
      <c r="V383" t="s">
        <v>1391</v>
      </c>
      <c r="W383" s="6" t="s">
        <v>1423</v>
      </c>
      <c r="X383" s="6" t="s">
        <v>1424</v>
      </c>
      <c r="Y383" s="6" t="s">
        <v>1431</v>
      </c>
      <c r="Z383" s="6" t="s">
        <v>1432</v>
      </c>
      <c r="AA383" s="6" t="s">
        <v>1720</v>
      </c>
      <c r="AB383" s="6" t="s">
        <v>1721</v>
      </c>
      <c r="AC383" t="s">
        <v>1722</v>
      </c>
    </row>
    <row r="384" ht="15.75" hidden="1" customHeight="1">
      <c r="A384" s="2">
        <v>4.0</v>
      </c>
      <c r="B384" s="18" t="s">
        <v>734</v>
      </c>
      <c r="C384">
        <v>0.0</v>
      </c>
      <c r="D384">
        <v>0.0</v>
      </c>
      <c r="E384" t="s">
        <v>965</v>
      </c>
      <c r="F384" s="6" t="s">
        <v>1134</v>
      </c>
      <c r="G384" t="s">
        <v>1719</v>
      </c>
      <c r="H384" t="s">
        <v>970</v>
      </c>
      <c r="J384" s="6" t="s">
        <v>1347</v>
      </c>
      <c r="K384" s="23">
        <v>0.0</v>
      </c>
      <c r="L384">
        <v>5.0</v>
      </c>
      <c r="N384">
        <v>1.09</v>
      </c>
      <c r="O384" s="23">
        <v>3.0</v>
      </c>
      <c r="P384">
        <v>5.0</v>
      </c>
      <c r="R384">
        <v>1.09</v>
      </c>
      <c r="S384" t="s">
        <v>976</v>
      </c>
      <c r="T384">
        <v>0.0</v>
      </c>
      <c r="U384">
        <v>0.0</v>
      </c>
      <c r="V384" t="s">
        <v>1397</v>
      </c>
      <c r="W384" s="6" t="s">
        <v>1423</v>
      </c>
      <c r="X384" s="6" t="s">
        <v>1424</v>
      </c>
      <c r="Y384" s="6" t="s">
        <v>1436</v>
      </c>
      <c r="Z384" s="6" t="s">
        <v>1437</v>
      </c>
      <c r="AA384" s="6" t="s">
        <v>1720</v>
      </c>
      <c r="AB384" s="6" t="s">
        <v>1721</v>
      </c>
      <c r="AC384" t="s">
        <v>1722</v>
      </c>
    </row>
    <row r="385" ht="15.75" hidden="1" customHeight="1">
      <c r="A385" s="2">
        <v>4.0</v>
      </c>
      <c r="B385" s="18" t="s">
        <v>734</v>
      </c>
      <c r="C385">
        <v>0.0</v>
      </c>
      <c r="D385">
        <v>0.0</v>
      </c>
      <c r="E385" t="s">
        <v>965</v>
      </c>
      <c r="F385" s="6" t="s">
        <v>1134</v>
      </c>
      <c r="G385" t="s">
        <v>1719</v>
      </c>
      <c r="H385" t="s">
        <v>1400</v>
      </c>
      <c r="J385" s="6" t="s">
        <v>1347</v>
      </c>
      <c r="K385" s="23">
        <v>1.0</v>
      </c>
      <c r="L385">
        <v>4.0</v>
      </c>
      <c r="N385">
        <v>1.09</v>
      </c>
      <c r="O385" s="23">
        <v>2.0</v>
      </c>
      <c r="P385">
        <v>4.0</v>
      </c>
      <c r="R385">
        <v>1.09</v>
      </c>
      <c r="S385" t="s">
        <v>976</v>
      </c>
      <c r="T385">
        <v>0.0</v>
      </c>
      <c r="U385">
        <v>0.0</v>
      </c>
      <c r="V385" s="6" t="s">
        <v>1401</v>
      </c>
      <c r="W385" s="6" t="s">
        <v>1408</v>
      </c>
      <c r="X385" s="6" t="s">
        <v>1409</v>
      </c>
      <c r="Y385" s="6" t="s">
        <v>1412</v>
      </c>
      <c r="Z385" s="6" t="s">
        <v>1413</v>
      </c>
      <c r="AA385" s="35"/>
      <c r="AB385" s="6"/>
      <c r="AC385" t="s">
        <v>1722</v>
      </c>
    </row>
    <row r="386" ht="15.75" hidden="1" customHeight="1">
      <c r="A386" s="2">
        <v>4.0</v>
      </c>
      <c r="B386" s="18" t="s">
        <v>734</v>
      </c>
      <c r="C386">
        <v>0.0</v>
      </c>
      <c r="D386">
        <v>0.0</v>
      </c>
      <c r="E386" t="s">
        <v>965</v>
      </c>
      <c r="F386" s="6" t="s">
        <v>1134</v>
      </c>
      <c r="G386" t="s">
        <v>1719</v>
      </c>
      <c r="H386" t="s">
        <v>1400</v>
      </c>
      <c r="J386" s="6" t="s">
        <v>1347</v>
      </c>
      <c r="K386" s="23">
        <v>1.0</v>
      </c>
      <c r="L386">
        <v>4.0</v>
      </c>
      <c r="N386">
        <v>1.09</v>
      </c>
      <c r="O386" s="23">
        <v>3.0</v>
      </c>
      <c r="P386">
        <v>4.0</v>
      </c>
      <c r="R386">
        <v>1.09</v>
      </c>
      <c r="S386" t="s">
        <v>976</v>
      </c>
      <c r="T386">
        <v>0.0</v>
      </c>
      <c r="U386">
        <v>0.0</v>
      </c>
      <c r="V386" s="6" t="s">
        <v>1402</v>
      </c>
      <c r="W386" s="6" t="s">
        <v>1408</v>
      </c>
      <c r="X386" s="6" t="s">
        <v>1409</v>
      </c>
      <c r="Y386" s="6" t="s">
        <v>1417</v>
      </c>
      <c r="Z386" s="6" t="s">
        <v>1418</v>
      </c>
      <c r="AA386" s="35"/>
      <c r="AB386" s="6"/>
      <c r="AC386" t="s">
        <v>1722</v>
      </c>
    </row>
    <row r="387" ht="15.75" hidden="1" customHeight="1">
      <c r="A387" s="2">
        <v>4.0</v>
      </c>
      <c r="B387" s="18" t="s">
        <v>734</v>
      </c>
      <c r="C387">
        <v>0.0</v>
      </c>
      <c r="D387">
        <v>0.0</v>
      </c>
      <c r="E387" t="s">
        <v>965</v>
      </c>
      <c r="F387" s="6" t="s">
        <v>1134</v>
      </c>
      <c r="G387" t="s">
        <v>1719</v>
      </c>
      <c r="H387" t="s">
        <v>1400</v>
      </c>
      <c r="J387" s="6" t="s">
        <v>1347</v>
      </c>
      <c r="K387" s="23">
        <v>1.0</v>
      </c>
      <c r="L387">
        <v>5.0</v>
      </c>
      <c r="N387">
        <v>1.09</v>
      </c>
      <c r="O387" s="23">
        <v>2.0</v>
      </c>
      <c r="P387">
        <v>5.0</v>
      </c>
      <c r="R387">
        <v>1.09</v>
      </c>
      <c r="S387" t="s">
        <v>976</v>
      </c>
      <c r="T387">
        <v>0.0</v>
      </c>
      <c r="U387">
        <v>0.0</v>
      </c>
      <c r="V387" s="6" t="s">
        <v>1401</v>
      </c>
      <c r="W387" s="6" t="s">
        <v>1425</v>
      </c>
      <c r="X387" s="6" t="s">
        <v>1426</v>
      </c>
      <c r="Y387" s="6" t="s">
        <v>1431</v>
      </c>
      <c r="Z387" s="6" t="s">
        <v>1432</v>
      </c>
      <c r="AA387" s="35"/>
      <c r="AB387" s="6"/>
      <c r="AC387" t="s">
        <v>1722</v>
      </c>
    </row>
    <row r="388" ht="15.75" hidden="1" customHeight="1">
      <c r="A388" s="2">
        <v>4.0</v>
      </c>
      <c r="B388" s="18" t="s">
        <v>734</v>
      </c>
      <c r="C388">
        <v>0.0</v>
      </c>
      <c r="D388">
        <v>0.0</v>
      </c>
      <c r="E388" t="s">
        <v>965</v>
      </c>
      <c r="F388" s="6" t="s">
        <v>1134</v>
      </c>
      <c r="G388" t="s">
        <v>1719</v>
      </c>
      <c r="H388" t="s">
        <v>1400</v>
      </c>
      <c r="J388" s="6" t="s">
        <v>1347</v>
      </c>
      <c r="K388" s="23">
        <v>1.0</v>
      </c>
      <c r="L388">
        <v>5.0</v>
      </c>
      <c r="N388">
        <v>1.09</v>
      </c>
      <c r="O388" s="23">
        <v>3.0</v>
      </c>
      <c r="P388">
        <v>5.0</v>
      </c>
      <c r="R388">
        <v>1.09</v>
      </c>
      <c r="S388" t="s">
        <v>976</v>
      </c>
      <c r="T388">
        <v>0.0</v>
      </c>
      <c r="U388">
        <v>0.0</v>
      </c>
      <c r="V388" s="6" t="s">
        <v>1402</v>
      </c>
      <c r="W388" s="6" t="s">
        <v>1425</v>
      </c>
      <c r="X388" s="6" t="s">
        <v>1426</v>
      </c>
      <c r="Y388" s="6" t="s">
        <v>1436</v>
      </c>
      <c r="Z388" s="6" t="s">
        <v>1437</v>
      </c>
      <c r="AA388" s="35"/>
      <c r="AB388" s="6"/>
      <c r="AC388" t="s">
        <v>1722</v>
      </c>
    </row>
    <row r="389" ht="15.75" hidden="1" customHeight="1">
      <c r="A389" s="2">
        <v>4.0</v>
      </c>
      <c r="B389" s="18" t="s">
        <v>734</v>
      </c>
      <c r="C389">
        <v>0.0</v>
      </c>
      <c r="D389">
        <v>0.0</v>
      </c>
      <c r="E389" t="s">
        <v>965</v>
      </c>
      <c r="F389" s="6" t="s">
        <v>1134</v>
      </c>
      <c r="G389" t="s">
        <v>1719</v>
      </c>
      <c r="H389" t="s">
        <v>1400</v>
      </c>
      <c r="J389" s="6" t="s">
        <v>1347</v>
      </c>
      <c r="K389" s="23">
        <v>2.0</v>
      </c>
      <c r="L389">
        <v>4.0</v>
      </c>
      <c r="N389">
        <v>1.09</v>
      </c>
      <c r="O389" s="23">
        <v>3.0</v>
      </c>
      <c r="P389">
        <v>4.0</v>
      </c>
      <c r="R389">
        <v>1.09</v>
      </c>
      <c r="S389" t="s">
        <v>976</v>
      </c>
      <c r="T389">
        <v>0.0</v>
      </c>
      <c r="U389">
        <v>0.0</v>
      </c>
      <c r="V389" s="6" t="s">
        <v>1403</v>
      </c>
      <c r="W389" s="6" t="s">
        <v>1412</v>
      </c>
      <c r="X389" s="6" t="s">
        <v>1413</v>
      </c>
      <c r="Y389" s="6" t="s">
        <v>1417</v>
      </c>
      <c r="Z389" s="6" t="s">
        <v>1418</v>
      </c>
      <c r="AA389" s="35"/>
      <c r="AB389" s="6"/>
      <c r="AC389" t="s">
        <v>1722</v>
      </c>
    </row>
    <row r="390" ht="15.75" hidden="1" customHeight="1">
      <c r="A390" s="2">
        <v>4.0</v>
      </c>
      <c r="B390" s="18" t="s">
        <v>734</v>
      </c>
      <c r="C390">
        <v>0.0</v>
      </c>
      <c r="D390">
        <v>0.0</v>
      </c>
      <c r="E390" t="s">
        <v>965</v>
      </c>
      <c r="F390" s="6" t="s">
        <v>1134</v>
      </c>
      <c r="G390" t="s">
        <v>1719</v>
      </c>
      <c r="H390" t="s">
        <v>1400</v>
      </c>
      <c r="J390" s="6" t="s">
        <v>1347</v>
      </c>
      <c r="K390" s="23">
        <v>2.0</v>
      </c>
      <c r="L390">
        <v>5.0</v>
      </c>
      <c r="N390">
        <v>1.09</v>
      </c>
      <c r="O390" s="23">
        <v>3.0</v>
      </c>
      <c r="P390">
        <v>5.0</v>
      </c>
      <c r="R390">
        <v>1.09</v>
      </c>
      <c r="S390" t="s">
        <v>976</v>
      </c>
      <c r="T390">
        <v>0.0</v>
      </c>
      <c r="U390">
        <v>0.0</v>
      </c>
      <c r="V390" s="6" t="s">
        <v>1403</v>
      </c>
      <c r="W390" s="6" t="s">
        <v>1431</v>
      </c>
      <c r="X390" s="6" t="s">
        <v>1432</v>
      </c>
      <c r="Y390" s="6" t="s">
        <v>1436</v>
      </c>
      <c r="Z390" s="6" t="s">
        <v>1437</v>
      </c>
      <c r="AA390" s="35"/>
      <c r="AB390" s="6"/>
      <c r="AC390" t="s">
        <v>1722</v>
      </c>
    </row>
    <row r="391" ht="15.75" hidden="1" customHeight="1">
      <c r="A391" s="2">
        <v>4.0</v>
      </c>
      <c r="B391" s="18" t="s">
        <v>734</v>
      </c>
      <c r="C391">
        <v>0.0</v>
      </c>
      <c r="D391">
        <v>0.0</v>
      </c>
      <c r="E391" t="s">
        <v>965</v>
      </c>
      <c r="F391" s="6" t="s">
        <v>1134</v>
      </c>
      <c r="G391" t="s">
        <v>1719</v>
      </c>
      <c r="H391" t="s">
        <v>1400</v>
      </c>
      <c r="J391" s="6" t="s">
        <v>973</v>
      </c>
      <c r="K391" s="23">
        <v>2.0</v>
      </c>
      <c r="N391">
        <v>16.3</v>
      </c>
      <c r="O391" s="23">
        <v>3.0</v>
      </c>
      <c r="R391">
        <v>25.8</v>
      </c>
      <c r="S391" t="s">
        <v>976</v>
      </c>
      <c r="T391">
        <v>0.0</v>
      </c>
      <c r="U391">
        <v>0.0</v>
      </c>
      <c r="V391" s="6" t="s">
        <v>1403</v>
      </c>
      <c r="W391" s="6" t="s">
        <v>1392</v>
      </c>
      <c r="X391" s="6" t="s">
        <v>1393</v>
      </c>
      <c r="Y391" s="6" t="s">
        <v>1398</v>
      </c>
      <c r="Z391" s="6" t="s">
        <v>1399</v>
      </c>
      <c r="AA391" s="35"/>
      <c r="AB391" s="6"/>
      <c r="AC391" t="s">
        <v>1722</v>
      </c>
    </row>
    <row r="392" ht="15.75" hidden="1" customHeight="1">
      <c r="A392" s="2">
        <v>4.0</v>
      </c>
      <c r="B392" s="18" t="s">
        <v>734</v>
      </c>
      <c r="C392">
        <v>0.0</v>
      </c>
      <c r="D392">
        <v>0.0</v>
      </c>
      <c r="E392" t="s">
        <v>965</v>
      </c>
      <c r="F392" s="6" t="s">
        <v>1134</v>
      </c>
      <c r="G392" t="s">
        <v>1719</v>
      </c>
      <c r="H392" t="s">
        <v>1400</v>
      </c>
      <c r="J392" s="6" t="s">
        <v>973</v>
      </c>
      <c r="K392" s="23">
        <v>1.0</v>
      </c>
      <c r="L392">
        <v>5.0</v>
      </c>
      <c r="N392">
        <v>24.2</v>
      </c>
      <c r="O392" s="23">
        <v>2.0</v>
      </c>
      <c r="P392">
        <v>5.0</v>
      </c>
      <c r="R392">
        <v>25.0</v>
      </c>
      <c r="S392" t="s">
        <v>976</v>
      </c>
      <c r="T392">
        <v>0.0</v>
      </c>
      <c r="U392">
        <v>0.0</v>
      </c>
      <c r="V392" s="6" t="s">
        <v>1401</v>
      </c>
      <c r="W392" s="6" t="s">
        <v>1425</v>
      </c>
      <c r="X392" s="6" t="s">
        <v>1426</v>
      </c>
      <c r="Y392" s="6" t="s">
        <v>1431</v>
      </c>
      <c r="Z392" s="6" t="s">
        <v>1432</v>
      </c>
      <c r="AA392" s="35"/>
      <c r="AB392" s="6"/>
      <c r="AC392" t="s">
        <v>1722</v>
      </c>
    </row>
    <row r="393" ht="15.75" hidden="1" customHeight="1">
      <c r="A393" s="2">
        <v>4.0</v>
      </c>
      <c r="B393" s="18" t="s">
        <v>734</v>
      </c>
      <c r="C393">
        <v>0.0</v>
      </c>
      <c r="D393">
        <v>0.0</v>
      </c>
      <c r="E393" t="s">
        <v>965</v>
      </c>
      <c r="F393" s="6" t="s">
        <v>1134</v>
      </c>
      <c r="G393" t="s">
        <v>1719</v>
      </c>
      <c r="H393" t="s">
        <v>1400</v>
      </c>
      <c r="J393" s="6" t="s">
        <v>973</v>
      </c>
      <c r="K393" s="23">
        <v>1.0</v>
      </c>
      <c r="L393">
        <v>5.0</v>
      </c>
      <c r="N393">
        <v>24.2</v>
      </c>
      <c r="O393" s="23">
        <v>3.0</v>
      </c>
      <c r="P393">
        <v>5.0</v>
      </c>
      <c r="R393">
        <v>24.7</v>
      </c>
      <c r="S393" t="s">
        <v>976</v>
      </c>
      <c r="T393">
        <v>0.0</v>
      </c>
      <c r="U393">
        <v>0.0</v>
      </c>
      <c r="V393" s="6" t="s">
        <v>1402</v>
      </c>
      <c r="W393" s="6" t="s">
        <v>1425</v>
      </c>
      <c r="X393" s="6" t="s">
        <v>1426</v>
      </c>
      <c r="Y393" s="6" t="s">
        <v>1436</v>
      </c>
      <c r="Z393" s="6" t="s">
        <v>1437</v>
      </c>
      <c r="AA393" s="35"/>
      <c r="AB393" s="6"/>
      <c r="AC393" t="s">
        <v>1722</v>
      </c>
    </row>
    <row r="394" ht="15.75" hidden="1" customHeight="1">
      <c r="A394" s="2">
        <v>4.0</v>
      </c>
      <c r="B394" s="18" t="s">
        <v>734</v>
      </c>
      <c r="C394">
        <v>0.0</v>
      </c>
      <c r="D394">
        <v>0.0</v>
      </c>
      <c r="E394" t="s">
        <v>965</v>
      </c>
      <c r="F394" s="6" t="s">
        <v>1134</v>
      </c>
      <c r="G394" t="s">
        <v>1719</v>
      </c>
      <c r="H394" t="s">
        <v>1400</v>
      </c>
      <c r="J394" s="6" t="s">
        <v>973</v>
      </c>
      <c r="K394" s="23">
        <v>2.0</v>
      </c>
      <c r="L394">
        <v>5.0</v>
      </c>
      <c r="N394">
        <v>25.0</v>
      </c>
      <c r="O394" s="23">
        <v>3.0</v>
      </c>
      <c r="P394">
        <v>5.0</v>
      </c>
      <c r="R394">
        <v>24.7</v>
      </c>
      <c r="S394" t="s">
        <v>976</v>
      </c>
      <c r="T394">
        <v>0.0</v>
      </c>
      <c r="U394">
        <v>0.0</v>
      </c>
      <c r="V394" s="6" t="s">
        <v>1403</v>
      </c>
      <c r="W394" s="6" t="s">
        <v>1431</v>
      </c>
      <c r="X394" s="6" t="s">
        <v>1432</v>
      </c>
      <c r="Y394" s="6" t="s">
        <v>1436</v>
      </c>
      <c r="Z394" s="6" t="s">
        <v>1437</v>
      </c>
      <c r="AA394" s="35"/>
      <c r="AB394" s="6"/>
      <c r="AC394" t="s">
        <v>1722</v>
      </c>
    </row>
    <row r="395" ht="15.75" hidden="1" customHeight="1">
      <c r="A395" s="2">
        <v>4.0</v>
      </c>
      <c r="B395" s="18" t="s">
        <v>734</v>
      </c>
      <c r="C395">
        <v>0.0</v>
      </c>
      <c r="D395">
        <v>0.0</v>
      </c>
      <c r="E395" t="s">
        <v>965</v>
      </c>
      <c r="F395" s="6" t="s">
        <v>1134</v>
      </c>
      <c r="G395" t="s">
        <v>1719</v>
      </c>
      <c r="H395" t="s">
        <v>970</v>
      </c>
      <c r="J395" s="6" t="s">
        <v>973</v>
      </c>
      <c r="K395" s="23">
        <v>0.0</v>
      </c>
      <c r="L395">
        <v>5.0</v>
      </c>
      <c r="N395">
        <v>25.3</v>
      </c>
      <c r="O395" s="23">
        <v>1.0</v>
      </c>
      <c r="P395">
        <v>5.0</v>
      </c>
      <c r="R395">
        <v>24.2</v>
      </c>
      <c r="S395" t="s">
        <v>976</v>
      </c>
      <c r="T395">
        <v>0.0</v>
      </c>
      <c r="U395">
        <v>0.0</v>
      </c>
      <c r="V395" t="s">
        <v>978</v>
      </c>
      <c r="W395" s="6" t="s">
        <v>1423</v>
      </c>
      <c r="X395" s="6" t="s">
        <v>1424</v>
      </c>
      <c r="Y395" s="6" t="s">
        <v>1425</v>
      </c>
      <c r="Z395" s="6" t="s">
        <v>1426</v>
      </c>
      <c r="AA395" s="6" t="s">
        <v>1720</v>
      </c>
      <c r="AB395" s="6" t="s">
        <v>1721</v>
      </c>
      <c r="AC395" t="s">
        <v>1722</v>
      </c>
    </row>
    <row r="396" ht="15.75" hidden="1" customHeight="1">
      <c r="A396" s="2">
        <v>4.0</v>
      </c>
      <c r="B396" s="18" t="s">
        <v>734</v>
      </c>
      <c r="C396">
        <v>0.0</v>
      </c>
      <c r="D396">
        <v>0.0</v>
      </c>
      <c r="E396" t="s">
        <v>965</v>
      </c>
      <c r="F396" s="6" t="s">
        <v>1134</v>
      </c>
      <c r="G396" t="s">
        <v>1719</v>
      </c>
      <c r="H396" t="s">
        <v>970</v>
      </c>
      <c r="J396" s="6" t="s">
        <v>973</v>
      </c>
      <c r="K396" s="23">
        <v>0.0</v>
      </c>
      <c r="L396">
        <v>5.0</v>
      </c>
      <c r="N396">
        <v>25.3</v>
      </c>
      <c r="O396" s="23">
        <v>2.0</v>
      </c>
      <c r="P396">
        <v>5.0</v>
      </c>
      <c r="R396">
        <v>25.0</v>
      </c>
      <c r="S396" t="s">
        <v>976</v>
      </c>
      <c r="T396">
        <v>0.0</v>
      </c>
      <c r="U396">
        <v>0.0</v>
      </c>
      <c r="V396" t="s">
        <v>1391</v>
      </c>
      <c r="W396" s="6" t="s">
        <v>1423</v>
      </c>
      <c r="X396" s="6" t="s">
        <v>1424</v>
      </c>
      <c r="Y396" s="6" t="s">
        <v>1431</v>
      </c>
      <c r="Z396" s="6" t="s">
        <v>1432</v>
      </c>
      <c r="AA396" s="6" t="s">
        <v>1720</v>
      </c>
      <c r="AB396" s="6" t="s">
        <v>1721</v>
      </c>
      <c r="AC396" t="s">
        <v>1722</v>
      </c>
    </row>
    <row r="397" ht="15.75" hidden="1" customHeight="1">
      <c r="A397" s="2">
        <v>4.0</v>
      </c>
      <c r="B397" s="18" t="s">
        <v>734</v>
      </c>
      <c r="C397">
        <v>0.0</v>
      </c>
      <c r="D397">
        <v>0.0</v>
      </c>
      <c r="E397" t="s">
        <v>965</v>
      </c>
      <c r="F397" s="6" t="s">
        <v>1134</v>
      </c>
      <c r="G397" t="s">
        <v>1719</v>
      </c>
      <c r="H397" t="s">
        <v>970</v>
      </c>
      <c r="J397" s="6" t="s">
        <v>973</v>
      </c>
      <c r="K397" s="23">
        <v>0.0</v>
      </c>
      <c r="L397">
        <v>5.0</v>
      </c>
      <c r="N397">
        <v>25.3</v>
      </c>
      <c r="O397" s="23">
        <v>3.0</v>
      </c>
      <c r="P397">
        <v>5.0</v>
      </c>
      <c r="R397">
        <v>24.7</v>
      </c>
      <c r="S397" t="s">
        <v>976</v>
      </c>
      <c r="T397">
        <v>0.0</v>
      </c>
      <c r="U397">
        <v>0.0</v>
      </c>
      <c r="V397" t="s">
        <v>1397</v>
      </c>
      <c r="W397" s="6" t="s">
        <v>1423</v>
      </c>
      <c r="X397" s="6" t="s">
        <v>1424</v>
      </c>
      <c r="Y397" s="6" t="s">
        <v>1436</v>
      </c>
      <c r="Z397" s="6" t="s">
        <v>1437</v>
      </c>
      <c r="AA397" s="6" t="s">
        <v>1720</v>
      </c>
      <c r="AB397" s="6" t="s">
        <v>1721</v>
      </c>
      <c r="AC397" t="s">
        <v>1722</v>
      </c>
    </row>
    <row r="398" ht="15.75" hidden="1" customHeight="1">
      <c r="A398" s="2">
        <v>4.0</v>
      </c>
      <c r="B398" s="18" t="s">
        <v>734</v>
      </c>
      <c r="C398">
        <v>0.0</v>
      </c>
      <c r="D398">
        <v>0.0</v>
      </c>
      <c r="E398" t="s">
        <v>965</v>
      </c>
      <c r="F398" s="6" t="s">
        <v>1134</v>
      </c>
      <c r="G398" t="s">
        <v>1719</v>
      </c>
      <c r="H398" t="s">
        <v>1400</v>
      </c>
      <c r="J398" s="6" t="s">
        <v>973</v>
      </c>
      <c r="K398" s="23">
        <v>1.0</v>
      </c>
      <c r="N398">
        <v>25.3</v>
      </c>
      <c r="O398" s="23">
        <v>2.0</v>
      </c>
      <c r="R398">
        <v>16.3</v>
      </c>
      <c r="S398" t="s">
        <v>976</v>
      </c>
      <c r="T398">
        <v>0.0</v>
      </c>
      <c r="U398">
        <v>0.0</v>
      </c>
      <c r="V398" s="6" t="s">
        <v>1401</v>
      </c>
      <c r="W398" s="6" t="s">
        <v>918</v>
      </c>
      <c r="X398" s="6" t="s">
        <v>1386</v>
      </c>
      <c r="Y398" s="6" t="s">
        <v>1392</v>
      </c>
      <c r="Z398" s="6" t="s">
        <v>1393</v>
      </c>
      <c r="AA398" s="35"/>
      <c r="AB398" s="6"/>
      <c r="AC398" t="s">
        <v>1722</v>
      </c>
    </row>
    <row r="399" ht="15.75" hidden="1" customHeight="1">
      <c r="A399" s="2">
        <v>4.0</v>
      </c>
      <c r="B399" s="18" t="s">
        <v>734</v>
      </c>
      <c r="C399">
        <v>0.0</v>
      </c>
      <c r="D399">
        <v>0.0</v>
      </c>
      <c r="E399" t="s">
        <v>965</v>
      </c>
      <c r="F399" s="6" t="s">
        <v>1134</v>
      </c>
      <c r="G399" t="s">
        <v>1719</v>
      </c>
      <c r="H399" t="s">
        <v>1400</v>
      </c>
      <c r="J399" s="6" t="s">
        <v>973</v>
      </c>
      <c r="K399" s="23">
        <v>1.0</v>
      </c>
      <c r="N399">
        <v>25.3</v>
      </c>
      <c r="O399" s="23">
        <v>3.0</v>
      </c>
      <c r="R399">
        <v>25.8</v>
      </c>
      <c r="S399" t="s">
        <v>976</v>
      </c>
      <c r="T399">
        <v>0.0</v>
      </c>
      <c r="U399">
        <v>0.0</v>
      </c>
      <c r="V399" s="6" t="s">
        <v>1402</v>
      </c>
      <c r="W399" s="6" t="s">
        <v>918</v>
      </c>
      <c r="X399" s="6" t="s">
        <v>1386</v>
      </c>
      <c r="Y399" s="6" t="s">
        <v>1398</v>
      </c>
      <c r="Z399" s="6" t="s">
        <v>1399</v>
      </c>
      <c r="AA399" s="35"/>
      <c r="AB399" s="6"/>
      <c r="AC399" t="s">
        <v>1722</v>
      </c>
    </row>
    <row r="400" ht="15.75" hidden="1" customHeight="1">
      <c r="A400" s="2">
        <v>4.0</v>
      </c>
      <c r="B400" s="18" t="s">
        <v>734</v>
      </c>
      <c r="C400">
        <v>0.0</v>
      </c>
      <c r="D400">
        <v>0.0</v>
      </c>
      <c r="E400" t="s">
        <v>965</v>
      </c>
      <c r="F400" s="6" t="s">
        <v>1134</v>
      </c>
      <c r="G400" t="s">
        <v>1719</v>
      </c>
      <c r="H400" t="s">
        <v>1400</v>
      </c>
      <c r="J400" s="6" t="s">
        <v>973</v>
      </c>
      <c r="K400" s="23">
        <v>1.0</v>
      </c>
      <c r="L400">
        <v>4.0</v>
      </c>
      <c r="N400">
        <v>26.3</v>
      </c>
      <c r="O400" s="23">
        <v>2.0</v>
      </c>
      <c r="P400">
        <v>4.0</v>
      </c>
      <c r="R400">
        <v>27.6</v>
      </c>
      <c r="S400" t="s">
        <v>976</v>
      </c>
      <c r="T400">
        <v>0.0</v>
      </c>
      <c r="U400">
        <v>0.0</v>
      </c>
      <c r="V400" s="6" t="s">
        <v>1401</v>
      </c>
      <c r="W400" s="6" t="s">
        <v>1408</v>
      </c>
      <c r="X400" s="6" t="s">
        <v>1409</v>
      </c>
      <c r="Y400" s="6" t="s">
        <v>1412</v>
      </c>
      <c r="Z400" s="6" t="s">
        <v>1413</v>
      </c>
      <c r="AA400" s="35"/>
      <c r="AB400" s="6"/>
      <c r="AC400" t="s">
        <v>1722</v>
      </c>
    </row>
    <row r="401" ht="15.75" hidden="1" customHeight="1">
      <c r="A401" s="2">
        <v>4.0</v>
      </c>
      <c r="B401" s="18" t="s">
        <v>734</v>
      </c>
      <c r="C401">
        <v>0.0</v>
      </c>
      <c r="D401">
        <v>0.0</v>
      </c>
      <c r="E401" t="s">
        <v>965</v>
      </c>
      <c r="F401" s="6" t="s">
        <v>1134</v>
      </c>
      <c r="G401" t="s">
        <v>1719</v>
      </c>
      <c r="H401" t="s">
        <v>1400</v>
      </c>
      <c r="J401" s="6" t="s">
        <v>973</v>
      </c>
      <c r="K401" s="23">
        <v>1.0</v>
      </c>
      <c r="L401">
        <v>4.0</v>
      </c>
      <c r="N401">
        <v>26.3</v>
      </c>
      <c r="O401" s="23">
        <v>3.0</v>
      </c>
      <c r="P401">
        <v>4.0</v>
      </c>
      <c r="R401">
        <v>26.8</v>
      </c>
      <c r="S401" t="s">
        <v>976</v>
      </c>
      <c r="T401">
        <v>0.0</v>
      </c>
      <c r="U401">
        <v>0.0</v>
      </c>
      <c r="V401" s="6" t="s">
        <v>1402</v>
      </c>
      <c r="W401" s="6" t="s">
        <v>1408</v>
      </c>
      <c r="X401" s="6" t="s">
        <v>1409</v>
      </c>
      <c r="Y401" s="6" t="s">
        <v>1417</v>
      </c>
      <c r="Z401" s="6" t="s">
        <v>1418</v>
      </c>
      <c r="AA401" s="35"/>
      <c r="AB401" s="6"/>
      <c r="AC401" t="s">
        <v>1722</v>
      </c>
    </row>
    <row r="402" ht="15.75" hidden="1" customHeight="1">
      <c r="A402" s="2">
        <v>4.0</v>
      </c>
      <c r="B402" s="18" t="s">
        <v>734</v>
      </c>
      <c r="C402">
        <v>0.0</v>
      </c>
      <c r="D402">
        <v>0.0</v>
      </c>
      <c r="E402" t="s">
        <v>965</v>
      </c>
      <c r="F402" s="6" t="s">
        <v>1134</v>
      </c>
      <c r="G402" t="s">
        <v>1719</v>
      </c>
      <c r="H402" t="s">
        <v>970</v>
      </c>
      <c r="J402" s="6" t="s">
        <v>973</v>
      </c>
      <c r="K402" s="23">
        <v>0.0</v>
      </c>
      <c r="N402">
        <v>26.5</v>
      </c>
      <c r="O402" s="23">
        <v>1.0</v>
      </c>
      <c r="R402">
        <v>25.3</v>
      </c>
      <c r="S402" t="s">
        <v>976</v>
      </c>
      <c r="T402">
        <v>0.0</v>
      </c>
      <c r="U402">
        <v>0.0</v>
      </c>
      <c r="V402" t="s">
        <v>978</v>
      </c>
      <c r="W402" s="6" t="s">
        <v>1384</v>
      </c>
      <c r="X402" s="6" t="s">
        <v>1385</v>
      </c>
      <c r="Y402" s="6" t="s">
        <v>918</v>
      </c>
      <c r="Z402" s="6" t="s">
        <v>1386</v>
      </c>
      <c r="AA402" s="6" t="s">
        <v>1723</v>
      </c>
      <c r="AB402" s="6" t="s">
        <v>1721</v>
      </c>
      <c r="AC402" t="s">
        <v>1722</v>
      </c>
    </row>
    <row r="403" ht="15.75" hidden="1" customHeight="1">
      <c r="A403" s="2">
        <v>4.0</v>
      </c>
      <c r="B403" s="18" t="s">
        <v>734</v>
      </c>
      <c r="C403">
        <v>0.0</v>
      </c>
      <c r="D403">
        <v>0.0</v>
      </c>
      <c r="E403" t="s">
        <v>965</v>
      </c>
      <c r="F403" s="6" t="s">
        <v>1134</v>
      </c>
      <c r="G403" t="s">
        <v>1719</v>
      </c>
      <c r="H403" t="s">
        <v>970</v>
      </c>
      <c r="J403" s="6" t="s">
        <v>973</v>
      </c>
      <c r="K403" s="23">
        <v>0.0</v>
      </c>
      <c r="N403">
        <v>26.5</v>
      </c>
      <c r="O403" s="23">
        <v>2.0</v>
      </c>
      <c r="R403">
        <v>16.3</v>
      </c>
      <c r="S403" t="s">
        <v>976</v>
      </c>
      <c r="T403">
        <v>0.0</v>
      </c>
      <c r="U403">
        <v>0.0</v>
      </c>
      <c r="V403" t="s">
        <v>1391</v>
      </c>
      <c r="W403" s="6" t="s">
        <v>1384</v>
      </c>
      <c r="X403" s="6" t="s">
        <v>1385</v>
      </c>
      <c r="Y403" s="6" t="s">
        <v>1392</v>
      </c>
      <c r="Z403" s="6" t="s">
        <v>1393</v>
      </c>
      <c r="AA403" s="6" t="s">
        <v>1720</v>
      </c>
      <c r="AB403" s="6" t="s">
        <v>1721</v>
      </c>
      <c r="AC403" t="s">
        <v>1722</v>
      </c>
    </row>
    <row r="404" ht="15.75" hidden="1" customHeight="1">
      <c r="A404" s="2">
        <v>4.0</v>
      </c>
      <c r="B404" s="18" t="s">
        <v>734</v>
      </c>
      <c r="C404">
        <v>0.0</v>
      </c>
      <c r="D404">
        <v>0.0</v>
      </c>
      <c r="E404" t="s">
        <v>965</v>
      </c>
      <c r="F404" s="6" t="s">
        <v>1134</v>
      </c>
      <c r="G404" t="s">
        <v>1719</v>
      </c>
      <c r="H404" t="s">
        <v>970</v>
      </c>
      <c r="J404" s="6" t="s">
        <v>973</v>
      </c>
      <c r="K404" s="23">
        <v>0.0</v>
      </c>
      <c r="N404">
        <v>26.5</v>
      </c>
      <c r="O404" s="23">
        <v>3.0</v>
      </c>
      <c r="R404">
        <v>25.8</v>
      </c>
      <c r="S404" t="s">
        <v>976</v>
      </c>
      <c r="T404">
        <v>0.0</v>
      </c>
      <c r="U404">
        <v>0.0</v>
      </c>
      <c r="V404" t="s">
        <v>1397</v>
      </c>
      <c r="W404" s="6" t="s">
        <v>1384</v>
      </c>
      <c r="X404" s="6" t="s">
        <v>1385</v>
      </c>
      <c r="Y404" s="6" t="s">
        <v>1398</v>
      </c>
      <c r="Z404" s="6" t="s">
        <v>1399</v>
      </c>
      <c r="AA404" s="6" t="s">
        <v>1720</v>
      </c>
      <c r="AB404" s="6" t="s">
        <v>1721</v>
      </c>
      <c r="AC404" t="s">
        <v>1722</v>
      </c>
    </row>
    <row r="405" ht="15.75" hidden="1" customHeight="1">
      <c r="A405" s="2">
        <v>4.0</v>
      </c>
      <c r="B405" s="18" t="s">
        <v>734</v>
      </c>
      <c r="C405">
        <v>0.0</v>
      </c>
      <c r="D405">
        <v>0.0</v>
      </c>
      <c r="E405" t="s">
        <v>965</v>
      </c>
      <c r="F405" s="6" t="s">
        <v>1134</v>
      </c>
      <c r="G405" t="s">
        <v>1719</v>
      </c>
      <c r="H405" t="s">
        <v>970</v>
      </c>
      <c r="J405" s="6" t="s">
        <v>973</v>
      </c>
      <c r="K405" s="23">
        <v>0.0</v>
      </c>
      <c r="L405">
        <v>4.0</v>
      </c>
      <c r="N405">
        <v>27.6</v>
      </c>
      <c r="O405" s="23">
        <v>1.0</v>
      </c>
      <c r="P405">
        <v>4.0</v>
      </c>
      <c r="R405">
        <v>26.3</v>
      </c>
      <c r="S405" t="s">
        <v>976</v>
      </c>
      <c r="T405">
        <v>0.0</v>
      </c>
      <c r="U405">
        <v>0.0</v>
      </c>
      <c r="V405" t="s">
        <v>978</v>
      </c>
      <c r="W405" s="6" t="s">
        <v>1406</v>
      </c>
      <c r="X405" s="6" t="s">
        <v>1407</v>
      </c>
      <c r="Y405" s="6" t="s">
        <v>1408</v>
      </c>
      <c r="Z405" s="6" t="s">
        <v>1409</v>
      </c>
      <c r="AA405" s="6" t="s">
        <v>1720</v>
      </c>
      <c r="AB405" s="6" t="s">
        <v>1721</v>
      </c>
      <c r="AC405" t="s">
        <v>1722</v>
      </c>
    </row>
    <row r="406" ht="15.75" hidden="1" customHeight="1">
      <c r="A406" s="2">
        <v>4.0</v>
      </c>
      <c r="B406" s="18" t="s">
        <v>734</v>
      </c>
      <c r="C406">
        <v>0.0</v>
      </c>
      <c r="D406">
        <v>0.0</v>
      </c>
      <c r="E406" t="s">
        <v>965</v>
      </c>
      <c r="F406" s="6" t="s">
        <v>1134</v>
      </c>
      <c r="G406" t="s">
        <v>1719</v>
      </c>
      <c r="H406" t="s">
        <v>970</v>
      </c>
      <c r="J406" s="6" t="s">
        <v>973</v>
      </c>
      <c r="K406" s="23">
        <v>0.0</v>
      </c>
      <c r="L406">
        <v>4.0</v>
      </c>
      <c r="N406">
        <v>27.6</v>
      </c>
      <c r="O406" s="23">
        <v>2.0</v>
      </c>
      <c r="P406">
        <v>4.0</v>
      </c>
      <c r="R406">
        <v>27.6</v>
      </c>
      <c r="S406" t="s">
        <v>976</v>
      </c>
      <c r="T406">
        <v>0.0</v>
      </c>
      <c r="U406">
        <v>0.0</v>
      </c>
      <c r="V406" t="s">
        <v>1391</v>
      </c>
      <c r="W406" s="6" t="s">
        <v>1406</v>
      </c>
      <c r="X406" s="6" t="s">
        <v>1407</v>
      </c>
      <c r="Y406" s="6" t="s">
        <v>1412</v>
      </c>
      <c r="Z406" s="6" t="s">
        <v>1413</v>
      </c>
      <c r="AA406" s="6" t="s">
        <v>1720</v>
      </c>
      <c r="AB406" s="6" t="s">
        <v>1721</v>
      </c>
      <c r="AC406" t="s">
        <v>1722</v>
      </c>
    </row>
    <row r="407" ht="15.75" hidden="1" customHeight="1">
      <c r="A407" s="2">
        <v>4.0</v>
      </c>
      <c r="B407" s="18" t="s">
        <v>734</v>
      </c>
      <c r="C407">
        <v>0.0</v>
      </c>
      <c r="D407">
        <v>0.0</v>
      </c>
      <c r="E407" t="s">
        <v>965</v>
      </c>
      <c r="F407" s="6" t="s">
        <v>1134</v>
      </c>
      <c r="G407" t="s">
        <v>1719</v>
      </c>
      <c r="H407" t="s">
        <v>970</v>
      </c>
      <c r="J407" s="6" t="s">
        <v>973</v>
      </c>
      <c r="K407" s="23">
        <v>0.0</v>
      </c>
      <c r="L407">
        <v>4.0</v>
      </c>
      <c r="N407">
        <v>27.6</v>
      </c>
      <c r="O407" s="23">
        <v>3.0</v>
      </c>
      <c r="P407">
        <v>4.0</v>
      </c>
      <c r="R407">
        <v>26.8</v>
      </c>
      <c r="S407" t="s">
        <v>976</v>
      </c>
      <c r="T407">
        <v>0.0</v>
      </c>
      <c r="U407">
        <v>0.0</v>
      </c>
      <c r="V407" t="s">
        <v>1397</v>
      </c>
      <c r="W407" s="6" t="s">
        <v>1406</v>
      </c>
      <c r="X407" s="6" t="s">
        <v>1407</v>
      </c>
      <c r="Y407" s="6" t="s">
        <v>1417</v>
      </c>
      <c r="Z407" s="6" t="s">
        <v>1418</v>
      </c>
      <c r="AA407" s="6" t="s">
        <v>1720</v>
      </c>
      <c r="AB407" s="6" t="s">
        <v>1721</v>
      </c>
      <c r="AC407" t="s">
        <v>1722</v>
      </c>
    </row>
    <row r="408" ht="15.75" hidden="1" customHeight="1">
      <c r="A408" s="2">
        <v>4.0</v>
      </c>
      <c r="B408" s="18" t="s">
        <v>734</v>
      </c>
      <c r="C408">
        <v>0.0</v>
      </c>
      <c r="D408">
        <v>0.0</v>
      </c>
      <c r="E408" t="s">
        <v>965</v>
      </c>
      <c r="F408" s="6" t="s">
        <v>1134</v>
      </c>
      <c r="G408" t="s">
        <v>1719</v>
      </c>
      <c r="H408" t="s">
        <v>1400</v>
      </c>
      <c r="J408" s="6" t="s">
        <v>973</v>
      </c>
      <c r="K408" s="23">
        <v>2.0</v>
      </c>
      <c r="L408">
        <v>4.0</v>
      </c>
      <c r="N408">
        <v>27.6</v>
      </c>
      <c r="O408" s="23">
        <v>3.0</v>
      </c>
      <c r="P408">
        <v>4.0</v>
      </c>
      <c r="R408">
        <v>26.8</v>
      </c>
      <c r="S408" t="s">
        <v>976</v>
      </c>
      <c r="T408">
        <v>0.0</v>
      </c>
      <c r="U408">
        <v>0.0</v>
      </c>
      <c r="V408" s="6" t="s">
        <v>1403</v>
      </c>
      <c r="W408" s="6" t="s">
        <v>1412</v>
      </c>
      <c r="X408" s="6" t="s">
        <v>1413</v>
      </c>
      <c r="Y408" s="6" t="s">
        <v>1417</v>
      </c>
      <c r="Z408" s="6" t="s">
        <v>1418</v>
      </c>
      <c r="AA408" s="35"/>
      <c r="AB408" s="6"/>
      <c r="AC408" t="s">
        <v>1722</v>
      </c>
    </row>
    <row r="409" ht="15.75" hidden="1" customHeight="1">
      <c r="A409" s="2">
        <v>4.0</v>
      </c>
      <c r="B409" s="18" t="s">
        <v>734</v>
      </c>
      <c r="C409">
        <v>0.0</v>
      </c>
      <c r="D409">
        <v>0.0</v>
      </c>
      <c r="E409" t="s">
        <v>965</v>
      </c>
      <c r="F409" s="6" t="s">
        <v>1134</v>
      </c>
      <c r="G409" t="s">
        <v>1724</v>
      </c>
      <c r="H409" t="s">
        <v>1725</v>
      </c>
      <c r="J409" s="6" t="s">
        <v>1347</v>
      </c>
      <c r="K409" s="23">
        <v>0.0</v>
      </c>
      <c r="N409">
        <v>5.46</v>
      </c>
      <c r="O409" s="23">
        <v>1.0</v>
      </c>
      <c r="R409">
        <v>5.46</v>
      </c>
      <c r="S409" t="s">
        <v>976</v>
      </c>
      <c r="T409">
        <v>0.0</v>
      </c>
      <c r="U409">
        <v>0.0</v>
      </c>
      <c r="V409" t="s">
        <v>978</v>
      </c>
      <c r="W409" s="6" t="s">
        <v>1384</v>
      </c>
      <c r="X409" s="6" t="s">
        <v>1385</v>
      </c>
      <c r="Y409" s="6" t="s">
        <v>918</v>
      </c>
      <c r="Z409" s="6" t="s">
        <v>1386</v>
      </c>
      <c r="AA409" s="35" t="s">
        <v>1726</v>
      </c>
      <c r="AB409" s="6" t="s">
        <v>1727</v>
      </c>
      <c r="AC409" t="s">
        <v>1722</v>
      </c>
    </row>
    <row r="410" ht="15.75" hidden="1" customHeight="1">
      <c r="A410" s="2">
        <v>4.0</v>
      </c>
      <c r="B410" s="18" t="s">
        <v>734</v>
      </c>
      <c r="C410">
        <v>0.0</v>
      </c>
      <c r="D410">
        <v>0.0</v>
      </c>
      <c r="E410" t="s">
        <v>965</v>
      </c>
      <c r="F410" s="6" t="s">
        <v>1134</v>
      </c>
      <c r="G410" t="s">
        <v>1724</v>
      </c>
      <c r="H410" t="s">
        <v>1725</v>
      </c>
      <c r="J410" s="6" t="s">
        <v>1347</v>
      </c>
      <c r="K410" s="23">
        <v>0.0</v>
      </c>
      <c r="N410">
        <v>5.46</v>
      </c>
      <c r="O410" s="23">
        <v>2.0</v>
      </c>
      <c r="R410">
        <v>5.46</v>
      </c>
      <c r="S410" t="s">
        <v>976</v>
      </c>
      <c r="T410">
        <v>0.0</v>
      </c>
      <c r="U410">
        <v>0.0</v>
      </c>
      <c r="V410" t="s">
        <v>1391</v>
      </c>
      <c r="W410" s="6" t="s">
        <v>1384</v>
      </c>
      <c r="X410" s="6" t="s">
        <v>1385</v>
      </c>
      <c r="Y410" s="6" t="s">
        <v>1392</v>
      </c>
      <c r="Z410" s="6" t="s">
        <v>1393</v>
      </c>
      <c r="AA410" s="35" t="s">
        <v>1726</v>
      </c>
      <c r="AB410" s="6" t="s">
        <v>1727</v>
      </c>
      <c r="AC410" t="s">
        <v>1722</v>
      </c>
    </row>
    <row r="411" ht="15.75" hidden="1" customHeight="1">
      <c r="A411" s="2">
        <v>4.0</v>
      </c>
      <c r="B411" s="18" t="s">
        <v>734</v>
      </c>
      <c r="C411">
        <v>0.0</v>
      </c>
      <c r="D411">
        <v>0.0</v>
      </c>
      <c r="E411" t="s">
        <v>965</v>
      </c>
      <c r="F411" s="6" t="s">
        <v>1134</v>
      </c>
      <c r="G411" t="s">
        <v>1724</v>
      </c>
      <c r="H411" t="s">
        <v>1725</v>
      </c>
      <c r="J411" s="6" t="s">
        <v>1347</v>
      </c>
      <c r="K411" s="23">
        <v>0.0</v>
      </c>
      <c r="N411">
        <v>5.46</v>
      </c>
      <c r="O411" s="23">
        <v>3.0</v>
      </c>
      <c r="R411">
        <v>5.46</v>
      </c>
      <c r="S411" t="s">
        <v>976</v>
      </c>
      <c r="T411">
        <v>0.0</v>
      </c>
      <c r="U411">
        <v>0.0</v>
      </c>
      <c r="V411" t="s">
        <v>1397</v>
      </c>
      <c r="W411" s="6" t="s">
        <v>1384</v>
      </c>
      <c r="X411" s="6" t="s">
        <v>1385</v>
      </c>
      <c r="Y411" s="6" t="s">
        <v>1398</v>
      </c>
      <c r="Z411" s="6" t="s">
        <v>1399</v>
      </c>
      <c r="AA411" s="35" t="s">
        <v>1726</v>
      </c>
      <c r="AB411" s="6" t="s">
        <v>1727</v>
      </c>
      <c r="AC411" t="s">
        <v>1722</v>
      </c>
    </row>
    <row r="412" ht="15.75" hidden="1" customHeight="1">
      <c r="A412" s="2">
        <v>4.0</v>
      </c>
      <c r="B412" s="18" t="s">
        <v>734</v>
      </c>
      <c r="C412">
        <v>0.0</v>
      </c>
      <c r="D412">
        <v>0.0</v>
      </c>
      <c r="E412" t="s">
        <v>965</v>
      </c>
      <c r="F412" s="6" t="s">
        <v>1134</v>
      </c>
      <c r="G412" t="s">
        <v>1724</v>
      </c>
      <c r="H412" t="s">
        <v>1725</v>
      </c>
      <c r="J412" s="6" t="s">
        <v>1347</v>
      </c>
      <c r="K412" s="23">
        <v>1.0</v>
      </c>
      <c r="N412">
        <v>5.46</v>
      </c>
      <c r="O412" s="23">
        <v>2.0</v>
      </c>
      <c r="R412">
        <v>5.46</v>
      </c>
      <c r="S412" t="s">
        <v>976</v>
      </c>
      <c r="T412">
        <v>0.0</v>
      </c>
      <c r="U412">
        <v>0.0</v>
      </c>
      <c r="V412" s="6" t="s">
        <v>1401</v>
      </c>
      <c r="W412" s="6" t="s">
        <v>918</v>
      </c>
      <c r="X412" s="6" t="s">
        <v>1386</v>
      </c>
      <c r="Y412" s="6" t="s">
        <v>1392</v>
      </c>
      <c r="Z412" s="6" t="s">
        <v>1393</v>
      </c>
      <c r="AA412" s="35"/>
      <c r="AB412" s="6"/>
      <c r="AC412" t="s">
        <v>1722</v>
      </c>
    </row>
    <row r="413" ht="15.75" hidden="1" customHeight="1">
      <c r="A413" s="2">
        <v>4.0</v>
      </c>
      <c r="B413" s="18" t="s">
        <v>734</v>
      </c>
      <c r="C413">
        <v>0.0</v>
      </c>
      <c r="D413">
        <v>0.0</v>
      </c>
      <c r="E413" t="s">
        <v>965</v>
      </c>
      <c r="F413" s="6" t="s">
        <v>1134</v>
      </c>
      <c r="G413" t="s">
        <v>1724</v>
      </c>
      <c r="H413" t="s">
        <v>1725</v>
      </c>
      <c r="J413" s="6" t="s">
        <v>1347</v>
      </c>
      <c r="K413" s="23">
        <v>1.0</v>
      </c>
      <c r="N413">
        <v>5.46</v>
      </c>
      <c r="O413" s="23">
        <v>3.0</v>
      </c>
      <c r="R413">
        <v>5.46</v>
      </c>
      <c r="S413" t="s">
        <v>976</v>
      </c>
      <c r="T413">
        <v>0.0</v>
      </c>
      <c r="U413">
        <v>0.0</v>
      </c>
      <c r="V413" s="6" t="s">
        <v>1402</v>
      </c>
      <c r="W413" s="6" t="s">
        <v>918</v>
      </c>
      <c r="X413" s="6" t="s">
        <v>1386</v>
      </c>
      <c r="Y413" s="6" t="s">
        <v>1398</v>
      </c>
      <c r="Z413" s="6" t="s">
        <v>1399</v>
      </c>
      <c r="AA413" s="35"/>
      <c r="AB413" s="6"/>
      <c r="AC413" t="s">
        <v>1722</v>
      </c>
    </row>
    <row r="414" ht="15.75" hidden="1" customHeight="1">
      <c r="A414" s="2">
        <v>4.0</v>
      </c>
      <c r="B414" s="18" t="s">
        <v>734</v>
      </c>
      <c r="C414">
        <v>0.0</v>
      </c>
      <c r="D414">
        <v>0.0</v>
      </c>
      <c r="E414" t="s">
        <v>965</v>
      </c>
      <c r="F414" s="6" t="s">
        <v>1134</v>
      </c>
      <c r="G414" t="s">
        <v>1724</v>
      </c>
      <c r="H414" t="s">
        <v>1725</v>
      </c>
      <c r="J414" s="6" t="s">
        <v>1347</v>
      </c>
      <c r="K414" s="23">
        <v>2.0</v>
      </c>
      <c r="N414">
        <v>5.46</v>
      </c>
      <c r="O414" s="23">
        <v>3.0</v>
      </c>
      <c r="R414">
        <v>5.46</v>
      </c>
      <c r="S414" t="s">
        <v>976</v>
      </c>
      <c r="T414">
        <v>0.0</v>
      </c>
      <c r="U414">
        <v>0.0</v>
      </c>
      <c r="V414" s="6" t="s">
        <v>1403</v>
      </c>
      <c r="W414" s="6" t="s">
        <v>1392</v>
      </c>
      <c r="X414" s="6" t="s">
        <v>1393</v>
      </c>
      <c r="Y414" s="6" t="s">
        <v>1398</v>
      </c>
      <c r="Z414" s="6" t="s">
        <v>1399</v>
      </c>
      <c r="AA414" s="35"/>
      <c r="AB414" s="6"/>
      <c r="AC414" t="s">
        <v>1722</v>
      </c>
    </row>
    <row r="415" ht="15.75" hidden="1" customHeight="1">
      <c r="A415" s="2">
        <v>4.0</v>
      </c>
      <c r="B415" s="18" t="s">
        <v>734</v>
      </c>
      <c r="C415">
        <v>0.0</v>
      </c>
      <c r="D415">
        <v>0.0</v>
      </c>
      <c r="E415" t="s">
        <v>965</v>
      </c>
      <c r="F415" s="6" t="s">
        <v>1134</v>
      </c>
      <c r="G415" t="s">
        <v>1724</v>
      </c>
      <c r="H415" t="s">
        <v>1725</v>
      </c>
      <c r="J415" s="6" t="s">
        <v>1347</v>
      </c>
      <c r="K415" s="23">
        <v>0.0</v>
      </c>
      <c r="L415">
        <v>5.0</v>
      </c>
      <c r="N415">
        <v>5.56</v>
      </c>
      <c r="O415" s="23">
        <v>1.0</v>
      </c>
      <c r="P415">
        <v>5.0</v>
      </c>
      <c r="R415">
        <v>5.57</v>
      </c>
      <c r="S415" t="s">
        <v>976</v>
      </c>
      <c r="T415">
        <v>0.0</v>
      </c>
      <c r="U415">
        <v>0.0</v>
      </c>
      <c r="V415" t="s">
        <v>978</v>
      </c>
      <c r="W415" s="6" t="s">
        <v>1423</v>
      </c>
      <c r="X415" s="6" t="s">
        <v>1424</v>
      </c>
      <c r="Y415" s="6" t="s">
        <v>1425</v>
      </c>
      <c r="Z415" s="6" t="s">
        <v>1426</v>
      </c>
      <c r="AA415" s="35" t="s">
        <v>1726</v>
      </c>
      <c r="AB415" s="6" t="s">
        <v>1727</v>
      </c>
      <c r="AC415" t="s">
        <v>1722</v>
      </c>
    </row>
    <row r="416" ht="15.75" hidden="1" customHeight="1">
      <c r="A416" s="2">
        <v>4.0</v>
      </c>
      <c r="B416" s="18" t="s">
        <v>734</v>
      </c>
      <c r="C416">
        <v>0.0</v>
      </c>
      <c r="D416">
        <v>0.0</v>
      </c>
      <c r="E416" t="s">
        <v>965</v>
      </c>
      <c r="F416" s="6" t="s">
        <v>1134</v>
      </c>
      <c r="G416" t="s">
        <v>1724</v>
      </c>
      <c r="H416" t="s">
        <v>1725</v>
      </c>
      <c r="J416" s="6" t="s">
        <v>1347</v>
      </c>
      <c r="K416" s="23">
        <v>0.0</v>
      </c>
      <c r="L416">
        <v>5.0</v>
      </c>
      <c r="N416">
        <v>5.56</v>
      </c>
      <c r="O416" s="23">
        <v>2.0</v>
      </c>
      <c r="P416">
        <v>5.0</v>
      </c>
      <c r="R416">
        <v>5.58</v>
      </c>
      <c r="S416" t="s">
        <v>976</v>
      </c>
      <c r="T416">
        <v>0.0</v>
      </c>
      <c r="U416">
        <v>0.0</v>
      </c>
      <c r="V416" t="s">
        <v>1391</v>
      </c>
      <c r="W416" s="6" t="s">
        <v>1423</v>
      </c>
      <c r="X416" s="6" t="s">
        <v>1424</v>
      </c>
      <c r="Y416" s="6" t="s">
        <v>1431</v>
      </c>
      <c r="Z416" s="6" t="s">
        <v>1432</v>
      </c>
      <c r="AA416" s="35" t="s">
        <v>1726</v>
      </c>
      <c r="AB416" s="6" t="s">
        <v>1727</v>
      </c>
      <c r="AC416" t="s">
        <v>1722</v>
      </c>
    </row>
    <row r="417" ht="15.75" hidden="1" customHeight="1">
      <c r="A417" s="2">
        <v>4.0</v>
      </c>
      <c r="B417" s="18" t="s">
        <v>734</v>
      </c>
      <c r="C417">
        <v>0.0</v>
      </c>
      <c r="D417">
        <v>0.0</v>
      </c>
      <c r="E417" t="s">
        <v>965</v>
      </c>
      <c r="F417" s="6" t="s">
        <v>1134</v>
      </c>
      <c r="G417" t="s">
        <v>1724</v>
      </c>
      <c r="H417" t="s">
        <v>1725</v>
      </c>
      <c r="J417" s="6" t="s">
        <v>1347</v>
      </c>
      <c r="K417" s="23">
        <v>0.0</v>
      </c>
      <c r="L417">
        <v>5.0</v>
      </c>
      <c r="N417">
        <v>5.56</v>
      </c>
      <c r="O417" s="23">
        <v>3.0</v>
      </c>
      <c r="P417">
        <v>5.0</v>
      </c>
      <c r="R417">
        <v>5.57</v>
      </c>
      <c r="S417" t="s">
        <v>976</v>
      </c>
      <c r="T417">
        <v>0.0</v>
      </c>
      <c r="U417">
        <v>0.0</v>
      </c>
      <c r="V417" t="s">
        <v>1397</v>
      </c>
      <c r="W417" s="6" t="s">
        <v>1423</v>
      </c>
      <c r="X417" s="6" t="s">
        <v>1424</v>
      </c>
      <c r="Y417" s="6" t="s">
        <v>1436</v>
      </c>
      <c r="Z417" s="6" t="s">
        <v>1437</v>
      </c>
      <c r="AA417" s="35" t="s">
        <v>1726</v>
      </c>
      <c r="AB417" s="6" t="s">
        <v>1727</v>
      </c>
      <c r="AC417" t="s">
        <v>1722</v>
      </c>
    </row>
    <row r="418" ht="15.75" hidden="1" customHeight="1">
      <c r="A418" s="2">
        <v>4.0</v>
      </c>
      <c r="B418" s="18" t="s">
        <v>734</v>
      </c>
      <c r="C418">
        <v>0.0</v>
      </c>
      <c r="D418">
        <v>0.0</v>
      </c>
      <c r="E418" t="s">
        <v>965</v>
      </c>
      <c r="F418" s="6" t="s">
        <v>1134</v>
      </c>
      <c r="G418" t="s">
        <v>1724</v>
      </c>
      <c r="H418" t="s">
        <v>1725</v>
      </c>
      <c r="J418" s="6" t="s">
        <v>1347</v>
      </c>
      <c r="K418" s="23">
        <v>1.0</v>
      </c>
      <c r="L418">
        <v>4.0</v>
      </c>
      <c r="N418">
        <v>5.56</v>
      </c>
      <c r="O418" s="23">
        <v>2.0</v>
      </c>
      <c r="P418">
        <v>4.0</v>
      </c>
      <c r="R418">
        <v>5.56</v>
      </c>
      <c r="S418" t="s">
        <v>976</v>
      </c>
      <c r="T418">
        <v>0.0</v>
      </c>
      <c r="U418">
        <v>0.0</v>
      </c>
      <c r="V418" s="6" t="s">
        <v>1401</v>
      </c>
      <c r="W418" s="6" t="s">
        <v>1408</v>
      </c>
      <c r="X418" s="6" t="s">
        <v>1409</v>
      </c>
      <c r="Y418" s="6" t="s">
        <v>1412</v>
      </c>
      <c r="Z418" s="6" t="s">
        <v>1413</v>
      </c>
      <c r="AA418" s="35"/>
      <c r="AB418" s="6"/>
      <c r="AC418" t="s">
        <v>1722</v>
      </c>
    </row>
    <row r="419" ht="15.75" hidden="1" customHeight="1">
      <c r="A419" s="2">
        <v>4.0</v>
      </c>
      <c r="B419" s="18" t="s">
        <v>734</v>
      </c>
      <c r="C419">
        <v>0.0</v>
      </c>
      <c r="D419">
        <v>0.0</v>
      </c>
      <c r="E419" t="s">
        <v>965</v>
      </c>
      <c r="F419" s="6" t="s">
        <v>1134</v>
      </c>
      <c r="G419" t="s">
        <v>1724</v>
      </c>
      <c r="H419" t="s">
        <v>1725</v>
      </c>
      <c r="J419" s="6" t="s">
        <v>1347</v>
      </c>
      <c r="K419" s="23">
        <v>1.0</v>
      </c>
      <c r="L419">
        <v>4.0</v>
      </c>
      <c r="N419">
        <v>5.56</v>
      </c>
      <c r="O419" s="23">
        <v>3.0</v>
      </c>
      <c r="P419">
        <v>4.0</v>
      </c>
      <c r="R419">
        <v>5.57</v>
      </c>
      <c r="S419" t="s">
        <v>976</v>
      </c>
      <c r="T419">
        <v>0.0</v>
      </c>
      <c r="U419">
        <v>0.0</v>
      </c>
      <c r="V419" s="6" t="s">
        <v>1402</v>
      </c>
      <c r="W419" s="6" t="s">
        <v>1408</v>
      </c>
      <c r="X419" s="6" t="s">
        <v>1409</v>
      </c>
      <c r="Y419" s="6" t="s">
        <v>1417</v>
      </c>
      <c r="Z419" s="6" t="s">
        <v>1418</v>
      </c>
      <c r="AA419" s="35"/>
      <c r="AB419" s="6"/>
      <c r="AC419" t="s">
        <v>1722</v>
      </c>
    </row>
    <row r="420" ht="15.75" hidden="1" customHeight="1">
      <c r="A420" s="2">
        <v>4.0</v>
      </c>
      <c r="B420" s="18" t="s">
        <v>734</v>
      </c>
      <c r="C420">
        <v>0.0</v>
      </c>
      <c r="D420">
        <v>0.0</v>
      </c>
      <c r="E420" t="s">
        <v>965</v>
      </c>
      <c r="F420" s="6" t="s">
        <v>1134</v>
      </c>
      <c r="G420" t="s">
        <v>1724</v>
      </c>
      <c r="H420" t="s">
        <v>1725</v>
      </c>
      <c r="J420" s="6" t="s">
        <v>1347</v>
      </c>
      <c r="K420" s="23">
        <v>2.0</v>
      </c>
      <c r="L420">
        <v>4.0</v>
      </c>
      <c r="N420">
        <v>5.56</v>
      </c>
      <c r="O420" s="23">
        <v>3.0</v>
      </c>
      <c r="P420">
        <v>4.0</v>
      </c>
      <c r="R420">
        <v>5.57</v>
      </c>
      <c r="S420" t="s">
        <v>976</v>
      </c>
      <c r="T420">
        <v>0.0</v>
      </c>
      <c r="U420">
        <v>0.0</v>
      </c>
      <c r="V420" s="6" t="s">
        <v>1403</v>
      </c>
      <c r="W420" s="6" t="s">
        <v>1412</v>
      </c>
      <c r="X420" s="6" t="s">
        <v>1413</v>
      </c>
      <c r="Y420" s="6" t="s">
        <v>1417</v>
      </c>
      <c r="Z420" s="6" t="s">
        <v>1418</v>
      </c>
      <c r="AA420" s="35"/>
      <c r="AB420" s="6"/>
      <c r="AC420" t="s">
        <v>1722</v>
      </c>
    </row>
    <row r="421" ht="15.75" hidden="1" customHeight="1">
      <c r="A421" s="2">
        <v>4.0</v>
      </c>
      <c r="B421" s="18" t="s">
        <v>734</v>
      </c>
      <c r="C421">
        <v>0.0</v>
      </c>
      <c r="D421">
        <v>0.0</v>
      </c>
      <c r="E421" t="s">
        <v>965</v>
      </c>
      <c r="F421" s="6" t="s">
        <v>1134</v>
      </c>
      <c r="G421" t="s">
        <v>1724</v>
      </c>
      <c r="H421" t="s">
        <v>1725</v>
      </c>
      <c r="J421" s="6" t="s">
        <v>1347</v>
      </c>
      <c r="K421" s="23">
        <v>1.0</v>
      </c>
      <c r="L421">
        <v>5.0</v>
      </c>
      <c r="N421">
        <v>5.57</v>
      </c>
      <c r="O421" s="23">
        <v>2.0</v>
      </c>
      <c r="P421">
        <v>5.0</v>
      </c>
      <c r="R421">
        <v>5.58</v>
      </c>
      <c r="S421" t="s">
        <v>976</v>
      </c>
      <c r="T421">
        <v>0.0</v>
      </c>
      <c r="U421">
        <v>0.0</v>
      </c>
      <c r="V421" s="6" t="s">
        <v>1401</v>
      </c>
      <c r="W421" s="6" t="s">
        <v>1425</v>
      </c>
      <c r="X421" s="6" t="s">
        <v>1426</v>
      </c>
      <c r="Y421" s="6" t="s">
        <v>1431</v>
      </c>
      <c r="Z421" s="6" t="s">
        <v>1432</v>
      </c>
      <c r="AA421" s="35"/>
      <c r="AB421" s="6"/>
      <c r="AC421" t="s">
        <v>1722</v>
      </c>
    </row>
    <row r="422" ht="15.75" hidden="1" customHeight="1">
      <c r="A422" s="2">
        <v>4.0</v>
      </c>
      <c r="B422" s="18" t="s">
        <v>734</v>
      </c>
      <c r="C422">
        <v>0.0</v>
      </c>
      <c r="D422">
        <v>0.0</v>
      </c>
      <c r="E422" t="s">
        <v>965</v>
      </c>
      <c r="F422" s="6" t="s">
        <v>1134</v>
      </c>
      <c r="G422" t="s">
        <v>1724</v>
      </c>
      <c r="H422" t="s">
        <v>1725</v>
      </c>
      <c r="J422" s="6" t="s">
        <v>1347</v>
      </c>
      <c r="K422" s="23">
        <v>1.0</v>
      </c>
      <c r="L422">
        <v>5.0</v>
      </c>
      <c r="N422">
        <v>5.57</v>
      </c>
      <c r="O422" s="23">
        <v>3.0</v>
      </c>
      <c r="P422">
        <v>5.0</v>
      </c>
      <c r="R422">
        <v>5.57</v>
      </c>
      <c r="S422" t="s">
        <v>976</v>
      </c>
      <c r="T422">
        <v>0.0</v>
      </c>
      <c r="U422">
        <v>0.0</v>
      </c>
      <c r="V422" s="6" t="s">
        <v>1402</v>
      </c>
      <c r="W422" s="6" t="s">
        <v>1425</v>
      </c>
      <c r="X422" s="6" t="s">
        <v>1426</v>
      </c>
      <c r="Y422" s="6" t="s">
        <v>1436</v>
      </c>
      <c r="Z422" s="6" t="s">
        <v>1437</v>
      </c>
      <c r="AA422" s="35"/>
      <c r="AB422" s="6"/>
      <c r="AC422" t="s">
        <v>1722</v>
      </c>
    </row>
    <row r="423" ht="15.75" hidden="1" customHeight="1">
      <c r="A423" s="2">
        <v>4.0</v>
      </c>
      <c r="B423" s="18" t="s">
        <v>734</v>
      </c>
      <c r="C423">
        <v>0.0</v>
      </c>
      <c r="D423">
        <v>0.0</v>
      </c>
      <c r="E423" t="s">
        <v>965</v>
      </c>
      <c r="F423" s="6" t="s">
        <v>1134</v>
      </c>
      <c r="G423" t="s">
        <v>1724</v>
      </c>
      <c r="H423" t="s">
        <v>1725</v>
      </c>
      <c r="J423" s="6" t="s">
        <v>1347</v>
      </c>
      <c r="K423" s="23">
        <v>0.0</v>
      </c>
      <c r="L423">
        <v>4.0</v>
      </c>
      <c r="N423">
        <v>5.58</v>
      </c>
      <c r="O423" s="23">
        <v>1.0</v>
      </c>
      <c r="P423">
        <v>4.0</v>
      </c>
      <c r="R423">
        <v>5.56</v>
      </c>
      <c r="S423" t="s">
        <v>976</v>
      </c>
      <c r="T423">
        <v>0.0</v>
      </c>
      <c r="U423">
        <v>0.0</v>
      </c>
      <c r="V423" t="s">
        <v>978</v>
      </c>
      <c r="W423" s="6" t="s">
        <v>1406</v>
      </c>
      <c r="X423" s="6" t="s">
        <v>1407</v>
      </c>
      <c r="Y423" s="6" t="s">
        <v>1408</v>
      </c>
      <c r="Z423" s="6" t="s">
        <v>1409</v>
      </c>
      <c r="AA423" s="35" t="s">
        <v>1726</v>
      </c>
      <c r="AB423" s="6" t="s">
        <v>1727</v>
      </c>
      <c r="AC423" t="s">
        <v>1722</v>
      </c>
    </row>
    <row r="424" ht="15.75" hidden="1" customHeight="1">
      <c r="A424" s="2">
        <v>4.0</v>
      </c>
      <c r="B424" s="18" t="s">
        <v>734</v>
      </c>
      <c r="C424">
        <v>0.0</v>
      </c>
      <c r="D424">
        <v>0.0</v>
      </c>
      <c r="E424" t="s">
        <v>965</v>
      </c>
      <c r="F424" s="6" t="s">
        <v>1134</v>
      </c>
      <c r="G424" t="s">
        <v>1724</v>
      </c>
      <c r="H424" t="s">
        <v>1725</v>
      </c>
      <c r="J424" s="6" t="s">
        <v>1347</v>
      </c>
      <c r="K424" s="23">
        <v>0.0</v>
      </c>
      <c r="L424">
        <v>4.0</v>
      </c>
      <c r="N424">
        <v>5.58</v>
      </c>
      <c r="O424" s="23">
        <v>2.0</v>
      </c>
      <c r="P424">
        <v>4.0</v>
      </c>
      <c r="R424">
        <v>5.56</v>
      </c>
      <c r="S424" t="s">
        <v>976</v>
      </c>
      <c r="T424">
        <v>0.0</v>
      </c>
      <c r="U424">
        <v>0.0</v>
      </c>
      <c r="V424" t="s">
        <v>1391</v>
      </c>
      <c r="W424" s="6" t="s">
        <v>1406</v>
      </c>
      <c r="X424" s="6" t="s">
        <v>1407</v>
      </c>
      <c r="Y424" s="6" t="s">
        <v>1412</v>
      </c>
      <c r="Z424" s="6" t="s">
        <v>1413</v>
      </c>
      <c r="AA424" s="35" t="s">
        <v>1726</v>
      </c>
      <c r="AB424" s="6" t="s">
        <v>1727</v>
      </c>
      <c r="AC424" t="s">
        <v>1722</v>
      </c>
    </row>
    <row r="425" ht="15.75" hidden="1" customHeight="1">
      <c r="A425" s="2">
        <v>4.0</v>
      </c>
      <c r="B425" s="18" t="s">
        <v>734</v>
      </c>
      <c r="C425">
        <v>0.0</v>
      </c>
      <c r="D425">
        <v>0.0</v>
      </c>
      <c r="E425" t="s">
        <v>965</v>
      </c>
      <c r="F425" s="6" t="s">
        <v>1134</v>
      </c>
      <c r="G425" t="s">
        <v>1724</v>
      </c>
      <c r="H425" t="s">
        <v>1725</v>
      </c>
      <c r="J425" s="6" t="s">
        <v>1347</v>
      </c>
      <c r="K425" s="23">
        <v>0.0</v>
      </c>
      <c r="L425">
        <v>4.0</v>
      </c>
      <c r="N425">
        <v>5.58</v>
      </c>
      <c r="O425" s="23">
        <v>3.0</v>
      </c>
      <c r="P425">
        <v>4.0</v>
      </c>
      <c r="R425">
        <v>5.57</v>
      </c>
      <c r="S425" t="s">
        <v>976</v>
      </c>
      <c r="T425">
        <v>0.0</v>
      </c>
      <c r="U425">
        <v>0.0</v>
      </c>
      <c r="V425" t="s">
        <v>1397</v>
      </c>
      <c r="W425" s="6" t="s">
        <v>1406</v>
      </c>
      <c r="X425" s="6" t="s">
        <v>1407</v>
      </c>
      <c r="Y425" s="6" t="s">
        <v>1417</v>
      </c>
      <c r="Z425" s="6" t="s">
        <v>1418</v>
      </c>
      <c r="AA425" s="35" t="s">
        <v>1726</v>
      </c>
      <c r="AB425" s="6" t="s">
        <v>1727</v>
      </c>
      <c r="AC425" t="s">
        <v>1722</v>
      </c>
    </row>
    <row r="426" ht="15.75" hidden="1" customHeight="1">
      <c r="A426" s="2">
        <v>4.0</v>
      </c>
      <c r="B426" s="18" t="s">
        <v>734</v>
      </c>
      <c r="C426">
        <v>0.0</v>
      </c>
      <c r="D426">
        <v>0.0</v>
      </c>
      <c r="E426" t="s">
        <v>965</v>
      </c>
      <c r="F426" s="6" t="s">
        <v>1134</v>
      </c>
      <c r="G426" t="s">
        <v>1724</v>
      </c>
      <c r="H426" t="s">
        <v>1725</v>
      </c>
      <c r="J426" s="6" t="s">
        <v>1347</v>
      </c>
      <c r="K426" s="23">
        <v>2.0</v>
      </c>
      <c r="L426">
        <v>5.0</v>
      </c>
      <c r="N426">
        <v>5.58</v>
      </c>
      <c r="O426" s="23">
        <v>3.0</v>
      </c>
      <c r="P426">
        <v>5.0</v>
      </c>
      <c r="R426">
        <v>5.57</v>
      </c>
      <c r="S426" t="s">
        <v>976</v>
      </c>
      <c r="T426">
        <v>0.0</v>
      </c>
      <c r="U426">
        <v>0.0</v>
      </c>
      <c r="V426" s="6" t="s">
        <v>1403</v>
      </c>
      <c r="W426" s="6" t="s">
        <v>1431</v>
      </c>
      <c r="X426" s="6" t="s">
        <v>1432</v>
      </c>
      <c r="Y426" s="6" t="s">
        <v>1436</v>
      </c>
      <c r="Z426" s="6" t="s">
        <v>1437</v>
      </c>
      <c r="AA426" s="35"/>
      <c r="AB426" s="6"/>
      <c r="AC426" t="s">
        <v>1722</v>
      </c>
    </row>
    <row r="427" ht="15.75" hidden="1" customHeight="1">
      <c r="A427" s="2">
        <v>4.0</v>
      </c>
      <c r="B427" s="18" t="s">
        <v>734</v>
      </c>
      <c r="C427">
        <v>0.0</v>
      </c>
      <c r="D427">
        <v>0.0</v>
      </c>
      <c r="E427" t="s">
        <v>965</v>
      </c>
      <c r="F427" s="6" t="s">
        <v>1134</v>
      </c>
      <c r="G427" t="s">
        <v>1724</v>
      </c>
      <c r="H427" t="s">
        <v>1725</v>
      </c>
      <c r="J427" s="6" t="s">
        <v>973</v>
      </c>
      <c r="K427" s="23">
        <v>1.0</v>
      </c>
      <c r="L427">
        <v>5.0</v>
      </c>
      <c r="N427">
        <v>82.2</v>
      </c>
      <c r="O427" s="23">
        <v>2.0</v>
      </c>
      <c r="P427">
        <v>5.0</v>
      </c>
      <c r="R427">
        <v>83.5</v>
      </c>
      <c r="S427" t="s">
        <v>976</v>
      </c>
      <c r="T427">
        <v>0.0</v>
      </c>
      <c r="U427">
        <v>0.0</v>
      </c>
      <c r="V427" s="6" t="s">
        <v>1401</v>
      </c>
      <c r="W427" s="6" t="s">
        <v>1425</v>
      </c>
      <c r="X427" s="6" t="s">
        <v>1426</v>
      </c>
      <c r="Y427" s="6" t="s">
        <v>1431</v>
      </c>
      <c r="Z427" s="6" t="s">
        <v>1432</v>
      </c>
      <c r="AA427" s="35"/>
      <c r="AB427" s="6"/>
      <c r="AC427" t="s">
        <v>1722</v>
      </c>
    </row>
    <row r="428" ht="15.75" hidden="1" customHeight="1">
      <c r="A428" s="2">
        <v>4.0</v>
      </c>
      <c r="B428" s="18" t="s">
        <v>734</v>
      </c>
      <c r="C428">
        <v>0.0</v>
      </c>
      <c r="D428">
        <v>0.0</v>
      </c>
      <c r="E428" t="s">
        <v>965</v>
      </c>
      <c r="F428" s="6" t="s">
        <v>1134</v>
      </c>
      <c r="G428" t="s">
        <v>1724</v>
      </c>
      <c r="H428" t="s">
        <v>1725</v>
      </c>
      <c r="J428" s="6" t="s">
        <v>973</v>
      </c>
      <c r="K428" s="23">
        <v>1.0</v>
      </c>
      <c r="L428">
        <v>5.0</v>
      </c>
      <c r="N428">
        <v>82.2</v>
      </c>
      <c r="O428" s="23">
        <v>3.0</v>
      </c>
      <c r="P428">
        <v>5.0</v>
      </c>
      <c r="R428">
        <v>80.1</v>
      </c>
      <c r="S428" t="s">
        <v>976</v>
      </c>
      <c r="T428">
        <v>0.0</v>
      </c>
      <c r="U428">
        <v>0.0</v>
      </c>
      <c r="V428" s="6" t="s">
        <v>1402</v>
      </c>
      <c r="W428" s="6" t="s">
        <v>1425</v>
      </c>
      <c r="X428" s="6" t="s">
        <v>1426</v>
      </c>
      <c r="Y428" s="6" t="s">
        <v>1436</v>
      </c>
      <c r="Z428" s="6" t="s">
        <v>1437</v>
      </c>
      <c r="AA428" s="35"/>
      <c r="AB428" s="6"/>
      <c r="AC428" t="s">
        <v>1722</v>
      </c>
    </row>
    <row r="429" ht="15.75" hidden="1" customHeight="1">
      <c r="A429" s="2">
        <v>4.0</v>
      </c>
      <c r="B429" s="18" t="s">
        <v>734</v>
      </c>
      <c r="C429">
        <v>0.0</v>
      </c>
      <c r="D429">
        <v>0.0</v>
      </c>
      <c r="E429" t="s">
        <v>965</v>
      </c>
      <c r="F429" s="6" t="s">
        <v>1134</v>
      </c>
      <c r="G429" t="s">
        <v>1724</v>
      </c>
      <c r="H429" t="s">
        <v>1725</v>
      </c>
      <c r="J429" s="6" t="s">
        <v>973</v>
      </c>
      <c r="K429" s="23">
        <v>2.0</v>
      </c>
      <c r="L429">
        <v>5.0</v>
      </c>
      <c r="N429">
        <v>83.5</v>
      </c>
      <c r="O429" s="23">
        <v>3.0</v>
      </c>
      <c r="P429">
        <v>5.0</v>
      </c>
      <c r="R429">
        <v>80.1</v>
      </c>
      <c r="S429" t="s">
        <v>976</v>
      </c>
      <c r="T429">
        <v>0.0</v>
      </c>
      <c r="U429">
        <v>0.0</v>
      </c>
      <c r="V429" s="6" t="s">
        <v>1403</v>
      </c>
      <c r="W429" s="6" t="s">
        <v>1431</v>
      </c>
      <c r="X429" s="6" t="s">
        <v>1432</v>
      </c>
      <c r="Y429" s="6" t="s">
        <v>1436</v>
      </c>
      <c r="Z429" s="6" t="s">
        <v>1437</v>
      </c>
      <c r="AA429" s="35"/>
      <c r="AB429" s="6"/>
      <c r="AC429" t="s">
        <v>1722</v>
      </c>
    </row>
    <row r="430" ht="15.75" hidden="1" customHeight="1">
      <c r="A430" s="2">
        <v>4.0</v>
      </c>
      <c r="B430" s="18" t="s">
        <v>734</v>
      </c>
      <c r="C430">
        <v>0.0</v>
      </c>
      <c r="D430">
        <v>0.0</v>
      </c>
      <c r="E430" t="s">
        <v>965</v>
      </c>
      <c r="F430" s="6" t="s">
        <v>1134</v>
      </c>
      <c r="G430" t="s">
        <v>1724</v>
      </c>
      <c r="H430" t="s">
        <v>1725</v>
      </c>
      <c r="J430" s="6" t="s">
        <v>973</v>
      </c>
      <c r="K430" s="23">
        <v>0.0</v>
      </c>
      <c r="L430">
        <v>5.0</v>
      </c>
      <c r="N430">
        <v>83.6</v>
      </c>
      <c r="O430" s="23">
        <v>1.0</v>
      </c>
      <c r="P430">
        <v>5.0</v>
      </c>
      <c r="R430">
        <v>82.2</v>
      </c>
      <c r="S430" t="s">
        <v>976</v>
      </c>
      <c r="T430">
        <v>0.0</v>
      </c>
      <c r="U430">
        <v>0.0</v>
      </c>
      <c r="V430" t="s">
        <v>978</v>
      </c>
      <c r="W430" s="6" t="s">
        <v>1423</v>
      </c>
      <c r="X430" s="6" t="s">
        <v>1424</v>
      </c>
      <c r="Y430" s="6" t="s">
        <v>1425</v>
      </c>
      <c r="Z430" s="6" t="s">
        <v>1426</v>
      </c>
      <c r="AA430" s="35" t="s">
        <v>1726</v>
      </c>
      <c r="AB430" s="6" t="s">
        <v>1727</v>
      </c>
      <c r="AC430" t="s">
        <v>1722</v>
      </c>
    </row>
    <row r="431" ht="15.75" hidden="1" customHeight="1">
      <c r="A431" s="2">
        <v>4.0</v>
      </c>
      <c r="B431" s="18" t="s">
        <v>734</v>
      </c>
      <c r="C431">
        <v>0.0</v>
      </c>
      <c r="D431">
        <v>0.0</v>
      </c>
      <c r="E431" t="s">
        <v>965</v>
      </c>
      <c r="F431" s="6" t="s">
        <v>1134</v>
      </c>
      <c r="G431" t="s">
        <v>1724</v>
      </c>
      <c r="H431" t="s">
        <v>1725</v>
      </c>
      <c r="J431" s="6" t="s">
        <v>973</v>
      </c>
      <c r="K431" s="23">
        <v>0.0</v>
      </c>
      <c r="L431">
        <v>5.0</v>
      </c>
      <c r="N431">
        <v>83.6</v>
      </c>
      <c r="O431" s="23">
        <v>2.0</v>
      </c>
      <c r="P431">
        <v>5.0</v>
      </c>
      <c r="R431">
        <v>83.5</v>
      </c>
      <c r="S431" t="s">
        <v>976</v>
      </c>
      <c r="T431">
        <v>0.0</v>
      </c>
      <c r="U431">
        <v>0.0</v>
      </c>
      <c r="V431" t="s">
        <v>1391</v>
      </c>
      <c r="W431" s="6" t="s">
        <v>1423</v>
      </c>
      <c r="X431" s="6" t="s">
        <v>1424</v>
      </c>
      <c r="Y431" s="6" t="s">
        <v>1431</v>
      </c>
      <c r="Z431" s="6" t="s">
        <v>1432</v>
      </c>
      <c r="AA431" s="35" t="s">
        <v>1726</v>
      </c>
      <c r="AB431" s="6" t="s">
        <v>1727</v>
      </c>
      <c r="AC431" t="s">
        <v>1722</v>
      </c>
    </row>
    <row r="432" ht="15.75" hidden="1" customHeight="1">
      <c r="A432" s="2">
        <v>4.0</v>
      </c>
      <c r="B432" s="18" t="s">
        <v>734</v>
      </c>
      <c r="C432">
        <v>0.0</v>
      </c>
      <c r="D432">
        <v>0.0</v>
      </c>
      <c r="E432" t="s">
        <v>965</v>
      </c>
      <c r="F432" s="6" t="s">
        <v>1134</v>
      </c>
      <c r="G432" t="s">
        <v>1724</v>
      </c>
      <c r="H432" t="s">
        <v>1725</v>
      </c>
      <c r="J432" s="6" t="s">
        <v>973</v>
      </c>
      <c r="K432" s="23">
        <v>0.0</v>
      </c>
      <c r="L432">
        <v>5.0</v>
      </c>
      <c r="N432">
        <v>83.6</v>
      </c>
      <c r="O432" s="23">
        <v>3.0</v>
      </c>
      <c r="P432">
        <v>5.0</v>
      </c>
      <c r="R432">
        <v>80.1</v>
      </c>
      <c r="S432" t="s">
        <v>976</v>
      </c>
      <c r="T432">
        <v>0.0</v>
      </c>
      <c r="U432">
        <v>0.0</v>
      </c>
      <c r="V432" t="s">
        <v>1397</v>
      </c>
      <c r="W432" s="6" t="s">
        <v>1423</v>
      </c>
      <c r="X432" s="6" t="s">
        <v>1424</v>
      </c>
      <c r="Y432" s="6" t="s">
        <v>1436</v>
      </c>
      <c r="Z432" s="6" t="s">
        <v>1437</v>
      </c>
      <c r="AA432" s="35" t="s">
        <v>1726</v>
      </c>
      <c r="AB432" s="6" t="s">
        <v>1727</v>
      </c>
      <c r="AC432" t="s">
        <v>1722</v>
      </c>
    </row>
    <row r="433" ht="15.75" hidden="1" customHeight="1">
      <c r="A433" s="2">
        <v>4.0</v>
      </c>
      <c r="B433" s="18" t="s">
        <v>734</v>
      </c>
      <c r="C433">
        <v>0.0</v>
      </c>
      <c r="D433">
        <v>0.0</v>
      </c>
      <c r="E433" t="s">
        <v>965</v>
      </c>
      <c r="F433" s="6" t="s">
        <v>1134</v>
      </c>
      <c r="G433" t="s">
        <v>1724</v>
      </c>
      <c r="H433" t="s">
        <v>1725</v>
      </c>
      <c r="J433" s="6" t="s">
        <v>973</v>
      </c>
      <c r="K433" s="23">
        <v>1.0</v>
      </c>
      <c r="N433">
        <v>83.6</v>
      </c>
      <c r="O433" s="23">
        <v>2.0</v>
      </c>
      <c r="R433">
        <v>85.3</v>
      </c>
      <c r="S433" t="s">
        <v>976</v>
      </c>
      <c r="T433">
        <v>0.0</v>
      </c>
      <c r="U433">
        <v>0.0</v>
      </c>
      <c r="V433" s="6" t="s">
        <v>1401</v>
      </c>
      <c r="W433" s="6" t="s">
        <v>918</v>
      </c>
      <c r="X433" s="6" t="s">
        <v>1386</v>
      </c>
      <c r="Y433" s="6" t="s">
        <v>1392</v>
      </c>
      <c r="Z433" s="6" t="s">
        <v>1393</v>
      </c>
      <c r="AA433" s="35"/>
      <c r="AB433" s="6"/>
      <c r="AC433" t="s">
        <v>1722</v>
      </c>
    </row>
    <row r="434" ht="15.75" hidden="1" customHeight="1">
      <c r="A434" s="2">
        <v>4.0</v>
      </c>
      <c r="B434" s="18" t="s">
        <v>734</v>
      </c>
      <c r="C434">
        <v>0.0</v>
      </c>
      <c r="D434">
        <v>0.0</v>
      </c>
      <c r="E434" t="s">
        <v>965</v>
      </c>
      <c r="F434" s="6" t="s">
        <v>1134</v>
      </c>
      <c r="G434" t="s">
        <v>1724</v>
      </c>
      <c r="H434" t="s">
        <v>1725</v>
      </c>
      <c r="J434" s="6" t="s">
        <v>973</v>
      </c>
      <c r="K434" s="23">
        <v>1.0</v>
      </c>
      <c r="N434">
        <v>83.6</v>
      </c>
      <c r="O434" s="23">
        <v>3.0</v>
      </c>
      <c r="R434">
        <v>83.0</v>
      </c>
      <c r="S434" t="s">
        <v>976</v>
      </c>
      <c r="T434">
        <v>0.0</v>
      </c>
      <c r="U434">
        <v>0.0</v>
      </c>
      <c r="V434" s="6" t="s">
        <v>1402</v>
      </c>
      <c r="W434" s="6" t="s">
        <v>918</v>
      </c>
      <c r="X434" s="6" t="s">
        <v>1386</v>
      </c>
      <c r="Y434" s="6" t="s">
        <v>1398</v>
      </c>
      <c r="Z434" s="6" t="s">
        <v>1399</v>
      </c>
      <c r="AA434" s="35"/>
      <c r="AB434" s="6"/>
      <c r="AC434" t="s">
        <v>1722</v>
      </c>
    </row>
    <row r="435" ht="15.75" hidden="1" customHeight="1">
      <c r="A435" s="2">
        <v>4.0</v>
      </c>
      <c r="B435" s="18" t="s">
        <v>734</v>
      </c>
      <c r="C435">
        <v>0.0</v>
      </c>
      <c r="D435">
        <v>0.0</v>
      </c>
      <c r="E435" t="s">
        <v>965</v>
      </c>
      <c r="F435" s="6" t="s">
        <v>1134</v>
      </c>
      <c r="G435" t="s">
        <v>1724</v>
      </c>
      <c r="H435" t="s">
        <v>1725</v>
      </c>
      <c r="J435" s="6" t="s">
        <v>973</v>
      </c>
      <c r="K435" s="23">
        <v>0.0</v>
      </c>
      <c r="N435">
        <v>83.8</v>
      </c>
      <c r="O435" s="23">
        <v>1.0</v>
      </c>
      <c r="R435">
        <v>83.6</v>
      </c>
      <c r="S435" t="s">
        <v>976</v>
      </c>
      <c r="T435">
        <v>0.0</v>
      </c>
      <c r="U435">
        <v>0.0</v>
      </c>
      <c r="V435" t="s">
        <v>978</v>
      </c>
      <c r="W435" s="6" t="s">
        <v>1384</v>
      </c>
      <c r="X435" s="6" t="s">
        <v>1385</v>
      </c>
      <c r="Y435" s="6" t="s">
        <v>918</v>
      </c>
      <c r="Z435" s="6" t="s">
        <v>1386</v>
      </c>
      <c r="AA435" s="35" t="s">
        <v>1726</v>
      </c>
      <c r="AB435" s="6" t="s">
        <v>1727</v>
      </c>
      <c r="AC435" t="s">
        <v>1722</v>
      </c>
    </row>
    <row r="436" ht="15.75" hidden="1" customHeight="1">
      <c r="A436" s="2">
        <v>4.0</v>
      </c>
      <c r="B436" s="18" t="s">
        <v>734</v>
      </c>
      <c r="C436">
        <v>0.0</v>
      </c>
      <c r="D436">
        <v>0.0</v>
      </c>
      <c r="E436" t="s">
        <v>965</v>
      </c>
      <c r="F436" s="6" t="s">
        <v>1134</v>
      </c>
      <c r="G436" t="s">
        <v>1724</v>
      </c>
      <c r="H436" t="s">
        <v>1725</v>
      </c>
      <c r="J436" s="6" t="s">
        <v>973</v>
      </c>
      <c r="K436" s="23">
        <v>0.0</v>
      </c>
      <c r="N436">
        <v>83.8</v>
      </c>
      <c r="O436" s="23">
        <v>2.0</v>
      </c>
      <c r="R436">
        <v>85.3</v>
      </c>
      <c r="S436" t="s">
        <v>976</v>
      </c>
      <c r="T436">
        <v>0.0</v>
      </c>
      <c r="U436">
        <v>0.0</v>
      </c>
      <c r="V436" t="s">
        <v>1391</v>
      </c>
      <c r="W436" s="6" t="s">
        <v>1384</v>
      </c>
      <c r="X436" s="6" t="s">
        <v>1385</v>
      </c>
      <c r="Y436" s="6" t="s">
        <v>1392</v>
      </c>
      <c r="Z436" s="6" t="s">
        <v>1393</v>
      </c>
      <c r="AA436" s="35" t="s">
        <v>1726</v>
      </c>
      <c r="AB436" s="6" t="s">
        <v>1727</v>
      </c>
      <c r="AC436" t="s">
        <v>1722</v>
      </c>
    </row>
    <row r="437" ht="15.75" hidden="1" customHeight="1">
      <c r="A437" s="2">
        <v>4.0</v>
      </c>
      <c r="B437" s="18" t="s">
        <v>734</v>
      </c>
      <c r="C437">
        <v>0.0</v>
      </c>
      <c r="D437">
        <v>0.0</v>
      </c>
      <c r="E437" t="s">
        <v>965</v>
      </c>
      <c r="F437" s="6" t="s">
        <v>1134</v>
      </c>
      <c r="G437" t="s">
        <v>1724</v>
      </c>
      <c r="H437" t="s">
        <v>1725</v>
      </c>
      <c r="J437" s="6" t="s">
        <v>973</v>
      </c>
      <c r="K437" s="23">
        <v>0.0</v>
      </c>
      <c r="N437">
        <v>83.8</v>
      </c>
      <c r="O437" s="23">
        <v>3.0</v>
      </c>
      <c r="R437">
        <v>83.0</v>
      </c>
      <c r="S437" t="s">
        <v>976</v>
      </c>
      <c r="T437">
        <v>0.0</v>
      </c>
      <c r="U437">
        <v>0.0</v>
      </c>
      <c r="V437" t="s">
        <v>1397</v>
      </c>
      <c r="W437" s="6" t="s">
        <v>1384</v>
      </c>
      <c r="X437" s="6" t="s">
        <v>1385</v>
      </c>
      <c r="Y437" s="6" t="s">
        <v>1398</v>
      </c>
      <c r="Z437" s="6" t="s">
        <v>1399</v>
      </c>
      <c r="AA437" s="35" t="s">
        <v>1726</v>
      </c>
      <c r="AB437" s="6" t="s">
        <v>1727</v>
      </c>
      <c r="AC437" t="s">
        <v>1722</v>
      </c>
    </row>
    <row r="438" ht="15.75" hidden="1" customHeight="1">
      <c r="A438" s="2">
        <v>4.0</v>
      </c>
      <c r="B438" s="18" t="s">
        <v>734</v>
      </c>
      <c r="C438">
        <v>0.0</v>
      </c>
      <c r="D438">
        <v>0.0</v>
      </c>
      <c r="E438" t="s">
        <v>965</v>
      </c>
      <c r="F438" s="6" t="s">
        <v>1134</v>
      </c>
      <c r="G438" t="s">
        <v>1724</v>
      </c>
      <c r="H438" t="s">
        <v>1725</v>
      </c>
      <c r="J438" s="6" t="s">
        <v>973</v>
      </c>
      <c r="K438" s="23">
        <v>0.0</v>
      </c>
      <c r="L438">
        <v>4.0</v>
      </c>
      <c r="N438">
        <v>84.0</v>
      </c>
      <c r="O438" s="23">
        <v>1.0</v>
      </c>
      <c r="P438">
        <v>4.0</v>
      </c>
      <c r="R438">
        <v>85.1</v>
      </c>
      <c r="S438" t="s">
        <v>976</v>
      </c>
      <c r="T438">
        <v>0.0</v>
      </c>
      <c r="U438">
        <v>0.0</v>
      </c>
      <c r="V438" t="s">
        <v>978</v>
      </c>
      <c r="W438" s="6" t="s">
        <v>1406</v>
      </c>
      <c r="X438" s="6" t="s">
        <v>1407</v>
      </c>
      <c r="Y438" s="6" t="s">
        <v>1408</v>
      </c>
      <c r="Z438" s="6" t="s">
        <v>1409</v>
      </c>
      <c r="AA438" s="35" t="s">
        <v>1726</v>
      </c>
      <c r="AB438" s="6" t="s">
        <v>1727</v>
      </c>
      <c r="AC438" t="s">
        <v>1722</v>
      </c>
    </row>
    <row r="439" ht="15.75" hidden="1" customHeight="1">
      <c r="A439" s="2">
        <v>4.0</v>
      </c>
      <c r="B439" s="18" t="s">
        <v>734</v>
      </c>
      <c r="C439">
        <v>0.0</v>
      </c>
      <c r="D439">
        <v>0.0</v>
      </c>
      <c r="E439" t="s">
        <v>965</v>
      </c>
      <c r="F439" s="6" t="s">
        <v>1134</v>
      </c>
      <c r="G439" t="s">
        <v>1724</v>
      </c>
      <c r="H439" t="s">
        <v>1725</v>
      </c>
      <c r="J439" s="6" t="s">
        <v>973</v>
      </c>
      <c r="K439" s="23">
        <v>0.0</v>
      </c>
      <c r="L439">
        <v>4.0</v>
      </c>
      <c r="N439">
        <v>84.0</v>
      </c>
      <c r="O439" s="23">
        <v>2.0</v>
      </c>
      <c r="P439">
        <v>4.0</v>
      </c>
      <c r="R439">
        <v>87.1</v>
      </c>
      <c r="S439" t="s">
        <v>976</v>
      </c>
      <c r="T439">
        <v>0.0</v>
      </c>
      <c r="U439">
        <v>0.0</v>
      </c>
      <c r="V439" t="s">
        <v>1391</v>
      </c>
      <c r="W439" s="6" t="s">
        <v>1406</v>
      </c>
      <c r="X439" s="6" t="s">
        <v>1407</v>
      </c>
      <c r="Y439" s="6" t="s">
        <v>1412</v>
      </c>
      <c r="Z439" s="6" t="s">
        <v>1413</v>
      </c>
      <c r="AA439" s="35" t="s">
        <v>1726</v>
      </c>
      <c r="AB439" s="6" t="s">
        <v>1727</v>
      </c>
      <c r="AC439" t="s">
        <v>1722</v>
      </c>
    </row>
    <row r="440" ht="15.75" hidden="1" customHeight="1">
      <c r="A440" s="2">
        <v>4.0</v>
      </c>
      <c r="B440" s="18" t="s">
        <v>734</v>
      </c>
      <c r="C440">
        <v>0.0</v>
      </c>
      <c r="D440">
        <v>0.0</v>
      </c>
      <c r="E440" t="s">
        <v>965</v>
      </c>
      <c r="F440" s="6" t="s">
        <v>1134</v>
      </c>
      <c r="G440" t="s">
        <v>1724</v>
      </c>
      <c r="H440" t="s">
        <v>1725</v>
      </c>
      <c r="J440" s="6" t="s">
        <v>973</v>
      </c>
      <c r="K440" s="23">
        <v>0.0</v>
      </c>
      <c r="L440">
        <v>4.0</v>
      </c>
      <c r="N440">
        <v>84.0</v>
      </c>
      <c r="O440" s="23">
        <v>3.0</v>
      </c>
      <c r="P440">
        <v>4.0</v>
      </c>
      <c r="R440">
        <v>86.0</v>
      </c>
      <c r="S440" t="s">
        <v>976</v>
      </c>
      <c r="T440">
        <v>0.0</v>
      </c>
      <c r="U440">
        <v>0.0</v>
      </c>
      <c r="V440" t="s">
        <v>1397</v>
      </c>
      <c r="W440" s="6" t="s">
        <v>1406</v>
      </c>
      <c r="X440" s="6" t="s">
        <v>1407</v>
      </c>
      <c r="Y440" s="6" t="s">
        <v>1417</v>
      </c>
      <c r="Z440" s="6" t="s">
        <v>1418</v>
      </c>
      <c r="AA440" s="35" t="s">
        <v>1726</v>
      </c>
      <c r="AB440" s="6" t="s">
        <v>1727</v>
      </c>
      <c r="AC440" t="s">
        <v>1722</v>
      </c>
    </row>
    <row r="441" ht="15.75" hidden="1" customHeight="1">
      <c r="A441" s="2">
        <v>4.0</v>
      </c>
      <c r="B441" s="18" t="s">
        <v>734</v>
      </c>
      <c r="C441">
        <v>0.0</v>
      </c>
      <c r="D441">
        <v>0.0</v>
      </c>
      <c r="E441" t="s">
        <v>965</v>
      </c>
      <c r="F441" s="6" t="s">
        <v>1134</v>
      </c>
      <c r="G441" t="s">
        <v>1724</v>
      </c>
      <c r="H441" t="s">
        <v>1725</v>
      </c>
      <c r="J441" s="6" t="s">
        <v>973</v>
      </c>
      <c r="K441" s="23">
        <v>1.0</v>
      </c>
      <c r="L441">
        <v>4.0</v>
      </c>
      <c r="N441">
        <v>85.1</v>
      </c>
      <c r="O441" s="23">
        <v>2.0</v>
      </c>
      <c r="P441">
        <v>4.0</v>
      </c>
      <c r="R441">
        <v>87.1</v>
      </c>
      <c r="S441" t="s">
        <v>976</v>
      </c>
      <c r="T441">
        <v>0.0</v>
      </c>
      <c r="U441">
        <v>0.0</v>
      </c>
      <c r="V441" s="6" t="s">
        <v>1401</v>
      </c>
      <c r="W441" s="6" t="s">
        <v>1408</v>
      </c>
      <c r="X441" s="6" t="s">
        <v>1409</v>
      </c>
      <c r="Y441" s="6" t="s">
        <v>1412</v>
      </c>
      <c r="Z441" s="6" t="s">
        <v>1413</v>
      </c>
      <c r="AA441" s="35"/>
      <c r="AB441" s="6"/>
      <c r="AC441" t="s">
        <v>1722</v>
      </c>
    </row>
    <row r="442" ht="15.75" hidden="1" customHeight="1">
      <c r="A442" s="2">
        <v>4.0</v>
      </c>
      <c r="B442" s="18" t="s">
        <v>734</v>
      </c>
      <c r="C442">
        <v>0.0</v>
      </c>
      <c r="D442">
        <v>0.0</v>
      </c>
      <c r="E442" t="s">
        <v>965</v>
      </c>
      <c r="F442" s="6" t="s">
        <v>1134</v>
      </c>
      <c r="G442" t="s">
        <v>1724</v>
      </c>
      <c r="H442" t="s">
        <v>1725</v>
      </c>
      <c r="J442" s="6" t="s">
        <v>973</v>
      </c>
      <c r="K442" s="23">
        <v>1.0</v>
      </c>
      <c r="L442">
        <v>4.0</v>
      </c>
      <c r="N442">
        <v>85.1</v>
      </c>
      <c r="O442" s="23">
        <v>3.0</v>
      </c>
      <c r="P442">
        <v>4.0</v>
      </c>
      <c r="R442">
        <v>86.0</v>
      </c>
      <c r="S442" t="s">
        <v>976</v>
      </c>
      <c r="T442">
        <v>0.0</v>
      </c>
      <c r="U442">
        <v>0.0</v>
      </c>
      <c r="V442" s="6" t="s">
        <v>1402</v>
      </c>
      <c r="W442" s="6" t="s">
        <v>1408</v>
      </c>
      <c r="X442" s="6" t="s">
        <v>1409</v>
      </c>
      <c r="Y442" s="6" t="s">
        <v>1417</v>
      </c>
      <c r="Z442" s="6" t="s">
        <v>1418</v>
      </c>
      <c r="AA442" s="35"/>
      <c r="AB442" s="6"/>
      <c r="AC442" t="s">
        <v>1722</v>
      </c>
    </row>
    <row r="443" ht="15.75" hidden="1" customHeight="1">
      <c r="A443" s="2">
        <v>4.0</v>
      </c>
      <c r="B443" s="18" t="s">
        <v>734</v>
      </c>
      <c r="C443">
        <v>0.0</v>
      </c>
      <c r="D443">
        <v>0.0</v>
      </c>
      <c r="E443" t="s">
        <v>965</v>
      </c>
      <c r="F443" s="6" t="s">
        <v>1134</v>
      </c>
      <c r="G443" t="s">
        <v>1724</v>
      </c>
      <c r="H443" t="s">
        <v>1725</v>
      </c>
      <c r="J443" s="6" t="s">
        <v>973</v>
      </c>
      <c r="K443" s="23">
        <v>2.0</v>
      </c>
      <c r="N443">
        <v>85.3</v>
      </c>
      <c r="O443" s="23">
        <v>3.0</v>
      </c>
      <c r="R443">
        <v>83.0</v>
      </c>
      <c r="S443" t="s">
        <v>976</v>
      </c>
      <c r="T443">
        <v>0.0</v>
      </c>
      <c r="U443">
        <v>0.0</v>
      </c>
      <c r="V443" s="6" t="s">
        <v>1403</v>
      </c>
      <c r="W443" s="6" t="s">
        <v>1392</v>
      </c>
      <c r="X443" s="6" t="s">
        <v>1393</v>
      </c>
      <c r="Y443" s="6" t="s">
        <v>1398</v>
      </c>
      <c r="Z443" s="6" t="s">
        <v>1399</v>
      </c>
      <c r="AA443" s="35"/>
      <c r="AB443" s="6"/>
      <c r="AC443" t="s">
        <v>1722</v>
      </c>
    </row>
    <row r="444" ht="15.75" hidden="1" customHeight="1">
      <c r="A444" s="2">
        <v>4.0</v>
      </c>
      <c r="B444" s="18" t="s">
        <v>734</v>
      </c>
      <c r="C444">
        <v>0.0</v>
      </c>
      <c r="D444">
        <v>0.0</v>
      </c>
      <c r="E444" t="s">
        <v>965</v>
      </c>
      <c r="F444" s="6" t="s">
        <v>1134</v>
      </c>
      <c r="G444" t="s">
        <v>1724</v>
      </c>
      <c r="H444" t="s">
        <v>1725</v>
      </c>
      <c r="J444" s="6" t="s">
        <v>973</v>
      </c>
      <c r="K444" s="23">
        <v>2.0</v>
      </c>
      <c r="L444">
        <v>4.0</v>
      </c>
      <c r="N444">
        <v>87.1</v>
      </c>
      <c r="O444" s="23">
        <v>3.0</v>
      </c>
      <c r="P444">
        <v>4.0</v>
      </c>
      <c r="R444">
        <v>86.0</v>
      </c>
      <c r="S444" t="s">
        <v>976</v>
      </c>
      <c r="T444">
        <v>0.0</v>
      </c>
      <c r="U444">
        <v>0.0</v>
      </c>
      <c r="V444" s="6" t="s">
        <v>1403</v>
      </c>
      <c r="W444" s="6" t="s">
        <v>1412</v>
      </c>
      <c r="X444" s="6" t="s">
        <v>1413</v>
      </c>
      <c r="Y444" s="6" t="s">
        <v>1417</v>
      </c>
      <c r="Z444" s="6" t="s">
        <v>1418</v>
      </c>
      <c r="AA444" s="35"/>
      <c r="AB444" s="6"/>
      <c r="AC444" t="s">
        <v>1722</v>
      </c>
    </row>
    <row r="445" ht="15.75" hidden="1" customHeight="1">
      <c r="A445" s="2">
        <v>4.0</v>
      </c>
      <c r="B445" s="18" t="s">
        <v>734</v>
      </c>
      <c r="C445">
        <v>0.0</v>
      </c>
      <c r="D445">
        <v>0.0</v>
      </c>
      <c r="E445" t="s">
        <v>965</v>
      </c>
      <c r="F445" s="6" t="s">
        <v>1540</v>
      </c>
      <c r="G445" t="s">
        <v>1728</v>
      </c>
      <c r="H445" t="s">
        <v>1729</v>
      </c>
      <c r="J445" s="6" t="s">
        <v>973</v>
      </c>
      <c r="K445" s="23">
        <v>2.0</v>
      </c>
      <c r="N445">
        <v>201.0</v>
      </c>
      <c r="O445" s="23">
        <v>3.0</v>
      </c>
      <c r="R445">
        <v>76.0</v>
      </c>
      <c r="S445">
        <v>0.05</v>
      </c>
      <c r="T445">
        <v>-1.0</v>
      </c>
      <c r="V445" s="6" t="s">
        <v>1403</v>
      </c>
      <c r="W445" s="6" t="s">
        <v>1392</v>
      </c>
      <c r="X445" s="6" t="s">
        <v>1393</v>
      </c>
      <c r="Y445" s="6" t="s">
        <v>1398</v>
      </c>
      <c r="Z445" s="6" t="s">
        <v>1399</v>
      </c>
      <c r="AA445" s="35"/>
      <c r="AB445" s="6"/>
      <c r="AC445" t="s">
        <v>1730</v>
      </c>
    </row>
    <row r="446" ht="15.75" hidden="1" customHeight="1">
      <c r="A446" s="2">
        <v>4.0</v>
      </c>
      <c r="B446" s="18" t="s">
        <v>734</v>
      </c>
      <c r="C446">
        <v>0.0</v>
      </c>
      <c r="D446">
        <v>0.0</v>
      </c>
      <c r="E446" t="s">
        <v>965</v>
      </c>
      <c r="F446" s="6" t="s">
        <v>1540</v>
      </c>
      <c r="G446" t="s">
        <v>1728</v>
      </c>
      <c r="H446" t="s">
        <v>1729</v>
      </c>
      <c r="J446" s="6" t="s">
        <v>973</v>
      </c>
      <c r="K446" s="23">
        <v>1.0</v>
      </c>
      <c r="N446">
        <v>207.0</v>
      </c>
      <c r="O446" s="23">
        <v>3.0</v>
      </c>
      <c r="R446">
        <v>76.0</v>
      </c>
      <c r="S446">
        <v>0.05</v>
      </c>
      <c r="T446">
        <v>-1.0</v>
      </c>
      <c r="V446" s="6" t="s">
        <v>1402</v>
      </c>
      <c r="W446" s="6" t="s">
        <v>918</v>
      </c>
      <c r="X446" s="6" t="s">
        <v>1386</v>
      </c>
      <c r="Y446" s="6" t="s">
        <v>1398</v>
      </c>
      <c r="Z446" s="6" t="s">
        <v>1399</v>
      </c>
      <c r="AA446" s="35"/>
      <c r="AB446" s="6"/>
      <c r="AC446" t="s">
        <v>1730</v>
      </c>
    </row>
    <row r="447" ht="15.75" hidden="1" customHeight="1">
      <c r="A447" s="2">
        <v>4.0</v>
      </c>
      <c r="B447" s="18" t="s">
        <v>734</v>
      </c>
      <c r="C447">
        <v>0.0</v>
      </c>
      <c r="D447">
        <v>0.0</v>
      </c>
      <c r="E447" t="s">
        <v>965</v>
      </c>
      <c r="F447" s="6" t="s">
        <v>1540</v>
      </c>
      <c r="G447" t="s">
        <v>1728</v>
      </c>
      <c r="H447" t="s">
        <v>1729</v>
      </c>
      <c r="J447" s="6" t="s">
        <v>973</v>
      </c>
      <c r="K447" s="23">
        <v>1.0</v>
      </c>
      <c r="N447">
        <v>207.0</v>
      </c>
      <c r="O447" s="23">
        <v>2.0</v>
      </c>
      <c r="R447">
        <v>201.0</v>
      </c>
      <c r="S447" t="s">
        <v>976</v>
      </c>
      <c r="T447">
        <v>0.0</v>
      </c>
      <c r="U447">
        <v>0.0</v>
      </c>
      <c r="V447" s="6" t="s">
        <v>1401</v>
      </c>
      <c r="W447" s="6" t="s">
        <v>918</v>
      </c>
      <c r="X447" s="6" t="s">
        <v>1386</v>
      </c>
      <c r="Y447" s="6" t="s">
        <v>1392</v>
      </c>
      <c r="Z447" s="6" t="s">
        <v>1393</v>
      </c>
      <c r="AA447" s="35"/>
      <c r="AB447" s="6"/>
      <c r="AC447" t="s">
        <v>1730</v>
      </c>
    </row>
    <row r="448" ht="15.75" hidden="1" customHeight="1">
      <c r="A448" s="2">
        <v>4.0</v>
      </c>
      <c r="B448" s="18" t="s">
        <v>734</v>
      </c>
      <c r="C448">
        <v>0.0</v>
      </c>
      <c r="D448">
        <v>0.0</v>
      </c>
      <c r="E448" t="s">
        <v>965</v>
      </c>
      <c r="F448" s="6" t="s">
        <v>1540</v>
      </c>
      <c r="G448" t="s">
        <v>1728</v>
      </c>
      <c r="H448" t="s">
        <v>1729</v>
      </c>
      <c r="J448" s="6" t="s">
        <v>973</v>
      </c>
      <c r="K448" s="23">
        <v>0.0</v>
      </c>
      <c r="N448">
        <v>252.0</v>
      </c>
      <c r="O448" s="23">
        <v>3.0</v>
      </c>
      <c r="R448">
        <v>76.0</v>
      </c>
      <c r="S448">
        <v>0.05</v>
      </c>
      <c r="T448">
        <v>-1.0</v>
      </c>
      <c r="U448">
        <v>1.0</v>
      </c>
      <c r="V448" t="s">
        <v>1397</v>
      </c>
      <c r="W448" s="6" t="s">
        <v>1384</v>
      </c>
      <c r="X448" s="6" t="s">
        <v>1385</v>
      </c>
      <c r="Y448" s="6" t="s">
        <v>1398</v>
      </c>
      <c r="Z448" s="6" t="s">
        <v>1399</v>
      </c>
      <c r="AA448" s="35" t="s">
        <v>1731</v>
      </c>
      <c r="AB448" s="6" t="s">
        <v>1732</v>
      </c>
      <c r="AC448" t="s">
        <v>1733</v>
      </c>
    </row>
    <row r="449" ht="15.75" hidden="1" customHeight="1">
      <c r="A449" s="2">
        <v>4.0</v>
      </c>
      <c r="B449" s="18" t="s">
        <v>734</v>
      </c>
      <c r="C449">
        <v>0.0</v>
      </c>
      <c r="D449">
        <v>0.0</v>
      </c>
      <c r="E449" t="s">
        <v>965</v>
      </c>
      <c r="F449" s="6" t="s">
        <v>1540</v>
      </c>
      <c r="G449" t="s">
        <v>1728</v>
      </c>
      <c r="H449" t="s">
        <v>1729</v>
      </c>
      <c r="J449" s="6" t="s">
        <v>973</v>
      </c>
      <c r="K449" s="23">
        <v>0.0</v>
      </c>
      <c r="N449">
        <v>252.0</v>
      </c>
      <c r="O449" s="23">
        <v>1.0</v>
      </c>
      <c r="R449">
        <v>207.0</v>
      </c>
      <c r="S449" t="s">
        <v>976</v>
      </c>
      <c r="T449">
        <v>0.0</v>
      </c>
      <c r="U449">
        <v>0.0</v>
      </c>
      <c r="V449" t="s">
        <v>978</v>
      </c>
      <c r="W449" s="6" t="s">
        <v>1384</v>
      </c>
      <c r="X449" s="6" t="s">
        <v>1385</v>
      </c>
      <c r="Y449" s="6" t="s">
        <v>918</v>
      </c>
      <c r="Z449" s="6" t="s">
        <v>1386</v>
      </c>
      <c r="AA449" s="35" t="s">
        <v>1731</v>
      </c>
      <c r="AB449" s="6" t="s">
        <v>1732</v>
      </c>
    </row>
    <row r="450" ht="15.75" hidden="1" customHeight="1">
      <c r="A450" s="2">
        <v>4.0</v>
      </c>
      <c r="B450" s="18" t="s">
        <v>734</v>
      </c>
      <c r="C450">
        <v>0.0</v>
      </c>
      <c r="D450">
        <v>0.0</v>
      </c>
      <c r="E450" t="s">
        <v>965</v>
      </c>
      <c r="F450" s="6" t="s">
        <v>1540</v>
      </c>
      <c r="G450" t="s">
        <v>1728</v>
      </c>
      <c r="H450" t="s">
        <v>1729</v>
      </c>
      <c r="J450" s="6" t="s">
        <v>973</v>
      </c>
      <c r="K450" s="23">
        <v>0.0</v>
      </c>
      <c r="N450">
        <v>252.0</v>
      </c>
      <c r="O450" s="23">
        <v>2.0</v>
      </c>
      <c r="R450">
        <v>201.0</v>
      </c>
      <c r="S450" t="s">
        <v>976</v>
      </c>
      <c r="T450">
        <v>0.0</v>
      </c>
      <c r="U450">
        <v>0.0</v>
      </c>
      <c r="V450" t="s">
        <v>1391</v>
      </c>
      <c r="W450" s="6" t="s">
        <v>1384</v>
      </c>
      <c r="X450" s="6" t="s">
        <v>1385</v>
      </c>
      <c r="Y450" s="6" t="s">
        <v>1392</v>
      </c>
      <c r="Z450" s="6" t="s">
        <v>1393</v>
      </c>
      <c r="AA450" s="35" t="s">
        <v>1731</v>
      </c>
      <c r="AB450" s="6" t="s">
        <v>1732</v>
      </c>
    </row>
    <row r="451" ht="15.75" hidden="1" customHeight="1">
      <c r="A451" s="2">
        <v>4.0</v>
      </c>
      <c r="B451" s="18" t="s">
        <v>734</v>
      </c>
      <c r="C451">
        <v>0.0</v>
      </c>
      <c r="D451">
        <v>0.0</v>
      </c>
      <c r="E451" t="s">
        <v>965</v>
      </c>
      <c r="F451" s="6" t="s">
        <v>1540</v>
      </c>
      <c r="G451" t="s">
        <v>1734</v>
      </c>
      <c r="H451" t="s">
        <v>1735</v>
      </c>
      <c r="J451" s="6" t="s">
        <v>973</v>
      </c>
      <c r="K451" s="23">
        <v>2.0</v>
      </c>
      <c r="N451">
        <v>46.0</v>
      </c>
      <c r="O451" s="23">
        <v>3.0</v>
      </c>
      <c r="R451">
        <v>44.0</v>
      </c>
      <c r="S451" t="s">
        <v>976</v>
      </c>
      <c r="T451">
        <v>0.0</v>
      </c>
      <c r="U451">
        <v>0.0</v>
      </c>
      <c r="V451" s="6" t="s">
        <v>1403</v>
      </c>
      <c r="W451" s="6" t="s">
        <v>1392</v>
      </c>
      <c r="X451" s="6" t="s">
        <v>1393</v>
      </c>
      <c r="Y451" s="6" t="s">
        <v>1398</v>
      </c>
      <c r="Z451" s="6" t="s">
        <v>1399</v>
      </c>
      <c r="AA451" s="35"/>
      <c r="AB451" s="6"/>
      <c r="AC451" t="s">
        <v>1736</v>
      </c>
    </row>
    <row r="452" ht="15.75" hidden="1" customHeight="1">
      <c r="A452" s="2">
        <v>4.0</v>
      </c>
      <c r="B452" s="18" t="s">
        <v>734</v>
      </c>
      <c r="C452">
        <v>0.0</v>
      </c>
      <c r="D452">
        <v>0.0</v>
      </c>
      <c r="E452" t="s">
        <v>965</v>
      </c>
      <c r="F452" s="6" t="s">
        <v>1540</v>
      </c>
      <c r="G452" t="s">
        <v>1734</v>
      </c>
      <c r="H452" t="s">
        <v>1735</v>
      </c>
      <c r="J452" s="6" t="s">
        <v>973</v>
      </c>
      <c r="K452" s="23">
        <v>1.0</v>
      </c>
      <c r="N452">
        <v>48.0</v>
      </c>
      <c r="O452" s="23">
        <v>2.0</v>
      </c>
      <c r="R452">
        <v>46.0</v>
      </c>
      <c r="S452" t="s">
        <v>976</v>
      </c>
      <c r="T452">
        <v>0.0</v>
      </c>
      <c r="U452">
        <v>0.0</v>
      </c>
      <c r="V452" s="6" t="s">
        <v>1401</v>
      </c>
      <c r="W452" s="6" t="s">
        <v>918</v>
      </c>
      <c r="X452" s="6" t="s">
        <v>1386</v>
      </c>
      <c r="Y452" s="6" t="s">
        <v>1392</v>
      </c>
      <c r="Z452" s="6" t="s">
        <v>1393</v>
      </c>
      <c r="AA452" s="35"/>
      <c r="AB452" s="6"/>
      <c r="AC452" t="s">
        <v>1736</v>
      </c>
    </row>
    <row r="453" ht="15.75" hidden="1" customHeight="1">
      <c r="A453" s="2">
        <v>4.0</v>
      </c>
      <c r="B453" s="18" t="s">
        <v>734</v>
      </c>
      <c r="C453">
        <v>0.0</v>
      </c>
      <c r="D453">
        <v>0.0</v>
      </c>
      <c r="E453" t="s">
        <v>965</v>
      </c>
      <c r="F453" s="6" t="s">
        <v>1540</v>
      </c>
      <c r="G453" t="s">
        <v>1734</v>
      </c>
      <c r="H453" t="s">
        <v>1735</v>
      </c>
      <c r="J453" s="6" t="s">
        <v>973</v>
      </c>
      <c r="K453" s="23">
        <v>1.0</v>
      </c>
      <c r="N453">
        <v>48.0</v>
      </c>
      <c r="O453" s="23">
        <v>3.0</v>
      </c>
      <c r="R453">
        <v>44.0</v>
      </c>
      <c r="S453" t="s">
        <v>976</v>
      </c>
      <c r="T453">
        <v>0.0</v>
      </c>
      <c r="U453">
        <v>0.0</v>
      </c>
      <c r="V453" s="6" t="s">
        <v>1402</v>
      </c>
      <c r="W453" s="6" t="s">
        <v>918</v>
      </c>
      <c r="X453" s="6" t="s">
        <v>1386</v>
      </c>
      <c r="Y453" s="6" t="s">
        <v>1398</v>
      </c>
      <c r="Z453" s="6" t="s">
        <v>1399</v>
      </c>
      <c r="AA453" s="35"/>
      <c r="AB453" s="6"/>
      <c r="AC453" t="s">
        <v>1736</v>
      </c>
    </row>
    <row r="454" ht="15.75" hidden="1" customHeight="1">
      <c r="A454" s="2">
        <v>4.0</v>
      </c>
      <c r="B454" s="18" t="s">
        <v>734</v>
      </c>
      <c r="C454">
        <v>0.0</v>
      </c>
      <c r="D454">
        <v>0.0</v>
      </c>
      <c r="E454" t="s">
        <v>965</v>
      </c>
      <c r="F454" s="6" t="s">
        <v>1540</v>
      </c>
      <c r="G454" t="s">
        <v>1734</v>
      </c>
      <c r="H454" t="s">
        <v>1735</v>
      </c>
      <c r="J454" s="6" t="s">
        <v>973</v>
      </c>
      <c r="K454" s="23">
        <v>0.0</v>
      </c>
      <c r="N454">
        <v>49.0</v>
      </c>
      <c r="O454" s="23">
        <v>1.0</v>
      </c>
      <c r="R454">
        <v>48.0</v>
      </c>
      <c r="S454" t="s">
        <v>976</v>
      </c>
      <c r="T454">
        <v>0.0</v>
      </c>
      <c r="U454">
        <v>0.0</v>
      </c>
      <c r="V454" t="s">
        <v>978</v>
      </c>
      <c r="W454" s="6" t="s">
        <v>1384</v>
      </c>
      <c r="X454" s="6" t="s">
        <v>1385</v>
      </c>
      <c r="Y454" s="6" t="s">
        <v>918</v>
      </c>
      <c r="Z454" s="6" t="s">
        <v>1386</v>
      </c>
      <c r="AA454" s="35" t="s">
        <v>1737</v>
      </c>
      <c r="AB454" s="6" t="s">
        <v>1738</v>
      </c>
      <c r="AC454" t="s">
        <v>1736</v>
      </c>
    </row>
    <row r="455" ht="15.75" hidden="1" customHeight="1">
      <c r="A455" s="2">
        <v>4.0</v>
      </c>
      <c r="B455" s="18" t="s">
        <v>734</v>
      </c>
      <c r="C455">
        <v>0.0</v>
      </c>
      <c r="D455">
        <v>0.0</v>
      </c>
      <c r="E455" t="s">
        <v>965</v>
      </c>
      <c r="F455" s="6" t="s">
        <v>1540</v>
      </c>
      <c r="G455" t="s">
        <v>1734</v>
      </c>
      <c r="H455" t="s">
        <v>1735</v>
      </c>
      <c r="J455" s="6" t="s">
        <v>973</v>
      </c>
      <c r="K455" s="23">
        <v>0.0</v>
      </c>
      <c r="N455">
        <v>49.0</v>
      </c>
      <c r="O455" s="23">
        <v>2.0</v>
      </c>
      <c r="R455">
        <v>46.0</v>
      </c>
      <c r="S455" t="s">
        <v>976</v>
      </c>
      <c r="T455">
        <v>0.0</v>
      </c>
      <c r="U455">
        <v>0.0</v>
      </c>
      <c r="V455" t="s">
        <v>1391</v>
      </c>
      <c r="W455" s="6" t="s">
        <v>1384</v>
      </c>
      <c r="X455" s="6" t="s">
        <v>1385</v>
      </c>
      <c r="Y455" s="6" t="s">
        <v>1392</v>
      </c>
      <c r="Z455" s="6" t="s">
        <v>1393</v>
      </c>
      <c r="AA455" s="35" t="s">
        <v>1737</v>
      </c>
      <c r="AB455" s="6" t="s">
        <v>1738</v>
      </c>
      <c r="AC455" t="s">
        <v>1736</v>
      </c>
    </row>
    <row r="456" ht="15.75" hidden="1" customHeight="1">
      <c r="A456" s="2">
        <v>4.0</v>
      </c>
      <c r="B456" s="18" t="s">
        <v>734</v>
      </c>
      <c r="C456">
        <v>0.0</v>
      </c>
      <c r="D456">
        <v>0.0</v>
      </c>
      <c r="E456" t="s">
        <v>965</v>
      </c>
      <c r="F456" s="6" t="s">
        <v>1540</v>
      </c>
      <c r="G456" t="s">
        <v>1734</v>
      </c>
      <c r="H456" t="s">
        <v>1735</v>
      </c>
      <c r="J456" s="6" t="s">
        <v>973</v>
      </c>
      <c r="K456" s="23">
        <v>0.0</v>
      </c>
      <c r="N456">
        <v>49.0</v>
      </c>
      <c r="O456" s="23">
        <v>3.0</v>
      </c>
      <c r="R456">
        <v>44.0</v>
      </c>
      <c r="S456" t="s">
        <v>976</v>
      </c>
      <c r="T456">
        <v>0.0</v>
      </c>
      <c r="U456">
        <v>0.0</v>
      </c>
      <c r="V456" t="s">
        <v>1397</v>
      </c>
      <c r="W456" s="6" t="s">
        <v>1384</v>
      </c>
      <c r="X456" s="6" t="s">
        <v>1385</v>
      </c>
      <c r="Y456" s="6" t="s">
        <v>1398</v>
      </c>
      <c r="Z456" s="6" t="s">
        <v>1399</v>
      </c>
      <c r="AA456" s="35" t="s">
        <v>1737</v>
      </c>
      <c r="AB456" s="6" t="s">
        <v>1738</v>
      </c>
      <c r="AC456" t="s">
        <v>1736</v>
      </c>
    </row>
    <row r="457" ht="15.75" hidden="1" customHeight="1">
      <c r="A457" s="2">
        <v>5.0</v>
      </c>
      <c r="B457" s="18" t="s">
        <v>735</v>
      </c>
      <c r="C457">
        <v>0.0</v>
      </c>
      <c r="D457">
        <v>0.0</v>
      </c>
      <c r="E457" t="s">
        <v>965</v>
      </c>
      <c r="F457" s="6" t="s">
        <v>1540</v>
      </c>
      <c r="G457" t="s">
        <v>1739</v>
      </c>
      <c r="H457" t="s">
        <v>1725</v>
      </c>
      <c r="I457" t="s">
        <v>972</v>
      </c>
      <c r="J457" s="6" t="s">
        <v>973</v>
      </c>
      <c r="K457" s="23">
        <v>0.0</v>
      </c>
      <c r="L457">
        <v>3.0</v>
      </c>
      <c r="N457">
        <v>6.1</v>
      </c>
      <c r="O457" s="23">
        <v>2.0</v>
      </c>
      <c r="P457">
        <v>3.0</v>
      </c>
      <c r="R457">
        <v>13.2</v>
      </c>
      <c r="S457" t="s">
        <v>976</v>
      </c>
      <c r="T457">
        <v>0.0</v>
      </c>
      <c r="U457">
        <v>0.0</v>
      </c>
      <c r="V457" t="s">
        <v>978</v>
      </c>
      <c r="W457" s="6" t="s">
        <v>1384</v>
      </c>
      <c r="X457" s="6" t="s">
        <v>1740</v>
      </c>
      <c r="Y457" s="6" t="s">
        <v>1741</v>
      </c>
      <c r="Z457" s="6" t="s">
        <v>1742</v>
      </c>
      <c r="AA457" s="35" t="s">
        <v>1743</v>
      </c>
      <c r="AB457" s="6" t="s">
        <v>1744</v>
      </c>
      <c r="AC457" t="s">
        <v>1745</v>
      </c>
    </row>
    <row r="458" ht="15.75" hidden="1" customHeight="1">
      <c r="A458" s="2">
        <v>5.0</v>
      </c>
      <c r="B458" s="18" t="s">
        <v>735</v>
      </c>
      <c r="C458">
        <v>0.0</v>
      </c>
      <c r="D458">
        <v>0.0</v>
      </c>
      <c r="E458" t="s">
        <v>965</v>
      </c>
      <c r="F458" s="6" t="s">
        <v>1540</v>
      </c>
      <c r="G458" t="s">
        <v>1739</v>
      </c>
      <c r="H458" t="s">
        <v>1725</v>
      </c>
      <c r="I458" t="s">
        <v>972</v>
      </c>
      <c r="J458" s="6" t="s">
        <v>973</v>
      </c>
      <c r="K458" s="23">
        <v>0.0</v>
      </c>
      <c r="L458">
        <v>3.0</v>
      </c>
      <c r="N458">
        <v>6.1</v>
      </c>
      <c r="O458" s="23">
        <v>1.0</v>
      </c>
      <c r="P458">
        <v>3.0</v>
      </c>
      <c r="R458">
        <v>46.3</v>
      </c>
      <c r="S458">
        <v>0.05</v>
      </c>
      <c r="T458">
        <v>1.0</v>
      </c>
      <c r="U458">
        <v>-1.0</v>
      </c>
      <c r="V458" t="s">
        <v>978</v>
      </c>
      <c r="W458" s="6" t="s">
        <v>1384</v>
      </c>
      <c r="X458" s="6" t="s">
        <v>1740</v>
      </c>
      <c r="Y458" s="6" t="s">
        <v>865</v>
      </c>
      <c r="Z458" s="6" t="s">
        <v>1746</v>
      </c>
      <c r="AA458" s="35" t="s">
        <v>1743</v>
      </c>
      <c r="AB458" s="6" t="s">
        <v>1744</v>
      </c>
      <c r="AC458" t="s">
        <v>1747</v>
      </c>
    </row>
    <row r="459" ht="15.75" hidden="1" customHeight="1">
      <c r="A459" s="2">
        <v>5.0</v>
      </c>
      <c r="B459" s="18" t="s">
        <v>735</v>
      </c>
      <c r="C459">
        <v>0.0</v>
      </c>
      <c r="D459">
        <v>0.0</v>
      </c>
      <c r="E459" t="s">
        <v>965</v>
      </c>
      <c r="F459" s="6" t="s">
        <v>1540</v>
      </c>
      <c r="G459" t="s">
        <v>1748</v>
      </c>
      <c r="H459" t="s">
        <v>1725</v>
      </c>
      <c r="I459" t="s">
        <v>972</v>
      </c>
      <c r="J459" s="6" t="s">
        <v>973</v>
      </c>
      <c r="K459" s="23">
        <v>0.0</v>
      </c>
      <c r="L459">
        <v>3.0</v>
      </c>
      <c r="N459">
        <v>4.4</v>
      </c>
      <c r="O459" s="23">
        <v>2.0</v>
      </c>
      <c r="P459">
        <v>3.0</v>
      </c>
      <c r="R459">
        <v>3.0</v>
      </c>
      <c r="S459" t="s">
        <v>976</v>
      </c>
      <c r="T459">
        <v>0.0</v>
      </c>
      <c r="U459">
        <v>0.0</v>
      </c>
      <c r="V459" t="s">
        <v>978</v>
      </c>
      <c r="W459" s="6" t="s">
        <v>1384</v>
      </c>
      <c r="X459" s="6" t="s">
        <v>1740</v>
      </c>
      <c r="Y459" s="6" t="s">
        <v>1741</v>
      </c>
      <c r="Z459" s="6" t="s">
        <v>1742</v>
      </c>
      <c r="AA459" s="35" t="s">
        <v>1743</v>
      </c>
      <c r="AB459" s="6" t="s">
        <v>1744</v>
      </c>
      <c r="AC459" t="s">
        <v>1745</v>
      </c>
    </row>
    <row r="460" ht="15.75" hidden="1" customHeight="1">
      <c r="A460" s="2">
        <v>5.0</v>
      </c>
      <c r="B460" s="18" t="s">
        <v>735</v>
      </c>
      <c r="C460">
        <v>0.0</v>
      </c>
      <c r="D460">
        <v>0.0</v>
      </c>
      <c r="E460" t="s">
        <v>965</v>
      </c>
      <c r="F460" s="6" t="s">
        <v>1540</v>
      </c>
      <c r="G460" t="s">
        <v>1748</v>
      </c>
      <c r="H460" t="s">
        <v>1725</v>
      </c>
      <c r="I460" t="s">
        <v>972</v>
      </c>
      <c r="J460" s="6" t="s">
        <v>973</v>
      </c>
      <c r="K460" s="23">
        <v>0.0</v>
      </c>
      <c r="L460">
        <v>3.0</v>
      </c>
      <c r="N460">
        <v>4.4</v>
      </c>
      <c r="O460" s="23">
        <v>1.0</v>
      </c>
      <c r="P460">
        <v>3.0</v>
      </c>
      <c r="R460">
        <v>19.3</v>
      </c>
      <c r="S460">
        <v>0.05</v>
      </c>
      <c r="T460">
        <v>1.0</v>
      </c>
      <c r="U460">
        <v>-1.0</v>
      </c>
      <c r="V460" t="s">
        <v>978</v>
      </c>
      <c r="W460" s="6" t="s">
        <v>1384</v>
      </c>
      <c r="X460" s="6" t="s">
        <v>1740</v>
      </c>
      <c r="Y460" s="6" t="s">
        <v>865</v>
      </c>
      <c r="Z460" s="6" t="s">
        <v>1746</v>
      </c>
      <c r="AA460" s="35" t="s">
        <v>1743</v>
      </c>
      <c r="AB460" s="6" t="s">
        <v>1744</v>
      </c>
      <c r="AC460" t="s">
        <v>1747</v>
      </c>
    </row>
    <row r="461" ht="15.75" hidden="1" customHeight="1">
      <c r="A461" s="2">
        <v>5.0</v>
      </c>
      <c r="B461" s="18" t="s">
        <v>735</v>
      </c>
      <c r="C461">
        <v>0.0</v>
      </c>
      <c r="D461">
        <v>0.0</v>
      </c>
      <c r="E461" t="s">
        <v>965</v>
      </c>
      <c r="F461" s="6" t="s">
        <v>1540</v>
      </c>
      <c r="G461" t="s">
        <v>1749</v>
      </c>
      <c r="H461" t="s">
        <v>1725</v>
      </c>
      <c r="I461" t="s">
        <v>972</v>
      </c>
      <c r="J461" s="6" t="s">
        <v>973</v>
      </c>
      <c r="K461" s="23">
        <v>0.0</v>
      </c>
      <c r="L461">
        <v>3.0</v>
      </c>
      <c r="N461">
        <v>5.1</v>
      </c>
      <c r="O461" s="23">
        <v>1.0</v>
      </c>
      <c r="P461">
        <v>3.0</v>
      </c>
      <c r="R461">
        <v>37.3</v>
      </c>
      <c r="S461">
        <v>0.05</v>
      </c>
      <c r="T461">
        <v>1.0</v>
      </c>
      <c r="U461">
        <v>-1.0</v>
      </c>
      <c r="V461" t="s">
        <v>978</v>
      </c>
      <c r="W461" s="6" t="s">
        <v>1384</v>
      </c>
      <c r="X461" s="6" t="s">
        <v>1740</v>
      </c>
      <c r="Y461" s="6" t="s">
        <v>865</v>
      </c>
      <c r="Z461" s="6" t="s">
        <v>1746</v>
      </c>
      <c r="AA461" s="35" t="s">
        <v>1750</v>
      </c>
      <c r="AB461" s="6" t="s">
        <v>1751</v>
      </c>
      <c r="AC461" t="s">
        <v>1752</v>
      </c>
    </row>
    <row r="462" ht="15.75" hidden="1" customHeight="1">
      <c r="A462" s="2">
        <v>5.0</v>
      </c>
      <c r="B462" s="18" t="s">
        <v>735</v>
      </c>
      <c r="C462">
        <v>0.0</v>
      </c>
      <c r="D462">
        <v>0.0</v>
      </c>
      <c r="E462" t="s">
        <v>965</v>
      </c>
      <c r="F462" s="6" t="s">
        <v>1540</v>
      </c>
      <c r="G462" t="s">
        <v>1749</v>
      </c>
      <c r="H462" t="s">
        <v>1725</v>
      </c>
      <c r="I462" t="s">
        <v>972</v>
      </c>
      <c r="J462" s="6" t="s">
        <v>973</v>
      </c>
      <c r="K462" s="23">
        <v>0.0</v>
      </c>
      <c r="L462">
        <v>3.0</v>
      </c>
      <c r="N462">
        <v>5.1</v>
      </c>
      <c r="O462" s="23">
        <v>2.0</v>
      </c>
      <c r="P462">
        <v>3.0</v>
      </c>
      <c r="R462">
        <v>16.2</v>
      </c>
      <c r="S462">
        <v>0.05</v>
      </c>
      <c r="T462">
        <v>1.0</v>
      </c>
      <c r="U462">
        <v>-1.0</v>
      </c>
      <c r="V462" t="s">
        <v>978</v>
      </c>
      <c r="W462" s="6" t="s">
        <v>1384</v>
      </c>
      <c r="X462" s="6" t="s">
        <v>1740</v>
      </c>
      <c r="Y462" s="6" t="s">
        <v>1741</v>
      </c>
      <c r="Z462" s="6" t="s">
        <v>1742</v>
      </c>
      <c r="AA462" s="35" t="s">
        <v>1750</v>
      </c>
      <c r="AB462" s="6" t="s">
        <v>1751</v>
      </c>
      <c r="AC462" t="s">
        <v>1753</v>
      </c>
    </row>
    <row r="463" ht="15.75" hidden="1" customHeight="1">
      <c r="A463" s="2">
        <v>5.0</v>
      </c>
      <c r="B463" s="18" t="s">
        <v>735</v>
      </c>
      <c r="C463">
        <v>0.0</v>
      </c>
      <c r="D463">
        <v>0.0</v>
      </c>
      <c r="E463" t="s">
        <v>965</v>
      </c>
      <c r="F463" s="6" t="s">
        <v>1540</v>
      </c>
      <c r="G463" t="s">
        <v>1754</v>
      </c>
      <c r="H463" t="s">
        <v>1725</v>
      </c>
      <c r="I463" t="s">
        <v>972</v>
      </c>
      <c r="J463" s="6" t="s">
        <v>973</v>
      </c>
      <c r="K463" s="23">
        <v>0.0</v>
      </c>
      <c r="L463">
        <v>3.0</v>
      </c>
      <c r="N463">
        <v>13.9</v>
      </c>
      <c r="O463" s="23">
        <v>2.0</v>
      </c>
      <c r="P463">
        <v>3.0</v>
      </c>
      <c r="R463">
        <v>22.1</v>
      </c>
      <c r="S463" t="s">
        <v>976</v>
      </c>
      <c r="T463">
        <v>0.0</v>
      </c>
      <c r="U463">
        <v>0.0</v>
      </c>
      <c r="V463" t="s">
        <v>978</v>
      </c>
      <c r="W463" s="6" t="s">
        <v>1384</v>
      </c>
      <c r="X463" s="6" t="s">
        <v>1740</v>
      </c>
      <c r="Y463" s="6" t="s">
        <v>1741</v>
      </c>
      <c r="Z463" s="6" t="s">
        <v>1742</v>
      </c>
      <c r="AA463" s="35" t="s">
        <v>1750</v>
      </c>
      <c r="AB463" s="6" t="s">
        <v>1751</v>
      </c>
      <c r="AC463" t="s">
        <v>1753</v>
      </c>
    </row>
    <row r="464" ht="15.75" hidden="1" customHeight="1">
      <c r="A464" s="2">
        <v>5.0</v>
      </c>
      <c r="B464" s="18" t="s">
        <v>735</v>
      </c>
      <c r="C464">
        <v>0.0</v>
      </c>
      <c r="D464">
        <v>0.0</v>
      </c>
      <c r="E464" t="s">
        <v>965</v>
      </c>
      <c r="F464" s="6" t="s">
        <v>1540</v>
      </c>
      <c r="G464" t="s">
        <v>1754</v>
      </c>
      <c r="H464" t="s">
        <v>1725</v>
      </c>
      <c r="I464" t="s">
        <v>972</v>
      </c>
      <c r="J464" s="6" t="s">
        <v>973</v>
      </c>
      <c r="K464" s="23">
        <v>0.0</v>
      </c>
      <c r="L464">
        <v>3.0</v>
      </c>
      <c r="N464">
        <v>13.9</v>
      </c>
      <c r="O464" s="23">
        <v>1.0</v>
      </c>
      <c r="P464">
        <v>3.0</v>
      </c>
      <c r="R464">
        <v>49.3</v>
      </c>
      <c r="S464">
        <v>0.05</v>
      </c>
      <c r="T464">
        <v>1.0</v>
      </c>
      <c r="U464">
        <v>-1.0</v>
      </c>
      <c r="V464" t="s">
        <v>978</v>
      </c>
      <c r="W464" s="6" t="s">
        <v>1384</v>
      </c>
      <c r="X464" s="6" t="s">
        <v>1740</v>
      </c>
      <c r="Y464" s="6" t="s">
        <v>865</v>
      </c>
      <c r="Z464" s="6" t="s">
        <v>1746</v>
      </c>
      <c r="AA464" s="35" t="s">
        <v>1750</v>
      </c>
      <c r="AB464" s="6" t="s">
        <v>1751</v>
      </c>
      <c r="AC464" t="s">
        <v>1752</v>
      </c>
    </row>
    <row r="465" ht="15.75" hidden="1" customHeight="1">
      <c r="A465" s="2">
        <v>5.0</v>
      </c>
      <c r="B465" s="18" t="s">
        <v>735</v>
      </c>
      <c r="C465">
        <v>0.0</v>
      </c>
      <c r="D465">
        <v>0.0</v>
      </c>
      <c r="E465" t="s">
        <v>965</v>
      </c>
      <c r="F465" s="6" t="s">
        <v>1540</v>
      </c>
      <c r="G465" t="s">
        <v>1755</v>
      </c>
      <c r="H465" t="s">
        <v>1735</v>
      </c>
      <c r="I465" t="s">
        <v>972</v>
      </c>
      <c r="J465" s="6" t="s">
        <v>973</v>
      </c>
      <c r="K465" s="23">
        <v>0.0</v>
      </c>
      <c r="L465">
        <v>3.0</v>
      </c>
      <c r="N465">
        <v>88.1</v>
      </c>
      <c r="O465" s="23">
        <v>1.0</v>
      </c>
      <c r="P465">
        <v>3.0</v>
      </c>
      <c r="R465">
        <v>33.4</v>
      </c>
      <c r="S465">
        <v>0.05</v>
      </c>
      <c r="T465">
        <v>-1.0</v>
      </c>
      <c r="U465">
        <v>1.0</v>
      </c>
      <c r="V465" t="s">
        <v>978</v>
      </c>
      <c r="W465" s="6" t="s">
        <v>1384</v>
      </c>
      <c r="X465" s="6" t="s">
        <v>1740</v>
      </c>
      <c r="Y465" s="6" t="s">
        <v>865</v>
      </c>
      <c r="Z465" s="6" t="s">
        <v>1746</v>
      </c>
      <c r="AA465" s="35" t="s">
        <v>1756</v>
      </c>
      <c r="AB465" s="6" t="s">
        <v>1757</v>
      </c>
      <c r="AC465" t="s">
        <v>1758</v>
      </c>
    </row>
    <row r="466" ht="15.75" hidden="1" customHeight="1">
      <c r="A466" s="2">
        <v>5.0</v>
      </c>
      <c r="B466" s="18" t="s">
        <v>735</v>
      </c>
      <c r="C466">
        <v>0.0</v>
      </c>
      <c r="D466">
        <v>0.0</v>
      </c>
      <c r="E466" t="s">
        <v>965</v>
      </c>
      <c r="F466" s="6" t="s">
        <v>1540</v>
      </c>
      <c r="G466" t="s">
        <v>1755</v>
      </c>
      <c r="H466" t="s">
        <v>1735</v>
      </c>
      <c r="I466" t="s">
        <v>972</v>
      </c>
      <c r="J466" s="6" t="s">
        <v>973</v>
      </c>
      <c r="K466" s="23">
        <v>0.0</v>
      </c>
      <c r="L466">
        <v>3.0</v>
      </c>
      <c r="N466">
        <v>88.1</v>
      </c>
      <c r="O466" s="23">
        <v>2.0</v>
      </c>
      <c r="P466">
        <v>3.0</v>
      </c>
      <c r="R466">
        <v>74.1</v>
      </c>
      <c r="S466" t="s">
        <v>976</v>
      </c>
      <c r="T466">
        <v>0.0</v>
      </c>
      <c r="U466">
        <v>0.0</v>
      </c>
      <c r="V466" t="s">
        <v>978</v>
      </c>
      <c r="W466" s="6" t="s">
        <v>1384</v>
      </c>
      <c r="X466" s="6" t="s">
        <v>1740</v>
      </c>
      <c r="Y466" s="6" t="s">
        <v>1741</v>
      </c>
      <c r="Z466" s="6" t="s">
        <v>1742</v>
      </c>
      <c r="AA466" s="35" t="s">
        <v>1756</v>
      </c>
      <c r="AB466" s="6" t="s">
        <v>1757</v>
      </c>
      <c r="AC466" t="s">
        <v>1753</v>
      </c>
    </row>
    <row r="467" ht="15.75" hidden="1" customHeight="1">
      <c r="A467" s="2">
        <v>5.0</v>
      </c>
      <c r="B467" s="18" t="s">
        <v>735</v>
      </c>
      <c r="C467">
        <v>0.0</v>
      </c>
      <c r="D467">
        <v>0.0</v>
      </c>
      <c r="E467" t="s">
        <v>965</v>
      </c>
      <c r="F467" s="6" t="s">
        <v>1540</v>
      </c>
      <c r="G467" t="s">
        <v>1759</v>
      </c>
      <c r="H467" t="s">
        <v>1735</v>
      </c>
      <c r="I467" t="s">
        <v>972</v>
      </c>
      <c r="J467" s="6" t="s">
        <v>973</v>
      </c>
      <c r="K467" s="23">
        <v>0.0</v>
      </c>
      <c r="L467">
        <v>3.0</v>
      </c>
      <c r="N467">
        <v>16.0</v>
      </c>
      <c r="O467" s="23">
        <v>1.0</v>
      </c>
      <c r="P467">
        <v>3.0</v>
      </c>
      <c r="R467">
        <v>7.1</v>
      </c>
      <c r="S467">
        <v>0.05</v>
      </c>
      <c r="T467">
        <v>-1.0</v>
      </c>
      <c r="U467">
        <v>1.0</v>
      </c>
      <c r="V467" t="s">
        <v>978</v>
      </c>
      <c r="W467" s="6" t="s">
        <v>1384</v>
      </c>
      <c r="X467" s="6" t="s">
        <v>1740</v>
      </c>
      <c r="Y467" s="6" t="s">
        <v>865</v>
      </c>
      <c r="Z467" s="6" t="s">
        <v>1746</v>
      </c>
      <c r="AA467" s="35" t="s">
        <v>1756</v>
      </c>
      <c r="AB467" s="6" t="s">
        <v>1757</v>
      </c>
      <c r="AC467" t="s">
        <v>1758</v>
      </c>
    </row>
    <row r="468" ht="15.75" hidden="1" customHeight="1">
      <c r="A468" s="2">
        <v>5.0</v>
      </c>
      <c r="B468" s="18" t="s">
        <v>735</v>
      </c>
      <c r="C468">
        <v>0.0</v>
      </c>
      <c r="D468">
        <v>0.0</v>
      </c>
      <c r="E468" t="s">
        <v>965</v>
      </c>
      <c r="F468" s="6" t="s">
        <v>1540</v>
      </c>
      <c r="G468" t="s">
        <v>1759</v>
      </c>
      <c r="H468" t="s">
        <v>1735</v>
      </c>
      <c r="I468" t="s">
        <v>972</v>
      </c>
      <c r="J468" s="6" t="s">
        <v>973</v>
      </c>
      <c r="K468" s="23">
        <v>0.0</v>
      </c>
      <c r="L468">
        <v>3.0</v>
      </c>
      <c r="N468">
        <v>16.0</v>
      </c>
      <c r="O468" s="23">
        <v>2.0</v>
      </c>
      <c r="P468">
        <v>3.0</v>
      </c>
      <c r="R468">
        <v>18.0</v>
      </c>
      <c r="S468" t="s">
        <v>976</v>
      </c>
      <c r="T468">
        <v>0.0</v>
      </c>
      <c r="U468">
        <v>0.0</v>
      </c>
      <c r="V468" t="s">
        <v>978</v>
      </c>
      <c r="W468" s="6" t="s">
        <v>1384</v>
      </c>
      <c r="X468" s="6" t="s">
        <v>1740</v>
      </c>
      <c r="Y468" s="6" t="s">
        <v>1741</v>
      </c>
      <c r="Z468" s="6" t="s">
        <v>1742</v>
      </c>
      <c r="AA468" s="35" t="s">
        <v>1756</v>
      </c>
      <c r="AB468" s="6" t="s">
        <v>1757</v>
      </c>
      <c r="AC468" t="s">
        <v>1753</v>
      </c>
    </row>
    <row r="469" ht="15.75" hidden="1" customHeight="1">
      <c r="A469" s="2">
        <v>5.0</v>
      </c>
      <c r="B469" s="18" t="s">
        <v>735</v>
      </c>
      <c r="C469">
        <v>0.0</v>
      </c>
      <c r="D469">
        <v>0.0</v>
      </c>
      <c r="E469" t="s">
        <v>965</v>
      </c>
      <c r="F469" s="6" t="s">
        <v>1540</v>
      </c>
      <c r="G469" t="s">
        <v>1739</v>
      </c>
      <c r="H469" t="s">
        <v>1725</v>
      </c>
      <c r="I469" t="s">
        <v>972</v>
      </c>
      <c r="J469" s="6" t="s">
        <v>973</v>
      </c>
      <c r="K469" s="23">
        <v>1.0</v>
      </c>
      <c r="L469">
        <v>3.0</v>
      </c>
      <c r="N469">
        <v>46.3</v>
      </c>
      <c r="O469" s="23">
        <v>2.0</v>
      </c>
      <c r="P469">
        <v>3.0</v>
      </c>
      <c r="R469">
        <v>13.2</v>
      </c>
      <c r="S469">
        <v>0.05</v>
      </c>
      <c r="T469">
        <v>-1.0</v>
      </c>
      <c r="V469" s="6" t="s">
        <v>978</v>
      </c>
      <c r="W469" s="6" t="s">
        <v>865</v>
      </c>
      <c r="X469" s="6" t="s">
        <v>1746</v>
      </c>
      <c r="Y469" s="6" t="s">
        <v>1741</v>
      </c>
      <c r="Z469" s="6" t="s">
        <v>1742</v>
      </c>
      <c r="AA469" s="35"/>
      <c r="AB469" s="6"/>
      <c r="AC469" t="s">
        <v>1747</v>
      </c>
    </row>
    <row r="470" ht="15.75" hidden="1" customHeight="1">
      <c r="A470" s="2">
        <v>5.0</v>
      </c>
      <c r="B470" s="18" t="s">
        <v>735</v>
      </c>
      <c r="C470">
        <v>0.0</v>
      </c>
      <c r="D470">
        <v>0.0</v>
      </c>
      <c r="E470" t="s">
        <v>965</v>
      </c>
      <c r="F470" s="6" t="s">
        <v>1540</v>
      </c>
      <c r="G470" t="s">
        <v>1748</v>
      </c>
      <c r="H470" t="s">
        <v>1725</v>
      </c>
      <c r="I470" t="s">
        <v>972</v>
      </c>
      <c r="J470" s="6" t="s">
        <v>973</v>
      </c>
      <c r="K470" s="23">
        <v>1.0</v>
      </c>
      <c r="L470">
        <v>3.0</v>
      </c>
      <c r="N470">
        <v>19.3</v>
      </c>
      <c r="O470" s="23">
        <v>2.0</v>
      </c>
      <c r="P470">
        <v>3.0</v>
      </c>
      <c r="R470">
        <v>3.0</v>
      </c>
      <c r="S470">
        <v>0.05</v>
      </c>
      <c r="T470">
        <v>-1.0</v>
      </c>
      <c r="V470" s="6" t="s">
        <v>978</v>
      </c>
      <c r="W470" s="6" t="s">
        <v>865</v>
      </c>
      <c r="X470" s="6" t="s">
        <v>1746</v>
      </c>
      <c r="Y470" s="6" t="s">
        <v>1741</v>
      </c>
      <c r="Z470" s="6" t="s">
        <v>1742</v>
      </c>
      <c r="AA470" s="35"/>
      <c r="AB470" s="6"/>
      <c r="AC470" t="s">
        <v>1747</v>
      </c>
    </row>
    <row r="471" ht="15.75" hidden="1" customHeight="1">
      <c r="A471" s="2">
        <v>5.0</v>
      </c>
      <c r="B471" s="18" t="s">
        <v>735</v>
      </c>
      <c r="C471">
        <v>0.0</v>
      </c>
      <c r="D471">
        <v>0.0</v>
      </c>
      <c r="E471" t="s">
        <v>965</v>
      </c>
      <c r="F471" s="6" t="s">
        <v>1540</v>
      </c>
      <c r="G471" t="s">
        <v>1749</v>
      </c>
      <c r="H471" t="s">
        <v>1725</v>
      </c>
      <c r="I471" t="s">
        <v>972</v>
      </c>
      <c r="J471" s="6" t="s">
        <v>973</v>
      </c>
      <c r="K471" s="23">
        <v>1.0</v>
      </c>
      <c r="L471">
        <v>3.0</v>
      </c>
      <c r="N471">
        <v>37.3</v>
      </c>
      <c r="O471" s="23">
        <v>2.0</v>
      </c>
      <c r="P471">
        <v>3.0</v>
      </c>
      <c r="R471">
        <v>16.2</v>
      </c>
      <c r="S471">
        <v>0.05</v>
      </c>
      <c r="T471">
        <v>-1.0</v>
      </c>
      <c r="V471" s="6" t="s">
        <v>978</v>
      </c>
      <c r="W471" s="6" t="s">
        <v>865</v>
      </c>
      <c r="X471" s="6" t="s">
        <v>1746</v>
      </c>
      <c r="Y471" s="6" t="s">
        <v>1741</v>
      </c>
      <c r="Z471" s="6" t="s">
        <v>1742</v>
      </c>
      <c r="AA471" s="35"/>
      <c r="AB471" s="6"/>
      <c r="AC471" t="s">
        <v>1760</v>
      </c>
    </row>
    <row r="472" ht="15.75" hidden="1" customHeight="1">
      <c r="A472" s="2">
        <v>5.0</v>
      </c>
      <c r="B472" s="18" t="s">
        <v>735</v>
      </c>
      <c r="C472">
        <v>0.0</v>
      </c>
      <c r="D472">
        <v>0.0</v>
      </c>
      <c r="E472" t="s">
        <v>965</v>
      </c>
      <c r="F472" s="6" t="s">
        <v>1540</v>
      </c>
      <c r="G472" t="s">
        <v>1754</v>
      </c>
      <c r="H472" t="s">
        <v>1725</v>
      </c>
      <c r="I472" t="s">
        <v>972</v>
      </c>
      <c r="J472" s="6" t="s">
        <v>973</v>
      </c>
      <c r="K472" s="23">
        <v>1.0</v>
      </c>
      <c r="L472">
        <v>3.0</v>
      </c>
      <c r="N472">
        <v>49.3</v>
      </c>
      <c r="O472" s="23">
        <v>2.0</v>
      </c>
      <c r="P472">
        <v>3.0</v>
      </c>
      <c r="R472">
        <v>22.1</v>
      </c>
      <c r="S472">
        <v>0.05</v>
      </c>
      <c r="T472">
        <v>-1.0</v>
      </c>
      <c r="V472" s="6" t="s">
        <v>978</v>
      </c>
      <c r="W472" s="6" t="s">
        <v>865</v>
      </c>
      <c r="X472" s="6" t="s">
        <v>1746</v>
      </c>
      <c r="Y472" s="6" t="s">
        <v>1741</v>
      </c>
      <c r="Z472" s="6" t="s">
        <v>1742</v>
      </c>
      <c r="AA472" s="35"/>
      <c r="AB472" s="6"/>
      <c r="AC472" t="s">
        <v>1761</v>
      </c>
    </row>
    <row r="473" ht="15.75" hidden="1" customHeight="1">
      <c r="A473" s="2">
        <v>5.0</v>
      </c>
      <c r="B473" s="18" t="s">
        <v>735</v>
      </c>
      <c r="C473">
        <v>0.0</v>
      </c>
      <c r="D473">
        <v>0.0</v>
      </c>
      <c r="E473" t="s">
        <v>965</v>
      </c>
      <c r="F473" s="6" t="s">
        <v>1540</v>
      </c>
      <c r="G473" t="s">
        <v>1755</v>
      </c>
      <c r="H473" t="s">
        <v>1735</v>
      </c>
      <c r="I473" t="s">
        <v>972</v>
      </c>
      <c r="J473" s="6" t="s">
        <v>973</v>
      </c>
      <c r="K473" s="23">
        <v>1.0</v>
      </c>
      <c r="L473">
        <v>3.0</v>
      </c>
      <c r="N473">
        <v>33.4</v>
      </c>
      <c r="O473" s="23">
        <v>2.0</v>
      </c>
      <c r="P473">
        <v>3.0</v>
      </c>
      <c r="R473">
        <v>74.1</v>
      </c>
      <c r="S473">
        <v>0.05</v>
      </c>
      <c r="T473">
        <v>1.0</v>
      </c>
      <c r="V473" s="6" t="s">
        <v>978</v>
      </c>
      <c r="W473" s="6" t="s">
        <v>865</v>
      </c>
      <c r="X473" s="6" t="s">
        <v>1746</v>
      </c>
      <c r="Y473" s="6" t="s">
        <v>1741</v>
      </c>
      <c r="Z473" s="6" t="s">
        <v>1742</v>
      </c>
      <c r="AA473" s="35"/>
      <c r="AB473" s="6"/>
      <c r="AC473" t="s">
        <v>1752</v>
      </c>
    </row>
    <row r="474" ht="15.75" hidden="1" customHeight="1">
      <c r="A474" s="2">
        <v>5.0</v>
      </c>
      <c r="B474" s="18" t="s">
        <v>735</v>
      </c>
      <c r="C474">
        <v>0.0</v>
      </c>
      <c r="D474">
        <v>0.0</v>
      </c>
      <c r="E474" t="s">
        <v>965</v>
      </c>
      <c r="F474" s="6" t="s">
        <v>1540</v>
      </c>
      <c r="G474" t="s">
        <v>1759</v>
      </c>
      <c r="H474" t="s">
        <v>1735</v>
      </c>
      <c r="I474" t="s">
        <v>972</v>
      </c>
      <c r="J474" s="6" t="s">
        <v>973</v>
      </c>
      <c r="K474" s="23">
        <v>1.0</v>
      </c>
      <c r="L474">
        <v>3.0</v>
      </c>
      <c r="N474">
        <v>7.1</v>
      </c>
      <c r="O474" s="23">
        <v>2.0</v>
      </c>
      <c r="P474">
        <v>3.0</v>
      </c>
      <c r="R474">
        <v>18.0</v>
      </c>
      <c r="S474">
        <v>0.05</v>
      </c>
      <c r="T474">
        <v>1.0</v>
      </c>
      <c r="V474" s="6" t="s">
        <v>978</v>
      </c>
      <c r="W474" s="6" t="s">
        <v>865</v>
      </c>
      <c r="X474" s="6" t="s">
        <v>1746</v>
      </c>
      <c r="Y474" s="6" t="s">
        <v>1741</v>
      </c>
      <c r="Z474" s="6" t="s">
        <v>1742</v>
      </c>
      <c r="AA474" s="35"/>
      <c r="AB474" s="6"/>
      <c r="AC474" t="s">
        <v>1762</v>
      </c>
    </row>
    <row r="475" ht="15.75" hidden="1" customHeight="1">
      <c r="A475" s="2">
        <v>6.0</v>
      </c>
      <c r="B475" s="18" t="s">
        <v>743</v>
      </c>
      <c r="C475">
        <v>2.0</v>
      </c>
      <c r="D475">
        <v>0.0</v>
      </c>
      <c r="E475" t="s">
        <v>965</v>
      </c>
      <c r="F475" s="6" t="s">
        <v>1540</v>
      </c>
      <c r="G475" t="s">
        <v>1763</v>
      </c>
      <c r="H475" t="s">
        <v>1725</v>
      </c>
      <c r="I475" t="s">
        <v>972</v>
      </c>
      <c r="J475" s="6" t="s">
        <v>973</v>
      </c>
      <c r="K475" s="23">
        <v>0.0</v>
      </c>
      <c r="L475">
        <v>3.0</v>
      </c>
      <c r="N475">
        <v>83.0</v>
      </c>
      <c r="O475" s="23">
        <v>2.0</v>
      </c>
      <c r="P475">
        <v>3.0</v>
      </c>
      <c r="R475">
        <v>53.0</v>
      </c>
      <c r="S475">
        <v>0.05</v>
      </c>
      <c r="T475">
        <v>-1.0</v>
      </c>
      <c r="U475">
        <v>-1.0</v>
      </c>
      <c r="V475" t="s">
        <v>978</v>
      </c>
      <c r="W475" s="6" t="s">
        <v>1764</v>
      </c>
      <c r="X475" s="6" t="s">
        <v>1765</v>
      </c>
      <c r="Y475" s="6" t="s">
        <v>1766</v>
      </c>
      <c r="Z475" s="6" t="s">
        <v>1767</v>
      </c>
      <c r="AA475" s="35" t="s">
        <v>1768</v>
      </c>
      <c r="AB475" s="6" t="s">
        <v>1769</v>
      </c>
      <c r="AC475" t="s">
        <v>1770</v>
      </c>
    </row>
    <row r="476" ht="15.75" hidden="1" customHeight="1">
      <c r="A476" s="2">
        <v>6.0</v>
      </c>
      <c r="B476" s="18" t="s">
        <v>743</v>
      </c>
      <c r="C476">
        <v>2.0</v>
      </c>
      <c r="D476">
        <v>0.0</v>
      </c>
      <c r="E476" t="s">
        <v>965</v>
      </c>
      <c r="F476" s="6" t="s">
        <v>1540</v>
      </c>
      <c r="G476" t="s">
        <v>1763</v>
      </c>
      <c r="H476" t="s">
        <v>1725</v>
      </c>
      <c r="I476" t="s">
        <v>972</v>
      </c>
      <c r="J476" s="6" t="s">
        <v>973</v>
      </c>
      <c r="K476" s="23">
        <v>0.0</v>
      </c>
      <c r="L476">
        <v>3.0</v>
      </c>
      <c r="N476">
        <v>83.0</v>
      </c>
      <c r="O476" s="23">
        <v>0.0</v>
      </c>
      <c r="P476">
        <v>5.0</v>
      </c>
      <c r="R476">
        <v>41.0</v>
      </c>
      <c r="S476">
        <v>0.05</v>
      </c>
      <c r="T476">
        <v>-1.0</v>
      </c>
      <c r="U476">
        <v>-1.0</v>
      </c>
      <c r="V476" t="s">
        <v>1042</v>
      </c>
      <c r="W476" s="6" t="s">
        <v>1771</v>
      </c>
      <c r="X476" s="6" t="s">
        <v>1772</v>
      </c>
      <c r="Y476" s="6" t="s">
        <v>1773</v>
      </c>
      <c r="Z476" s="6" t="s">
        <v>1774</v>
      </c>
      <c r="AA476" s="35" t="s">
        <v>1768</v>
      </c>
      <c r="AB476" s="6" t="s">
        <v>1769</v>
      </c>
      <c r="AC476" t="s">
        <v>1770</v>
      </c>
    </row>
    <row r="477" ht="15.75" hidden="1" customHeight="1">
      <c r="A477" s="2">
        <v>6.0</v>
      </c>
      <c r="B477" s="18" t="s">
        <v>743</v>
      </c>
      <c r="C477">
        <v>2.0</v>
      </c>
      <c r="D477">
        <v>0.0</v>
      </c>
      <c r="E477" t="s">
        <v>965</v>
      </c>
      <c r="F477" s="6" t="s">
        <v>1540</v>
      </c>
      <c r="G477" t="s">
        <v>1763</v>
      </c>
      <c r="H477" t="s">
        <v>1725</v>
      </c>
      <c r="I477" t="s">
        <v>972</v>
      </c>
      <c r="J477" s="6" t="s">
        <v>973</v>
      </c>
      <c r="K477" s="23">
        <v>0.0</v>
      </c>
      <c r="L477">
        <v>4.0</v>
      </c>
      <c r="N477">
        <v>55.0</v>
      </c>
      <c r="O477" s="23">
        <v>1.0</v>
      </c>
      <c r="P477">
        <v>4.0</v>
      </c>
      <c r="R477">
        <v>71.0</v>
      </c>
      <c r="S477" t="s">
        <v>976</v>
      </c>
      <c r="T477">
        <v>0.0</v>
      </c>
      <c r="U477">
        <v>0.0</v>
      </c>
      <c r="V477" t="s">
        <v>1042</v>
      </c>
      <c r="W477" s="6" t="s">
        <v>1775</v>
      </c>
      <c r="X477" s="6" t="s">
        <v>1776</v>
      </c>
      <c r="Y477" s="6" t="s">
        <v>1777</v>
      </c>
      <c r="Z477" s="6" t="s">
        <v>1778</v>
      </c>
      <c r="AA477" s="35" t="s">
        <v>1768</v>
      </c>
      <c r="AB477" s="6" t="s">
        <v>1769</v>
      </c>
      <c r="AC477" t="s">
        <v>1770</v>
      </c>
    </row>
    <row r="478" ht="15.75" hidden="1" customHeight="1">
      <c r="A478" s="2">
        <v>6.0</v>
      </c>
      <c r="B478" s="18" t="s">
        <v>743</v>
      </c>
      <c r="C478">
        <v>2.0</v>
      </c>
      <c r="D478">
        <v>0.0</v>
      </c>
      <c r="E478" t="s">
        <v>965</v>
      </c>
      <c r="F478" s="6" t="s">
        <v>1540</v>
      </c>
      <c r="G478" t="s">
        <v>1763</v>
      </c>
      <c r="H478" t="s">
        <v>1725</v>
      </c>
      <c r="I478" t="s">
        <v>972</v>
      </c>
      <c r="J478" s="6" t="s">
        <v>973</v>
      </c>
      <c r="K478" s="23">
        <v>0.0</v>
      </c>
      <c r="L478">
        <v>4.0</v>
      </c>
      <c r="N478">
        <v>55.0</v>
      </c>
      <c r="O478" s="23">
        <v>2.0</v>
      </c>
      <c r="P478">
        <v>4.0</v>
      </c>
      <c r="R478">
        <v>68.0</v>
      </c>
      <c r="S478" t="s">
        <v>976</v>
      </c>
      <c r="T478">
        <v>0.0</v>
      </c>
      <c r="U478">
        <v>0.0</v>
      </c>
      <c r="V478" t="s">
        <v>1042</v>
      </c>
      <c r="W478" s="6" t="s">
        <v>1775</v>
      </c>
      <c r="X478" s="6" t="s">
        <v>1776</v>
      </c>
      <c r="Y478" s="6" t="s">
        <v>1777</v>
      </c>
      <c r="Z478" s="6" t="s">
        <v>1779</v>
      </c>
      <c r="AA478" s="35" t="s">
        <v>1768</v>
      </c>
      <c r="AB478" s="6" t="s">
        <v>1769</v>
      </c>
      <c r="AC478" t="s">
        <v>1770</v>
      </c>
    </row>
    <row r="479" ht="15.75" hidden="1" customHeight="1">
      <c r="A479" s="2">
        <v>6.0</v>
      </c>
      <c r="B479" s="18" t="s">
        <v>743</v>
      </c>
      <c r="C479">
        <v>2.0</v>
      </c>
      <c r="D479">
        <v>0.0</v>
      </c>
      <c r="E479" t="s">
        <v>965</v>
      </c>
      <c r="F479" s="6" t="s">
        <v>1540</v>
      </c>
      <c r="G479" t="s">
        <v>1763</v>
      </c>
      <c r="H479" t="s">
        <v>1725</v>
      </c>
      <c r="I479" t="s">
        <v>972</v>
      </c>
      <c r="J479" s="6" t="s">
        <v>973</v>
      </c>
      <c r="K479" s="23">
        <v>0.0</v>
      </c>
      <c r="L479">
        <v>3.0</v>
      </c>
      <c r="N479">
        <v>83.0</v>
      </c>
      <c r="O479" s="23">
        <v>1.0</v>
      </c>
      <c r="P479">
        <v>3.0</v>
      </c>
      <c r="R479">
        <v>73.0</v>
      </c>
      <c r="S479" t="s">
        <v>976</v>
      </c>
      <c r="T479">
        <v>0.0</v>
      </c>
      <c r="U479">
        <v>0.0</v>
      </c>
      <c r="V479" t="s">
        <v>978</v>
      </c>
      <c r="W479" s="6" t="s">
        <v>1764</v>
      </c>
      <c r="X479" s="6" t="s">
        <v>1765</v>
      </c>
      <c r="Y479" s="6" t="s">
        <v>1780</v>
      </c>
      <c r="Z479" s="6" t="s">
        <v>1781</v>
      </c>
      <c r="AA479" s="35" t="s">
        <v>1768</v>
      </c>
      <c r="AB479" s="6" t="s">
        <v>1769</v>
      </c>
      <c r="AC479" t="s">
        <v>1770</v>
      </c>
    </row>
    <row r="480" ht="15.75" hidden="1" customHeight="1">
      <c r="A480" s="2">
        <v>6.0</v>
      </c>
      <c r="B480" s="18" t="s">
        <v>743</v>
      </c>
      <c r="C480">
        <v>2.0</v>
      </c>
      <c r="D480">
        <v>0.0</v>
      </c>
      <c r="E480" t="s">
        <v>965</v>
      </c>
      <c r="F480" s="6" t="s">
        <v>1540</v>
      </c>
      <c r="G480" t="s">
        <v>1763</v>
      </c>
      <c r="H480" t="s">
        <v>1725</v>
      </c>
      <c r="I480" t="s">
        <v>972</v>
      </c>
      <c r="J480" s="6" t="s">
        <v>973</v>
      </c>
      <c r="K480" s="23">
        <v>0.0</v>
      </c>
      <c r="L480">
        <v>3.0</v>
      </c>
      <c r="N480">
        <v>83.0</v>
      </c>
      <c r="O480" s="23">
        <v>0.0</v>
      </c>
      <c r="P480">
        <v>4.0</v>
      </c>
      <c r="R480">
        <v>55.0</v>
      </c>
      <c r="S480" t="s">
        <v>976</v>
      </c>
      <c r="T480">
        <v>0.0</v>
      </c>
      <c r="U480">
        <v>0.0</v>
      </c>
      <c r="V480" t="s">
        <v>1042</v>
      </c>
      <c r="W480" s="6" t="s">
        <v>1771</v>
      </c>
      <c r="X480" s="6" t="s">
        <v>1772</v>
      </c>
      <c r="Y480" s="6" t="s">
        <v>1782</v>
      </c>
      <c r="Z480" s="6" t="s">
        <v>1783</v>
      </c>
      <c r="AA480" s="35" t="s">
        <v>1768</v>
      </c>
      <c r="AB480" s="6" t="s">
        <v>1769</v>
      </c>
      <c r="AC480" t="s">
        <v>1770</v>
      </c>
    </row>
    <row r="481" ht="15.75" hidden="1" customHeight="1">
      <c r="A481" s="2">
        <v>6.0</v>
      </c>
      <c r="B481" s="18" t="s">
        <v>743</v>
      </c>
      <c r="C481">
        <v>2.0</v>
      </c>
      <c r="D481">
        <v>0.0</v>
      </c>
      <c r="E481" t="s">
        <v>965</v>
      </c>
      <c r="F481" s="6" t="s">
        <v>1540</v>
      </c>
      <c r="G481" t="s">
        <v>1763</v>
      </c>
      <c r="H481" t="s">
        <v>1725</v>
      </c>
      <c r="I481" t="s">
        <v>972</v>
      </c>
      <c r="J481" s="6" t="s">
        <v>973</v>
      </c>
      <c r="K481" s="23">
        <v>0.0</v>
      </c>
      <c r="L481">
        <v>4.0</v>
      </c>
      <c r="N481">
        <v>55.0</v>
      </c>
      <c r="O481" s="23">
        <v>0.0</v>
      </c>
      <c r="P481">
        <v>5.0</v>
      </c>
      <c r="R481">
        <v>41.0</v>
      </c>
      <c r="S481" t="s">
        <v>976</v>
      </c>
      <c r="T481">
        <v>0.0</v>
      </c>
      <c r="U481">
        <v>0.0</v>
      </c>
      <c r="V481" t="s">
        <v>1042</v>
      </c>
      <c r="W481" s="6" t="s">
        <v>1782</v>
      </c>
      <c r="X481" s="6" t="s">
        <v>1784</v>
      </c>
      <c r="Y481" s="6" t="s">
        <v>1773</v>
      </c>
      <c r="Z481" s="6" t="s">
        <v>1774</v>
      </c>
      <c r="AA481" s="35" t="s">
        <v>1768</v>
      </c>
      <c r="AB481" s="6" t="s">
        <v>1769</v>
      </c>
      <c r="AC481" t="s">
        <v>1770</v>
      </c>
    </row>
    <row r="482" ht="15.75" hidden="1" customHeight="1">
      <c r="A482" s="2">
        <v>6.0</v>
      </c>
      <c r="B482" s="18" t="s">
        <v>743</v>
      </c>
      <c r="C482">
        <v>2.0</v>
      </c>
      <c r="D482">
        <v>0.0</v>
      </c>
      <c r="E482" t="s">
        <v>965</v>
      </c>
      <c r="F482" s="6" t="s">
        <v>1540</v>
      </c>
      <c r="G482" t="s">
        <v>1763</v>
      </c>
      <c r="H482" t="s">
        <v>1725</v>
      </c>
      <c r="I482" t="s">
        <v>972</v>
      </c>
      <c r="J482" s="6" t="s">
        <v>973</v>
      </c>
      <c r="K482" s="23">
        <v>0.0</v>
      </c>
      <c r="L482">
        <v>5.0</v>
      </c>
      <c r="N482">
        <v>41.0</v>
      </c>
      <c r="O482" s="23">
        <v>1.0</v>
      </c>
      <c r="P482">
        <v>5.0</v>
      </c>
      <c r="R482">
        <v>84.0</v>
      </c>
      <c r="S482">
        <v>0.05</v>
      </c>
      <c r="T482">
        <v>1.0</v>
      </c>
      <c r="U482">
        <v>1.0</v>
      </c>
      <c r="V482" t="s">
        <v>978</v>
      </c>
      <c r="W482" s="6" t="s">
        <v>1785</v>
      </c>
      <c r="X482" s="6" t="s">
        <v>1786</v>
      </c>
      <c r="Y482" s="6" t="s">
        <v>1787</v>
      </c>
      <c r="Z482" s="6" t="s">
        <v>1788</v>
      </c>
      <c r="AA482" s="35" t="s">
        <v>1768</v>
      </c>
      <c r="AB482" s="6" t="s">
        <v>1769</v>
      </c>
      <c r="AC482" t="s">
        <v>1770</v>
      </c>
    </row>
    <row r="483" ht="15.75" hidden="1" customHeight="1">
      <c r="A483" s="2">
        <v>6.0</v>
      </c>
      <c r="B483" s="18" t="s">
        <v>743</v>
      </c>
      <c r="C483">
        <v>2.0</v>
      </c>
      <c r="D483">
        <v>0.0</v>
      </c>
      <c r="E483" t="s">
        <v>965</v>
      </c>
      <c r="F483" s="6" t="s">
        <v>1540</v>
      </c>
      <c r="G483" t="s">
        <v>1763</v>
      </c>
      <c r="H483" t="s">
        <v>1725</v>
      </c>
      <c r="I483" t="s">
        <v>972</v>
      </c>
      <c r="J483" s="6" t="s">
        <v>973</v>
      </c>
      <c r="K483" s="23">
        <v>0.0</v>
      </c>
      <c r="L483">
        <v>5.0</v>
      </c>
      <c r="N483">
        <v>41.0</v>
      </c>
      <c r="O483" s="23">
        <v>2.0</v>
      </c>
      <c r="P483">
        <v>5.0</v>
      </c>
      <c r="R483">
        <v>68.0</v>
      </c>
      <c r="S483">
        <v>0.05</v>
      </c>
      <c r="T483">
        <v>1.0</v>
      </c>
      <c r="U483">
        <v>1.0</v>
      </c>
      <c r="V483" t="s">
        <v>978</v>
      </c>
      <c r="W483" s="6" t="s">
        <v>1785</v>
      </c>
      <c r="X483" s="6" t="s">
        <v>1786</v>
      </c>
      <c r="Y483" s="6" t="s">
        <v>1789</v>
      </c>
      <c r="Z483" s="6" t="s">
        <v>1790</v>
      </c>
      <c r="AA483" s="35" t="s">
        <v>1768</v>
      </c>
      <c r="AB483" s="6" t="s">
        <v>1769</v>
      </c>
      <c r="AC483" t="s">
        <v>1770</v>
      </c>
    </row>
    <row r="484" ht="15.75" hidden="1" customHeight="1">
      <c r="A484" s="2">
        <v>6.0</v>
      </c>
      <c r="B484" s="18" t="s">
        <v>743</v>
      </c>
      <c r="C484">
        <v>1.0</v>
      </c>
      <c r="D484">
        <v>0.0</v>
      </c>
      <c r="E484" t="s">
        <v>965</v>
      </c>
      <c r="F484" s="6" t="s">
        <v>1540</v>
      </c>
      <c r="G484" t="s">
        <v>1791</v>
      </c>
      <c r="H484" t="s">
        <v>1725</v>
      </c>
      <c r="I484" t="s">
        <v>972</v>
      </c>
      <c r="J484" s="6" t="s">
        <v>973</v>
      </c>
      <c r="K484" s="23">
        <v>0.0</v>
      </c>
      <c r="L484">
        <v>4.0</v>
      </c>
      <c r="N484">
        <v>43.0</v>
      </c>
      <c r="O484" s="23">
        <v>1.0</v>
      </c>
      <c r="P484">
        <v>4.0</v>
      </c>
      <c r="R484">
        <v>46.0</v>
      </c>
      <c r="S484" t="s">
        <v>976</v>
      </c>
      <c r="T484">
        <v>0.0</v>
      </c>
      <c r="U484">
        <v>0.0</v>
      </c>
      <c r="V484" t="s">
        <v>1042</v>
      </c>
      <c r="W484" s="6" t="s">
        <v>1775</v>
      </c>
      <c r="X484" s="6" t="s">
        <v>1777</v>
      </c>
      <c r="Y484" s="6" t="s">
        <v>1777</v>
      </c>
      <c r="Z484" s="6" t="s">
        <v>1778</v>
      </c>
      <c r="AA484" s="35" t="s">
        <v>1792</v>
      </c>
      <c r="AB484" s="6" t="s">
        <v>1793</v>
      </c>
      <c r="AC484" t="s">
        <v>1770</v>
      </c>
    </row>
    <row r="485" ht="15.75" hidden="1" customHeight="1">
      <c r="A485" s="2">
        <v>6.0</v>
      </c>
      <c r="B485" s="18" t="s">
        <v>743</v>
      </c>
      <c r="C485">
        <v>1.0</v>
      </c>
      <c r="D485">
        <v>0.0</v>
      </c>
      <c r="E485" t="s">
        <v>965</v>
      </c>
      <c r="F485" s="6" t="s">
        <v>1540</v>
      </c>
      <c r="G485" t="s">
        <v>1791</v>
      </c>
      <c r="H485" t="s">
        <v>1725</v>
      </c>
      <c r="I485" t="s">
        <v>972</v>
      </c>
      <c r="J485" s="6" t="s">
        <v>973</v>
      </c>
      <c r="K485" s="23">
        <v>0.0</v>
      </c>
      <c r="L485">
        <v>3.0</v>
      </c>
      <c r="N485">
        <v>50.0</v>
      </c>
      <c r="O485" s="23">
        <v>1.0</v>
      </c>
      <c r="P485">
        <v>3.0</v>
      </c>
      <c r="R485">
        <v>49.0</v>
      </c>
      <c r="S485" t="s">
        <v>976</v>
      </c>
      <c r="T485">
        <v>0.0</v>
      </c>
      <c r="U485">
        <v>0.0</v>
      </c>
      <c r="V485" t="s">
        <v>978</v>
      </c>
      <c r="W485" s="6" t="s">
        <v>1764</v>
      </c>
      <c r="X485" s="6" t="s">
        <v>1794</v>
      </c>
      <c r="Y485" s="6" t="s">
        <v>1780</v>
      </c>
      <c r="Z485" s="6" t="s">
        <v>1781</v>
      </c>
      <c r="AA485" s="35" t="s">
        <v>1792</v>
      </c>
      <c r="AB485" s="6" t="s">
        <v>1793</v>
      </c>
      <c r="AC485" t="s">
        <v>1770</v>
      </c>
    </row>
    <row r="486" ht="15.75" hidden="1" customHeight="1">
      <c r="A486" s="2">
        <v>6.0</v>
      </c>
      <c r="B486" s="18" t="s">
        <v>743</v>
      </c>
      <c r="C486">
        <v>1.0</v>
      </c>
      <c r="D486">
        <v>0.0</v>
      </c>
      <c r="E486" t="s">
        <v>965</v>
      </c>
      <c r="F486" s="6" t="s">
        <v>1540</v>
      </c>
      <c r="G486" t="s">
        <v>1791</v>
      </c>
      <c r="H486" t="s">
        <v>1725</v>
      </c>
      <c r="I486" t="s">
        <v>972</v>
      </c>
      <c r="J486" s="6" t="s">
        <v>973</v>
      </c>
      <c r="K486" s="23">
        <v>0.0</v>
      </c>
      <c r="L486">
        <v>3.0</v>
      </c>
      <c r="N486">
        <v>50.0</v>
      </c>
      <c r="O486" s="23">
        <v>2.0</v>
      </c>
      <c r="P486">
        <v>3.0</v>
      </c>
      <c r="R486">
        <v>49.0</v>
      </c>
      <c r="S486" t="s">
        <v>976</v>
      </c>
      <c r="T486">
        <v>0.0</v>
      </c>
      <c r="U486">
        <v>0.0</v>
      </c>
      <c r="V486" t="s">
        <v>978</v>
      </c>
      <c r="W486" s="6" t="s">
        <v>1764</v>
      </c>
      <c r="X486" s="6" t="s">
        <v>1794</v>
      </c>
      <c r="Y486" s="6" t="s">
        <v>1766</v>
      </c>
      <c r="Z486" s="6" t="s">
        <v>1767</v>
      </c>
      <c r="AA486" s="35" t="s">
        <v>1792</v>
      </c>
      <c r="AB486" s="6" t="s">
        <v>1793</v>
      </c>
      <c r="AC486" t="s">
        <v>1770</v>
      </c>
    </row>
    <row r="487" ht="15.75" hidden="1" customHeight="1">
      <c r="A487" s="2">
        <v>6.0</v>
      </c>
      <c r="B487" s="18" t="s">
        <v>743</v>
      </c>
      <c r="C487">
        <v>1.0</v>
      </c>
      <c r="D487">
        <v>0.0</v>
      </c>
      <c r="E487" t="s">
        <v>965</v>
      </c>
      <c r="F487" s="6" t="s">
        <v>1540</v>
      </c>
      <c r="G487" t="s">
        <v>1791</v>
      </c>
      <c r="H487" t="s">
        <v>1725</v>
      </c>
      <c r="I487" t="s">
        <v>972</v>
      </c>
      <c r="J487" s="6" t="s">
        <v>973</v>
      </c>
      <c r="K487" s="23">
        <v>0.0</v>
      </c>
      <c r="L487">
        <v>3.0</v>
      </c>
      <c r="N487">
        <v>50.0</v>
      </c>
      <c r="O487" s="23">
        <v>0.0</v>
      </c>
      <c r="P487">
        <v>4.0</v>
      </c>
      <c r="R487">
        <v>43.0</v>
      </c>
      <c r="S487" t="s">
        <v>976</v>
      </c>
      <c r="T487">
        <v>0.0</v>
      </c>
      <c r="U487">
        <v>0.0</v>
      </c>
      <c r="V487" t="s">
        <v>1042</v>
      </c>
      <c r="W487" s="6" t="s">
        <v>1771</v>
      </c>
      <c r="X487" s="6" t="s">
        <v>1795</v>
      </c>
      <c r="Y487" s="6" t="s">
        <v>1782</v>
      </c>
      <c r="Z487" s="6" t="s">
        <v>1783</v>
      </c>
      <c r="AA487" s="35" t="s">
        <v>1792</v>
      </c>
      <c r="AB487" s="6" t="s">
        <v>1793</v>
      </c>
      <c r="AC487" t="s">
        <v>1770</v>
      </c>
    </row>
    <row r="488" ht="15.75" hidden="1" customHeight="1">
      <c r="A488" s="2">
        <v>6.0</v>
      </c>
      <c r="B488" s="18" t="s">
        <v>743</v>
      </c>
      <c r="C488">
        <v>1.0</v>
      </c>
      <c r="D488">
        <v>0.0</v>
      </c>
      <c r="E488" t="s">
        <v>965</v>
      </c>
      <c r="F488" s="6" t="s">
        <v>1540</v>
      </c>
      <c r="G488" t="s">
        <v>1791</v>
      </c>
      <c r="H488" t="s">
        <v>1725</v>
      </c>
      <c r="I488" t="s">
        <v>972</v>
      </c>
      <c r="J488" s="6" t="s">
        <v>973</v>
      </c>
      <c r="K488" s="23">
        <v>0.0</v>
      </c>
      <c r="L488">
        <v>3.0</v>
      </c>
      <c r="N488">
        <v>50.0</v>
      </c>
      <c r="O488" s="23">
        <v>0.0</v>
      </c>
      <c r="P488">
        <v>5.0</v>
      </c>
      <c r="R488">
        <v>43.0</v>
      </c>
      <c r="S488" t="s">
        <v>976</v>
      </c>
      <c r="T488">
        <v>0.0</v>
      </c>
      <c r="U488">
        <v>0.0</v>
      </c>
      <c r="V488" t="s">
        <v>1042</v>
      </c>
      <c r="W488" s="6" t="s">
        <v>1771</v>
      </c>
      <c r="X488" s="6" t="s">
        <v>1795</v>
      </c>
      <c r="Y488" s="6" t="s">
        <v>1773</v>
      </c>
      <c r="Z488" s="6" t="s">
        <v>1774</v>
      </c>
      <c r="AA488" s="35" t="s">
        <v>1792</v>
      </c>
      <c r="AB488" s="6" t="s">
        <v>1793</v>
      </c>
      <c r="AC488" t="s">
        <v>1770</v>
      </c>
    </row>
    <row r="489" ht="15.75" hidden="1" customHeight="1">
      <c r="A489" s="2">
        <v>6.0</v>
      </c>
      <c r="B489" s="18" t="s">
        <v>743</v>
      </c>
      <c r="C489">
        <v>1.0</v>
      </c>
      <c r="D489">
        <v>0.0</v>
      </c>
      <c r="E489" t="s">
        <v>965</v>
      </c>
      <c r="F489" s="6" t="s">
        <v>1540</v>
      </c>
      <c r="G489" t="s">
        <v>1791</v>
      </c>
      <c r="H489" t="s">
        <v>1725</v>
      </c>
      <c r="I489" t="s">
        <v>972</v>
      </c>
      <c r="J489" s="6" t="s">
        <v>973</v>
      </c>
      <c r="K489" s="23">
        <v>0.0</v>
      </c>
      <c r="L489">
        <v>4.0</v>
      </c>
      <c r="N489">
        <v>43.0</v>
      </c>
      <c r="O489" s="23">
        <v>0.0</v>
      </c>
      <c r="P489">
        <v>5.0</v>
      </c>
      <c r="R489">
        <v>43.0</v>
      </c>
      <c r="S489" t="s">
        <v>976</v>
      </c>
      <c r="T489">
        <v>0.0</v>
      </c>
      <c r="U489">
        <v>0.0</v>
      </c>
      <c r="V489" t="s">
        <v>1042</v>
      </c>
      <c r="W489" s="6" t="s">
        <v>1782</v>
      </c>
      <c r="X489" s="6" t="s">
        <v>1783</v>
      </c>
      <c r="Y489" s="6" t="s">
        <v>1773</v>
      </c>
      <c r="Z489" s="6" t="s">
        <v>1774</v>
      </c>
      <c r="AA489" s="35" t="s">
        <v>1792</v>
      </c>
      <c r="AB489" s="6" t="s">
        <v>1793</v>
      </c>
      <c r="AC489" t="s">
        <v>1770</v>
      </c>
    </row>
    <row r="490" ht="15.75" hidden="1" customHeight="1">
      <c r="A490" s="2">
        <v>6.0</v>
      </c>
      <c r="B490" s="18" t="s">
        <v>743</v>
      </c>
      <c r="C490">
        <v>1.0</v>
      </c>
      <c r="D490">
        <v>0.0</v>
      </c>
      <c r="E490" t="s">
        <v>965</v>
      </c>
      <c r="F490" s="6" t="s">
        <v>1540</v>
      </c>
      <c r="G490" t="s">
        <v>1791</v>
      </c>
      <c r="H490" t="s">
        <v>1725</v>
      </c>
      <c r="I490" t="s">
        <v>972</v>
      </c>
      <c r="J490" s="6" t="s">
        <v>973</v>
      </c>
      <c r="K490" s="23">
        <v>0.0</v>
      </c>
      <c r="L490">
        <v>4.0</v>
      </c>
      <c r="N490">
        <v>43.0</v>
      </c>
      <c r="O490" s="23">
        <v>2.0</v>
      </c>
      <c r="P490">
        <v>4.0</v>
      </c>
      <c r="R490">
        <v>60.0</v>
      </c>
      <c r="S490">
        <v>0.05</v>
      </c>
      <c r="T490">
        <v>1.0</v>
      </c>
      <c r="U490">
        <v>1.0</v>
      </c>
      <c r="V490" t="s">
        <v>1042</v>
      </c>
      <c r="W490" s="6" t="s">
        <v>1775</v>
      </c>
      <c r="X490" s="6" t="s">
        <v>1777</v>
      </c>
      <c r="Y490" s="6" t="s">
        <v>1777</v>
      </c>
      <c r="Z490" s="6" t="s">
        <v>1779</v>
      </c>
      <c r="AA490" s="35" t="s">
        <v>1792</v>
      </c>
      <c r="AB490" s="6" t="s">
        <v>1793</v>
      </c>
      <c r="AC490" t="s">
        <v>1770</v>
      </c>
    </row>
    <row r="491" ht="15.75" hidden="1" customHeight="1">
      <c r="A491" s="2">
        <v>6.0</v>
      </c>
      <c r="B491" s="18" t="s">
        <v>743</v>
      </c>
      <c r="C491">
        <v>1.0</v>
      </c>
      <c r="D491">
        <v>0.0</v>
      </c>
      <c r="E491" t="s">
        <v>965</v>
      </c>
      <c r="F491" s="6" t="s">
        <v>1540</v>
      </c>
      <c r="G491" t="s">
        <v>1791</v>
      </c>
      <c r="H491" t="s">
        <v>1725</v>
      </c>
      <c r="I491" t="s">
        <v>972</v>
      </c>
      <c r="J491" s="6" t="s">
        <v>973</v>
      </c>
      <c r="K491" s="23">
        <v>0.0</v>
      </c>
      <c r="L491">
        <v>5.0</v>
      </c>
      <c r="N491">
        <v>43.0</v>
      </c>
      <c r="O491" s="23">
        <v>1.0</v>
      </c>
      <c r="P491">
        <v>5.0</v>
      </c>
      <c r="R491">
        <v>76.0</v>
      </c>
      <c r="S491">
        <v>0.05</v>
      </c>
      <c r="T491">
        <v>1.0</v>
      </c>
      <c r="U491">
        <v>1.0</v>
      </c>
      <c r="V491" t="s">
        <v>978</v>
      </c>
      <c r="W491" s="6" t="s">
        <v>1785</v>
      </c>
      <c r="X491" s="6" t="s">
        <v>1786</v>
      </c>
      <c r="Y491" s="6" t="s">
        <v>1787</v>
      </c>
      <c r="Z491" s="6" t="s">
        <v>1788</v>
      </c>
      <c r="AA491" s="35" t="s">
        <v>1792</v>
      </c>
      <c r="AB491" s="6" t="s">
        <v>1793</v>
      </c>
      <c r="AC491" t="s">
        <v>1770</v>
      </c>
    </row>
    <row r="492" ht="15.75" hidden="1" customHeight="1">
      <c r="A492" s="2">
        <v>6.0</v>
      </c>
      <c r="B492" s="18" t="s">
        <v>743</v>
      </c>
      <c r="C492">
        <v>1.0</v>
      </c>
      <c r="D492">
        <v>0.0</v>
      </c>
      <c r="E492" t="s">
        <v>965</v>
      </c>
      <c r="F492" s="6" t="s">
        <v>1540</v>
      </c>
      <c r="G492" t="s">
        <v>1791</v>
      </c>
      <c r="H492" t="s">
        <v>1725</v>
      </c>
      <c r="I492" t="s">
        <v>972</v>
      </c>
      <c r="J492" s="6" t="s">
        <v>973</v>
      </c>
      <c r="K492" s="23">
        <v>0.0</v>
      </c>
      <c r="L492">
        <v>5.0</v>
      </c>
      <c r="N492">
        <v>46.0</v>
      </c>
      <c r="O492" s="23">
        <v>2.0</v>
      </c>
      <c r="P492">
        <v>5.0</v>
      </c>
      <c r="R492">
        <v>80.0</v>
      </c>
      <c r="S492">
        <v>0.05</v>
      </c>
      <c r="T492">
        <v>1.0</v>
      </c>
      <c r="U492">
        <v>1.0</v>
      </c>
      <c r="V492" t="s">
        <v>978</v>
      </c>
      <c r="W492" s="6" t="s">
        <v>1785</v>
      </c>
      <c r="X492" s="6" t="s">
        <v>1786</v>
      </c>
      <c r="Y492" s="6" t="s">
        <v>1789</v>
      </c>
      <c r="Z492" s="6" t="s">
        <v>1790</v>
      </c>
      <c r="AA492" s="35" t="s">
        <v>1792</v>
      </c>
      <c r="AB492" s="6" t="s">
        <v>1793</v>
      </c>
      <c r="AC492" t="s">
        <v>1770</v>
      </c>
    </row>
    <row r="493" ht="15.75" hidden="1" customHeight="1">
      <c r="A493" s="2">
        <v>6.0</v>
      </c>
      <c r="B493" s="18" t="s">
        <v>743</v>
      </c>
      <c r="C493">
        <v>1.0</v>
      </c>
      <c r="D493">
        <v>0.0</v>
      </c>
      <c r="E493" t="s">
        <v>965</v>
      </c>
      <c r="F493" s="6" t="s">
        <v>966</v>
      </c>
      <c r="G493" t="s">
        <v>968</v>
      </c>
      <c r="H493" t="s">
        <v>1513</v>
      </c>
      <c r="I493" t="s">
        <v>972</v>
      </c>
      <c r="J493" s="6" t="s">
        <v>973</v>
      </c>
      <c r="K493" s="23">
        <v>0.0</v>
      </c>
      <c r="N493">
        <v>5850.0</v>
      </c>
      <c r="O493" s="23">
        <v>1.0</v>
      </c>
      <c r="R493">
        <v>3840.0</v>
      </c>
      <c r="S493">
        <v>0.05</v>
      </c>
      <c r="T493">
        <v>-1.0</v>
      </c>
      <c r="U493">
        <v>-1.0</v>
      </c>
      <c r="V493" t="s">
        <v>978</v>
      </c>
      <c r="W493" s="6" t="s">
        <v>1384</v>
      </c>
      <c r="X493" s="6" t="s">
        <v>1796</v>
      </c>
      <c r="Y493" s="6" t="s">
        <v>1316</v>
      </c>
      <c r="Z493" s="6" t="s">
        <v>1251</v>
      </c>
      <c r="AA493" s="35" t="s">
        <v>1797</v>
      </c>
      <c r="AB493" s="6" t="s">
        <v>1798</v>
      </c>
      <c r="AC493" t="s">
        <v>1799</v>
      </c>
    </row>
    <row r="494" ht="15.75" hidden="1" customHeight="1">
      <c r="A494" s="2">
        <v>6.0</v>
      </c>
      <c r="B494" s="18" t="s">
        <v>743</v>
      </c>
      <c r="C494">
        <v>2.0</v>
      </c>
      <c r="D494">
        <v>0.0</v>
      </c>
      <c r="E494" t="s">
        <v>965</v>
      </c>
      <c r="F494" s="6" t="s">
        <v>966</v>
      </c>
      <c r="G494" t="s">
        <v>968</v>
      </c>
      <c r="H494" t="s">
        <v>1513</v>
      </c>
      <c r="I494" t="s">
        <v>972</v>
      </c>
      <c r="J494" s="6" t="s">
        <v>973</v>
      </c>
      <c r="K494" s="23">
        <v>0.0</v>
      </c>
      <c r="N494">
        <v>5330.0</v>
      </c>
      <c r="O494" s="23">
        <v>1.0</v>
      </c>
      <c r="R494">
        <v>1740.0</v>
      </c>
      <c r="S494">
        <v>0.05</v>
      </c>
      <c r="T494">
        <v>-1.0</v>
      </c>
      <c r="U494">
        <v>-1.0</v>
      </c>
      <c r="V494" t="s">
        <v>978</v>
      </c>
      <c r="W494" s="6" t="s">
        <v>1384</v>
      </c>
      <c r="X494" s="6" t="s">
        <v>1796</v>
      </c>
      <c r="Y494" s="6" t="s">
        <v>1316</v>
      </c>
      <c r="Z494" s="6" t="s">
        <v>1251</v>
      </c>
      <c r="AA494" s="35" t="s">
        <v>1797</v>
      </c>
      <c r="AB494" s="6" t="s">
        <v>1798</v>
      </c>
      <c r="AC494" t="s">
        <v>1799</v>
      </c>
    </row>
    <row r="495" ht="15.75" hidden="1" customHeight="1">
      <c r="A495" s="2">
        <v>6.0</v>
      </c>
      <c r="B495" s="18" t="s">
        <v>743</v>
      </c>
      <c r="C495">
        <v>1.0</v>
      </c>
      <c r="D495">
        <v>0.0</v>
      </c>
      <c r="E495" t="s">
        <v>965</v>
      </c>
      <c r="F495" s="6" t="s">
        <v>966</v>
      </c>
      <c r="G495" t="s">
        <v>968</v>
      </c>
      <c r="H495" t="s">
        <v>1513</v>
      </c>
      <c r="I495" t="s">
        <v>972</v>
      </c>
      <c r="J495" s="6" t="s">
        <v>973</v>
      </c>
      <c r="K495" s="23">
        <v>0.0</v>
      </c>
      <c r="N495">
        <v>5850.0</v>
      </c>
      <c r="O495" s="23">
        <v>2.0</v>
      </c>
      <c r="R495">
        <v>4400.0</v>
      </c>
      <c r="S495" t="s">
        <v>976</v>
      </c>
      <c r="T495">
        <v>0.0</v>
      </c>
      <c r="U495">
        <v>0.0</v>
      </c>
      <c r="V495" t="s">
        <v>978</v>
      </c>
      <c r="W495" s="6" t="s">
        <v>1384</v>
      </c>
      <c r="X495" s="6" t="s">
        <v>1796</v>
      </c>
      <c r="Y495" s="6" t="s">
        <v>863</v>
      </c>
      <c r="Z495" s="6" t="s">
        <v>1800</v>
      </c>
      <c r="AA495" s="35" t="s">
        <v>1801</v>
      </c>
      <c r="AB495" s="6" t="s">
        <v>1802</v>
      </c>
      <c r="AC495" t="s">
        <v>1799</v>
      </c>
    </row>
    <row r="496" ht="15.75" hidden="1" customHeight="1">
      <c r="A496" s="2">
        <v>6.0</v>
      </c>
      <c r="B496" s="18" t="s">
        <v>743</v>
      </c>
      <c r="C496">
        <v>2.0</v>
      </c>
      <c r="D496">
        <v>0.0</v>
      </c>
      <c r="E496" t="s">
        <v>965</v>
      </c>
      <c r="F496" s="6" t="s">
        <v>966</v>
      </c>
      <c r="G496" t="s">
        <v>968</v>
      </c>
      <c r="H496" t="s">
        <v>1513</v>
      </c>
      <c r="I496" t="s">
        <v>972</v>
      </c>
      <c r="J496" s="6" t="s">
        <v>973</v>
      </c>
      <c r="K496" s="23">
        <v>0.0</v>
      </c>
      <c r="N496">
        <v>5330.0</v>
      </c>
      <c r="O496" s="23">
        <v>2.0</v>
      </c>
      <c r="R496">
        <v>4820.0</v>
      </c>
      <c r="S496" t="s">
        <v>976</v>
      </c>
      <c r="T496">
        <v>0.0</v>
      </c>
      <c r="U496">
        <v>0.0</v>
      </c>
      <c r="V496" t="s">
        <v>978</v>
      </c>
      <c r="W496" s="6" t="s">
        <v>1384</v>
      </c>
      <c r="X496" s="6" t="s">
        <v>1796</v>
      </c>
      <c r="Y496" s="6" t="s">
        <v>863</v>
      </c>
      <c r="Z496" s="6" t="s">
        <v>1800</v>
      </c>
      <c r="AA496" s="35" t="s">
        <v>1801</v>
      </c>
      <c r="AB496" s="6" t="s">
        <v>1802</v>
      </c>
      <c r="AC496" t="s">
        <v>1799</v>
      </c>
    </row>
    <row r="497" ht="15.75" hidden="1" customHeight="1">
      <c r="A497" s="2">
        <v>6.0</v>
      </c>
      <c r="B497" s="18" t="s">
        <v>743</v>
      </c>
      <c r="C497">
        <v>2.0</v>
      </c>
      <c r="D497">
        <v>0.0</v>
      </c>
      <c r="E497" t="s">
        <v>965</v>
      </c>
      <c r="F497" s="6" t="s">
        <v>1540</v>
      </c>
      <c r="G497" t="s">
        <v>1763</v>
      </c>
      <c r="H497" t="s">
        <v>1725</v>
      </c>
      <c r="I497" t="s">
        <v>972</v>
      </c>
      <c r="J497" s="6" t="s">
        <v>973</v>
      </c>
      <c r="K497" s="23">
        <v>1.0</v>
      </c>
      <c r="L497">
        <v>5.0</v>
      </c>
      <c r="N497">
        <v>84.0</v>
      </c>
      <c r="O497" s="23">
        <v>2.0</v>
      </c>
      <c r="P497">
        <v>5.0</v>
      </c>
      <c r="R497">
        <v>68.0</v>
      </c>
      <c r="S497">
        <v>0.05</v>
      </c>
      <c r="T497">
        <v>-1.0</v>
      </c>
      <c r="V497" s="6" t="s">
        <v>978</v>
      </c>
      <c r="W497" s="6" t="s">
        <v>1803</v>
      </c>
      <c r="X497" s="6" t="s">
        <v>1788</v>
      </c>
      <c r="Y497" s="6" t="s">
        <v>1789</v>
      </c>
      <c r="Z497" s="6" t="s">
        <v>1790</v>
      </c>
      <c r="AA497" s="35"/>
      <c r="AB497" s="6" t="s">
        <v>1804</v>
      </c>
      <c r="AC497" t="s">
        <v>1770</v>
      </c>
    </row>
    <row r="498" ht="15.75" hidden="1" customHeight="1">
      <c r="A498" s="2">
        <v>6.0</v>
      </c>
      <c r="B498" s="18" t="s">
        <v>743</v>
      </c>
      <c r="C498">
        <v>2.0</v>
      </c>
      <c r="D498">
        <v>0.0</v>
      </c>
      <c r="E498" t="s">
        <v>965</v>
      </c>
      <c r="F498" s="6" t="s">
        <v>1540</v>
      </c>
      <c r="G498" t="s">
        <v>1763</v>
      </c>
      <c r="H498" t="s">
        <v>1725</v>
      </c>
      <c r="I498" t="s">
        <v>972</v>
      </c>
      <c r="J498" s="6" t="s">
        <v>973</v>
      </c>
      <c r="K498" s="23">
        <v>1.0</v>
      </c>
      <c r="L498">
        <v>4.0</v>
      </c>
      <c r="N498">
        <v>71.0</v>
      </c>
      <c r="O498" s="23">
        <v>2.0</v>
      </c>
      <c r="P498">
        <v>4.0</v>
      </c>
      <c r="R498">
        <v>68.0</v>
      </c>
      <c r="S498" t="s">
        <v>976</v>
      </c>
      <c r="T498">
        <v>0.0</v>
      </c>
      <c r="U498">
        <v>0.0</v>
      </c>
      <c r="V498" s="6" t="s">
        <v>978</v>
      </c>
      <c r="W498" s="6" t="s">
        <v>1805</v>
      </c>
      <c r="X498" s="6" t="s">
        <v>1778</v>
      </c>
      <c r="Y498" s="6" t="s">
        <v>1778</v>
      </c>
      <c r="Z498" s="6" t="s">
        <v>1779</v>
      </c>
      <c r="AA498" s="35"/>
      <c r="AB498" s="6" t="s">
        <v>1804</v>
      </c>
      <c r="AC498" t="s">
        <v>1770</v>
      </c>
    </row>
    <row r="499" ht="15.75" hidden="1" customHeight="1">
      <c r="A499" s="2">
        <v>6.0</v>
      </c>
      <c r="B499" s="18" t="s">
        <v>743</v>
      </c>
      <c r="C499">
        <v>2.0</v>
      </c>
      <c r="D499">
        <v>0.0</v>
      </c>
      <c r="E499" t="s">
        <v>965</v>
      </c>
      <c r="F499" s="6" t="s">
        <v>1540</v>
      </c>
      <c r="G499" t="s">
        <v>1763</v>
      </c>
      <c r="H499" t="s">
        <v>1725</v>
      </c>
      <c r="I499" t="s">
        <v>972</v>
      </c>
      <c r="J499" s="6" t="s">
        <v>973</v>
      </c>
      <c r="K499" s="23">
        <v>1.0</v>
      </c>
      <c r="L499">
        <v>3.0</v>
      </c>
      <c r="N499">
        <v>73.0</v>
      </c>
      <c r="O499" s="23">
        <v>2.0</v>
      </c>
      <c r="P499">
        <v>3.0</v>
      </c>
      <c r="R499">
        <v>53.0</v>
      </c>
      <c r="S499" t="s">
        <v>976</v>
      </c>
      <c r="T499">
        <v>0.0</v>
      </c>
      <c r="U499">
        <v>0.0</v>
      </c>
      <c r="V499" s="6" t="s">
        <v>978</v>
      </c>
      <c r="W499" s="6" t="s">
        <v>1806</v>
      </c>
      <c r="X499" s="6" t="s">
        <v>1781</v>
      </c>
      <c r="Y499" s="6" t="s">
        <v>1766</v>
      </c>
      <c r="Z499" s="6" t="s">
        <v>1767</v>
      </c>
      <c r="AA499" s="35"/>
      <c r="AB499" s="6" t="s">
        <v>1804</v>
      </c>
      <c r="AC499" t="s">
        <v>1770</v>
      </c>
    </row>
    <row r="500" ht="15.75" hidden="1" customHeight="1">
      <c r="A500" s="2">
        <v>6.0</v>
      </c>
      <c r="B500" s="18" t="s">
        <v>743</v>
      </c>
      <c r="C500">
        <v>2.0</v>
      </c>
      <c r="D500">
        <v>0.0</v>
      </c>
      <c r="E500" t="s">
        <v>965</v>
      </c>
      <c r="F500" s="6" t="s">
        <v>1540</v>
      </c>
      <c r="G500" t="s">
        <v>1763</v>
      </c>
      <c r="H500" t="s">
        <v>1725</v>
      </c>
      <c r="I500" t="s">
        <v>972</v>
      </c>
      <c r="J500" s="6" t="s">
        <v>973</v>
      </c>
      <c r="K500" s="23">
        <v>1.0</v>
      </c>
      <c r="L500">
        <v>3.0</v>
      </c>
      <c r="N500">
        <v>73.0</v>
      </c>
      <c r="O500" s="23">
        <v>1.0</v>
      </c>
      <c r="P500">
        <v>4.0</v>
      </c>
      <c r="R500">
        <v>71.0</v>
      </c>
      <c r="S500" t="s">
        <v>976</v>
      </c>
      <c r="T500">
        <v>0.0</v>
      </c>
      <c r="U500">
        <v>0.0</v>
      </c>
      <c r="V500" s="6" t="s">
        <v>978</v>
      </c>
      <c r="W500" s="6" t="s">
        <v>1780</v>
      </c>
      <c r="X500" s="6" t="s">
        <v>1807</v>
      </c>
      <c r="Y500" s="6" t="s">
        <v>1805</v>
      </c>
      <c r="Z500" s="6" t="s">
        <v>1808</v>
      </c>
      <c r="AA500" s="35"/>
      <c r="AB500" s="6" t="s">
        <v>1804</v>
      </c>
      <c r="AC500" t="s">
        <v>1770</v>
      </c>
    </row>
    <row r="501" ht="15.75" hidden="1" customHeight="1">
      <c r="A501" s="2">
        <v>6.0</v>
      </c>
      <c r="B501" s="18" t="s">
        <v>743</v>
      </c>
      <c r="C501">
        <v>2.0</v>
      </c>
      <c r="D501">
        <v>0.0</v>
      </c>
      <c r="E501" t="s">
        <v>965</v>
      </c>
      <c r="F501" s="6" t="s">
        <v>1540</v>
      </c>
      <c r="G501" t="s">
        <v>1763</v>
      </c>
      <c r="H501" t="s">
        <v>1725</v>
      </c>
      <c r="I501" t="s">
        <v>972</v>
      </c>
      <c r="J501" s="6" t="s">
        <v>973</v>
      </c>
      <c r="K501" s="23">
        <v>1.0</v>
      </c>
      <c r="L501">
        <v>3.0</v>
      </c>
      <c r="N501">
        <v>73.0</v>
      </c>
      <c r="O501" s="23">
        <v>1.0</v>
      </c>
      <c r="P501">
        <v>5.0</v>
      </c>
      <c r="R501">
        <v>84.0</v>
      </c>
      <c r="S501" t="s">
        <v>976</v>
      </c>
      <c r="T501">
        <v>0.0</v>
      </c>
      <c r="U501">
        <v>0.0</v>
      </c>
      <c r="V501" s="6" t="s">
        <v>978</v>
      </c>
      <c r="W501" s="6" t="s">
        <v>1780</v>
      </c>
      <c r="X501" s="6" t="s">
        <v>1807</v>
      </c>
      <c r="Y501" s="6" t="s">
        <v>1787</v>
      </c>
      <c r="Z501" s="6" t="s">
        <v>1809</v>
      </c>
      <c r="AA501" s="35"/>
      <c r="AB501" s="6" t="s">
        <v>1804</v>
      </c>
      <c r="AC501" t="s">
        <v>1770</v>
      </c>
    </row>
    <row r="502" ht="15.75" hidden="1" customHeight="1">
      <c r="A502" s="2">
        <v>6.0</v>
      </c>
      <c r="B502" s="18" t="s">
        <v>743</v>
      </c>
      <c r="C502">
        <v>2.0</v>
      </c>
      <c r="D502">
        <v>0.0</v>
      </c>
      <c r="E502" t="s">
        <v>965</v>
      </c>
      <c r="F502" s="6" t="s">
        <v>1540</v>
      </c>
      <c r="G502" t="s">
        <v>1763</v>
      </c>
      <c r="H502" t="s">
        <v>1725</v>
      </c>
      <c r="I502" t="s">
        <v>972</v>
      </c>
      <c r="J502" s="6" t="s">
        <v>973</v>
      </c>
      <c r="K502" s="23">
        <v>1.0</v>
      </c>
      <c r="L502">
        <v>4.0</v>
      </c>
      <c r="N502">
        <v>71.0</v>
      </c>
      <c r="O502" s="23">
        <v>1.0</v>
      </c>
      <c r="P502">
        <v>5.0</v>
      </c>
      <c r="R502">
        <v>84.0</v>
      </c>
      <c r="S502" t="s">
        <v>976</v>
      </c>
      <c r="T502">
        <v>0.0</v>
      </c>
      <c r="U502">
        <v>0.0</v>
      </c>
      <c r="V502" s="6" t="s">
        <v>978</v>
      </c>
      <c r="W502" s="6" t="s">
        <v>1805</v>
      </c>
      <c r="X502" s="6" t="s">
        <v>1808</v>
      </c>
      <c r="Y502" s="6" t="s">
        <v>1787</v>
      </c>
      <c r="Z502" s="6" t="s">
        <v>1809</v>
      </c>
      <c r="AA502" s="35"/>
      <c r="AB502" s="6" t="s">
        <v>1804</v>
      </c>
      <c r="AC502" t="s">
        <v>1770</v>
      </c>
    </row>
    <row r="503" ht="15.75" hidden="1" customHeight="1">
      <c r="A503" s="2">
        <v>6.0</v>
      </c>
      <c r="B503" s="18" t="s">
        <v>743</v>
      </c>
      <c r="C503">
        <v>1.0</v>
      </c>
      <c r="D503">
        <v>0.0</v>
      </c>
      <c r="E503" t="s">
        <v>965</v>
      </c>
      <c r="F503" s="6" t="s">
        <v>1540</v>
      </c>
      <c r="G503" t="s">
        <v>1791</v>
      </c>
      <c r="H503" t="s">
        <v>1725</v>
      </c>
      <c r="I503" t="s">
        <v>972</v>
      </c>
      <c r="J503" s="6" t="s">
        <v>973</v>
      </c>
      <c r="K503" s="23">
        <v>1.0</v>
      </c>
      <c r="L503">
        <v>3.0</v>
      </c>
      <c r="N503">
        <v>49.0</v>
      </c>
      <c r="O503" s="23">
        <v>2.0</v>
      </c>
      <c r="P503">
        <v>3.0</v>
      </c>
      <c r="R503">
        <v>49.0</v>
      </c>
      <c r="S503" t="s">
        <v>976</v>
      </c>
      <c r="T503">
        <v>0.0</v>
      </c>
      <c r="U503">
        <v>0.0</v>
      </c>
      <c r="V503" s="6" t="s">
        <v>978</v>
      </c>
      <c r="W503" s="6" t="s">
        <v>1806</v>
      </c>
      <c r="X503" s="6" t="s">
        <v>1781</v>
      </c>
      <c r="Y503" s="6" t="s">
        <v>1766</v>
      </c>
      <c r="Z503" s="6" t="s">
        <v>1767</v>
      </c>
      <c r="AA503" s="35"/>
      <c r="AB503" s="6" t="s">
        <v>1804</v>
      </c>
      <c r="AC503" t="s">
        <v>1770</v>
      </c>
    </row>
    <row r="504" ht="15.75" hidden="1" customHeight="1">
      <c r="A504" s="2">
        <v>6.0</v>
      </c>
      <c r="B504" s="18" t="s">
        <v>743</v>
      </c>
      <c r="C504">
        <v>1.0</v>
      </c>
      <c r="D504">
        <v>0.0</v>
      </c>
      <c r="E504" t="s">
        <v>965</v>
      </c>
      <c r="F504" s="6" t="s">
        <v>1540</v>
      </c>
      <c r="G504" t="s">
        <v>1791</v>
      </c>
      <c r="H504" t="s">
        <v>1725</v>
      </c>
      <c r="I504" t="s">
        <v>972</v>
      </c>
      <c r="J504" s="6" t="s">
        <v>973</v>
      </c>
      <c r="K504" s="23">
        <v>1.0</v>
      </c>
      <c r="L504">
        <v>5.0</v>
      </c>
      <c r="N504">
        <v>76.0</v>
      </c>
      <c r="O504" s="23">
        <v>2.0</v>
      </c>
      <c r="P504">
        <v>5.0</v>
      </c>
      <c r="R504">
        <v>80.0</v>
      </c>
      <c r="S504" t="s">
        <v>976</v>
      </c>
      <c r="T504">
        <v>0.0</v>
      </c>
      <c r="U504">
        <v>0.0</v>
      </c>
      <c r="V504" s="6" t="s">
        <v>978</v>
      </c>
      <c r="W504" s="6" t="s">
        <v>1803</v>
      </c>
      <c r="X504" s="6" t="s">
        <v>1788</v>
      </c>
      <c r="Y504" s="6" t="s">
        <v>1789</v>
      </c>
      <c r="Z504" s="6" t="s">
        <v>1790</v>
      </c>
      <c r="AA504" s="35"/>
      <c r="AB504" s="6" t="s">
        <v>1804</v>
      </c>
      <c r="AC504" t="s">
        <v>1770</v>
      </c>
    </row>
    <row r="505" ht="15.75" hidden="1" customHeight="1">
      <c r="A505" s="2">
        <v>6.0</v>
      </c>
      <c r="B505" s="18" t="s">
        <v>743</v>
      </c>
      <c r="C505">
        <v>1.0</v>
      </c>
      <c r="D505">
        <v>0.0</v>
      </c>
      <c r="E505" t="s">
        <v>965</v>
      </c>
      <c r="F505" s="6" t="s">
        <v>1540</v>
      </c>
      <c r="G505" t="s">
        <v>1791</v>
      </c>
      <c r="H505" t="s">
        <v>1725</v>
      </c>
      <c r="I505" t="s">
        <v>972</v>
      </c>
      <c r="J505" s="6" t="s">
        <v>973</v>
      </c>
      <c r="K505" s="23">
        <v>1.0</v>
      </c>
      <c r="L505">
        <v>3.0</v>
      </c>
      <c r="N505">
        <v>49.0</v>
      </c>
      <c r="O505" s="23">
        <v>1.0</v>
      </c>
      <c r="P505">
        <v>4.0</v>
      </c>
      <c r="R505">
        <v>46.0</v>
      </c>
      <c r="S505" t="s">
        <v>976</v>
      </c>
      <c r="T505">
        <v>0.0</v>
      </c>
      <c r="U505">
        <v>0.0</v>
      </c>
      <c r="V505" s="6" t="s">
        <v>978</v>
      </c>
      <c r="W505" s="6" t="s">
        <v>1780</v>
      </c>
      <c r="X505" s="6" t="s">
        <v>1807</v>
      </c>
      <c r="Y505" s="6" t="s">
        <v>1805</v>
      </c>
      <c r="Z505" s="6" t="s">
        <v>1808</v>
      </c>
      <c r="AA505" s="35"/>
      <c r="AB505" s="6" t="s">
        <v>1804</v>
      </c>
      <c r="AC505" t="s">
        <v>1770</v>
      </c>
    </row>
    <row r="506" ht="15.75" hidden="1" customHeight="1">
      <c r="A506" s="2">
        <v>6.0</v>
      </c>
      <c r="B506" s="18" t="s">
        <v>743</v>
      </c>
      <c r="C506">
        <v>1.0</v>
      </c>
      <c r="D506">
        <v>0.0</v>
      </c>
      <c r="E506" t="s">
        <v>965</v>
      </c>
      <c r="F506" s="6" t="s">
        <v>966</v>
      </c>
      <c r="G506" t="s">
        <v>968</v>
      </c>
      <c r="H506" t="s">
        <v>1513</v>
      </c>
      <c r="I506" t="s">
        <v>972</v>
      </c>
      <c r="J506" s="6" t="s">
        <v>973</v>
      </c>
      <c r="K506" s="23">
        <v>1.0</v>
      </c>
      <c r="N506">
        <v>3840.0</v>
      </c>
      <c r="O506" s="23">
        <v>2.0</v>
      </c>
      <c r="R506">
        <v>4400.0</v>
      </c>
      <c r="S506" t="s">
        <v>976</v>
      </c>
      <c r="T506">
        <v>0.0</v>
      </c>
      <c r="U506">
        <v>0.0</v>
      </c>
      <c r="V506" s="6" t="s">
        <v>978</v>
      </c>
      <c r="W506" s="6" t="s">
        <v>1316</v>
      </c>
      <c r="X506" s="6" t="s">
        <v>1251</v>
      </c>
      <c r="Y506" s="6" t="s">
        <v>863</v>
      </c>
      <c r="Z506" s="6" t="s">
        <v>1800</v>
      </c>
      <c r="AA506" s="35"/>
      <c r="AB506" s="6" t="s">
        <v>1804</v>
      </c>
      <c r="AC506" t="s">
        <v>1799</v>
      </c>
    </row>
    <row r="507" ht="15.75" hidden="1" customHeight="1">
      <c r="A507" s="2">
        <v>6.0</v>
      </c>
      <c r="B507" s="18" t="s">
        <v>743</v>
      </c>
      <c r="C507">
        <v>1.0</v>
      </c>
      <c r="D507">
        <v>0.0</v>
      </c>
      <c r="E507" t="s">
        <v>965</v>
      </c>
      <c r="F507" s="6" t="s">
        <v>1540</v>
      </c>
      <c r="G507" t="s">
        <v>1791</v>
      </c>
      <c r="H507" t="s">
        <v>1725</v>
      </c>
      <c r="I507" t="s">
        <v>972</v>
      </c>
      <c r="J507" s="6" t="s">
        <v>973</v>
      </c>
      <c r="K507" s="23">
        <v>1.0</v>
      </c>
      <c r="L507">
        <v>4.0</v>
      </c>
      <c r="N507">
        <v>46.0</v>
      </c>
      <c r="O507" s="23">
        <v>2.0</v>
      </c>
      <c r="P507">
        <v>4.0</v>
      </c>
      <c r="R507">
        <v>60.0</v>
      </c>
      <c r="S507">
        <v>0.05</v>
      </c>
      <c r="T507">
        <v>1.0</v>
      </c>
      <c r="V507" s="6" t="s">
        <v>978</v>
      </c>
      <c r="W507" s="6" t="s">
        <v>1805</v>
      </c>
      <c r="X507" s="6" t="s">
        <v>1778</v>
      </c>
      <c r="Y507" s="6" t="s">
        <v>1778</v>
      </c>
      <c r="Z507" s="6" t="s">
        <v>1779</v>
      </c>
      <c r="AA507" s="35"/>
      <c r="AB507" s="6" t="s">
        <v>1804</v>
      </c>
      <c r="AC507" t="s">
        <v>1770</v>
      </c>
    </row>
    <row r="508" ht="15.75" hidden="1" customHeight="1">
      <c r="A508" s="2">
        <v>6.0</v>
      </c>
      <c r="B508" s="18" t="s">
        <v>743</v>
      </c>
      <c r="C508">
        <v>1.0</v>
      </c>
      <c r="D508">
        <v>0.0</v>
      </c>
      <c r="E508" t="s">
        <v>965</v>
      </c>
      <c r="F508" s="6" t="s">
        <v>1540</v>
      </c>
      <c r="G508" t="s">
        <v>1791</v>
      </c>
      <c r="H508" t="s">
        <v>1725</v>
      </c>
      <c r="I508" t="s">
        <v>972</v>
      </c>
      <c r="J508" s="6" t="s">
        <v>973</v>
      </c>
      <c r="K508" s="23">
        <v>1.0</v>
      </c>
      <c r="L508">
        <v>3.0</v>
      </c>
      <c r="N508">
        <v>49.0</v>
      </c>
      <c r="O508" s="23">
        <v>1.0</v>
      </c>
      <c r="P508">
        <v>5.0</v>
      </c>
      <c r="R508">
        <v>76.0</v>
      </c>
      <c r="S508">
        <v>0.05</v>
      </c>
      <c r="T508">
        <v>1.0</v>
      </c>
      <c r="V508" s="6" t="s">
        <v>978</v>
      </c>
      <c r="W508" s="6" t="s">
        <v>1780</v>
      </c>
      <c r="X508" s="6" t="s">
        <v>1807</v>
      </c>
      <c r="Y508" s="6" t="s">
        <v>1787</v>
      </c>
      <c r="Z508" s="6" t="s">
        <v>1809</v>
      </c>
      <c r="AA508" s="35"/>
      <c r="AB508" s="6" t="s">
        <v>1804</v>
      </c>
      <c r="AC508" t="s">
        <v>1770</v>
      </c>
    </row>
    <row r="509" ht="15.75" hidden="1" customHeight="1">
      <c r="A509" s="2">
        <v>6.0</v>
      </c>
      <c r="B509" s="18" t="s">
        <v>743</v>
      </c>
      <c r="C509">
        <v>1.0</v>
      </c>
      <c r="D509">
        <v>0.0</v>
      </c>
      <c r="E509" t="s">
        <v>965</v>
      </c>
      <c r="F509" s="6" t="s">
        <v>1540</v>
      </c>
      <c r="G509" t="s">
        <v>1791</v>
      </c>
      <c r="H509" t="s">
        <v>1725</v>
      </c>
      <c r="I509" t="s">
        <v>972</v>
      </c>
      <c r="J509" s="6" t="s">
        <v>973</v>
      </c>
      <c r="K509" s="23">
        <v>1.0</v>
      </c>
      <c r="L509">
        <v>4.0</v>
      </c>
      <c r="N509">
        <v>46.0</v>
      </c>
      <c r="O509" s="23">
        <v>1.0</v>
      </c>
      <c r="P509">
        <v>5.0</v>
      </c>
      <c r="R509">
        <v>76.0</v>
      </c>
      <c r="S509">
        <v>0.05</v>
      </c>
      <c r="T509">
        <v>1.0</v>
      </c>
      <c r="V509" s="6" t="s">
        <v>978</v>
      </c>
      <c r="W509" s="6" t="s">
        <v>1805</v>
      </c>
      <c r="X509" s="6" t="s">
        <v>1808</v>
      </c>
      <c r="Y509" s="6" t="s">
        <v>1787</v>
      </c>
      <c r="Z509" s="6" t="s">
        <v>1809</v>
      </c>
      <c r="AA509" s="35"/>
      <c r="AB509" s="6" t="s">
        <v>1804</v>
      </c>
      <c r="AC509" t="s">
        <v>1770</v>
      </c>
    </row>
    <row r="510" ht="15.75" hidden="1" customHeight="1">
      <c r="A510" s="2">
        <v>6.0</v>
      </c>
      <c r="B510" s="18" t="s">
        <v>743</v>
      </c>
      <c r="C510">
        <v>2.0</v>
      </c>
      <c r="D510">
        <v>0.0</v>
      </c>
      <c r="E510" t="s">
        <v>965</v>
      </c>
      <c r="F510" s="6" t="s">
        <v>966</v>
      </c>
      <c r="G510" t="s">
        <v>968</v>
      </c>
      <c r="H510" t="s">
        <v>1513</v>
      </c>
      <c r="I510" t="s">
        <v>972</v>
      </c>
      <c r="J510" s="6" t="s">
        <v>973</v>
      </c>
      <c r="K510" s="23">
        <v>1.0</v>
      </c>
      <c r="N510">
        <v>1740.0</v>
      </c>
      <c r="O510" s="23">
        <v>2.0</v>
      </c>
      <c r="R510">
        <v>4820.0</v>
      </c>
      <c r="S510">
        <v>0.05</v>
      </c>
      <c r="T510">
        <v>1.0</v>
      </c>
      <c r="V510" s="6" t="s">
        <v>978</v>
      </c>
      <c r="W510" s="6" t="s">
        <v>1316</v>
      </c>
      <c r="X510" s="6" t="s">
        <v>1251</v>
      </c>
      <c r="Y510" s="6" t="s">
        <v>863</v>
      </c>
      <c r="Z510" s="6" t="s">
        <v>1800</v>
      </c>
      <c r="AA510" s="35"/>
      <c r="AB510" s="6" t="s">
        <v>1804</v>
      </c>
      <c r="AC510" t="s">
        <v>1799</v>
      </c>
    </row>
    <row r="511" ht="15.75" hidden="1" customHeight="1">
      <c r="A511" s="2">
        <v>6.0</v>
      </c>
      <c r="B511" s="18" t="s">
        <v>743</v>
      </c>
      <c r="C511">
        <v>2.0</v>
      </c>
      <c r="D511">
        <v>0.0</v>
      </c>
      <c r="E511" t="s">
        <v>965</v>
      </c>
      <c r="F511" s="6" t="s">
        <v>1540</v>
      </c>
      <c r="G511" t="s">
        <v>1763</v>
      </c>
      <c r="H511" t="s">
        <v>1725</v>
      </c>
      <c r="I511" t="s">
        <v>972</v>
      </c>
      <c r="J511" s="6" t="s">
        <v>973</v>
      </c>
      <c r="K511" s="23">
        <v>2.0</v>
      </c>
      <c r="L511">
        <v>3.0</v>
      </c>
      <c r="N511">
        <v>53.0</v>
      </c>
      <c r="O511" s="23">
        <v>2.0</v>
      </c>
      <c r="P511">
        <v>4.0</v>
      </c>
      <c r="R511">
        <v>68.0</v>
      </c>
      <c r="S511" t="s">
        <v>976</v>
      </c>
      <c r="T511">
        <v>0.0</v>
      </c>
      <c r="U511">
        <v>0.0</v>
      </c>
      <c r="V511" s="6" t="s">
        <v>1810</v>
      </c>
      <c r="W511" s="6" t="s">
        <v>1766</v>
      </c>
      <c r="X511" s="6" t="s">
        <v>1811</v>
      </c>
      <c r="Y511" s="6" t="s">
        <v>1812</v>
      </c>
      <c r="Z511" s="6" t="s">
        <v>1813</v>
      </c>
      <c r="AA511" s="35"/>
      <c r="AB511" s="6" t="s">
        <v>1804</v>
      </c>
      <c r="AC511" t="s">
        <v>1770</v>
      </c>
    </row>
    <row r="512" ht="15.75" hidden="1" customHeight="1">
      <c r="A512" s="2">
        <v>6.0</v>
      </c>
      <c r="B512" s="18" t="s">
        <v>743</v>
      </c>
      <c r="C512">
        <v>2.0</v>
      </c>
      <c r="D512">
        <v>0.0</v>
      </c>
      <c r="E512" t="s">
        <v>965</v>
      </c>
      <c r="F512" s="6" t="s">
        <v>1540</v>
      </c>
      <c r="G512" t="s">
        <v>1763</v>
      </c>
      <c r="H512" t="s">
        <v>1725</v>
      </c>
      <c r="I512" t="s">
        <v>972</v>
      </c>
      <c r="J512" s="6" t="s">
        <v>973</v>
      </c>
      <c r="K512" s="23">
        <v>2.0</v>
      </c>
      <c r="L512">
        <v>3.0</v>
      </c>
      <c r="N512">
        <v>53.0</v>
      </c>
      <c r="O512" s="23">
        <v>2.0</v>
      </c>
      <c r="P512">
        <v>5.0</v>
      </c>
      <c r="R512">
        <v>68.0</v>
      </c>
      <c r="S512" t="s">
        <v>976</v>
      </c>
      <c r="T512">
        <v>0.0</v>
      </c>
      <c r="U512">
        <v>0.0</v>
      </c>
      <c r="V512" s="6" t="s">
        <v>1810</v>
      </c>
      <c r="W512" s="6" t="s">
        <v>1766</v>
      </c>
      <c r="X512" s="6" t="s">
        <v>1811</v>
      </c>
      <c r="Y512" s="6" t="s">
        <v>1789</v>
      </c>
      <c r="Z512" s="6" t="s">
        <v>1814</v>
      </c>
      <c r="AA512" s="35"/>
      <c r="AB512" s="6" t="s">
        <v>1804</v>
      </c>
      <c r="AC512" t="s">
        <v>1770</v>
      </c>
    </row>
    <row r="513" ht="15.75" hidden="1" customHeight="1">
      <c r="A513" s="2">
        <v>6.0</v>
      </c>
      <c r="B513" s="18" t="s">
        <v>743</v>
      </c>
      <c r="C513">
        <v>2.0</v>
      </c>
      <c r="D513">
        <v>0.0</v>
      </c>
      <c r="E513" t="s">
        <v>965</v>
      </c>
      <c r="F513" s="6" t="s">
        <v>1540</v>
      </c>
      <c r="G513" t="s">
        <v>1763</v>
      </c>
      <c r="H513" t="s">
        <v>1725</v>
      </c>
      <c r="I513" t="s">
        <v>972</v>
      </c>
      <c r="J513" s="6" t="s">
        <v>973</v>
      </c>
      <c r="K513" s="23">
        <v>2.0</v>
      </c>
      <c r="L513">
        <v>4.0</v>
      </c>
      <c r="N513">
        <v>68.0</v>
      </c>
      <c r="O513" s="23">
        <v>2.0</v>
      </c>
      <c r="P513">
        <v>5.0</v>
      </c>
      <c r="R513">
        <v>68.0</v>
      </c>
      <c r="S513" t="s">
        <v>976</v>
      </c>
      <c r="T513">
        <v>0.0</v>
      </c>
      <c r="U513">
        <v>0.0</v>
      </c>
      <c r="V513" s="6" t="s">
        <v>1810</v>
      </c>
      <c r="W513" s="6" t="s">
        <v>1812</v>
      </c>
      <c r="X513" s="6" t="s">
        <v>1813</v>
      </c>
      <c r="Y513" s="6" t="s">
        <v>1789</v>
      </c>
      <c r="Z513" s="6" t="s">
        <v>1814</v>
      </c>
      <c r="AA513" s="35"/>
      <c r="AB513" s="6" t="s">
        <v>1804</v>
      </c>
      <c r="AC513" t="s">
        <v>1770</v>
      </c>
    </row>
    <row r="514" ht="15.75" hidden="1" customHeight="1">
      <c r="A514" s="2">
        <v>6.0</v>
      </c>
      <c r="B514" s="18" t="s">
        <v>743</v>
      </c>
      <c r="C514">
        <v>1.0</v>
      </c>
      <c r="D514">
        <v>0.0</v>
      </c>
      <c r="E514" t="s">
        <v>965</v>
      </c>
      <c r="F514" s="6" t="s">
        <v>1540</v>
      </c>
      <c r="G514" t="s">
        <v>1791</v>
      </c>
      <c r="H514" t="s">
        <v>1725</v>
      </c>
      <c r="I514" t="s">
        <v>972</v>
      </c>
      <c r="J514" s="6" t="s">
        <v>973</v>
      </c>
      <c r="K514" s="23">
        <v>2.0</v>
      </c>
      <c r="L514">
        <v>3.0</v>
      </c>
      <c r="N514">
        <v>49.0</v>
      </c>
      <c r="O514" s="23">
        <v>2.0</v>
      </c>
      <c r="P514">
        <v>4.0</v>
      </c>
      <c r="R514">
        <v>60.0</v>
      </c>
      <c r="S514" t="s">
        <v>976</v>
      </c>
      <c r="T514">
        <v>0.0</v>
      </c>
      <c r="U514">
        <v>0.0</v>
      </c>
      <c r="V514" s="6" t="s">
        <v>1810</v>
      </c>
      <c r="W514" s="6" t="s">
        <v>1766</v>
      </c>
      <c r="X514" s="6" t="s">
        <v>1811</v>
      </c>
      <c r="Y514" s="6" t="s">
        <v>1812</v>
      </c>
      <c r="Z514" s="6" t="s">
        <v>1813</v>
      </c>
      <c r="AA514" s="35"/>
      <c r="AB514" s="6" t="s">
        <v>1804</v>
      </c>
      <c r="AC514" t="s">
        <v>1770</v>
      </c>
    </row>
    <row r="515" ht="15.75" hidden="1" customHeight="1">
      <c r="A515" s="2">
        <v>6.0</v>
      </c>
      <c r="B515" s="18" t="s">
        <v>743</v>
      </c>
      <c r="C515">
        <v>1.0</v>
      </c>
      <c r="D515">
        <v>0.0</v>
      </c>
      <c r="E515" t="s">
        <v>965</v>
      </c>
      <c r="F515" s="6" t="s">
        <v>1540</v>
      </c>
      <c r="G515" t="s">
        <v>1791</v>
      </c>
      <c r="H515" t="s">
        <v>1725</v>
      </c>
      <c r="I515" t="s">
        <v>972</v>
      </c>
      <c r="J515" s="6" t="s">
        <v>973</v>
      </c>
      <c r="K515" s="23">
        <v>2.0</v>
      </c>
      <c r="L515">
        <v>4.0</v>
      </c>
      <c r="N515">
        <v>60.0</v>
      </c>
      <c r="O515" s="23">
        <v>2.0</v>
      </c>
      <c r="P515">
        <v>5.0</v>
      </c>
      <c r="R515">
        <v>80.0</v>
      </c>
      <c r="S515" t="s">
        <v>976</v>
      </c>
      <c r="T515">
        <v>0.0</v>
      </c>
      <c r="U515">
        <v>0.0</v>
      </c>
      <c r="V515" s="6" t="s">
        <v>1810</v>
      </c>
      <c r="W515" s="6" t="s">
        <v>1812</v>
      </c>
      <c r="X515" s="6" t="s">
        <v>1813</v>
      </c>
      <c r="Y515" s="6" t="s">
        <v>1789</v>
      </c>
      <c r="Z515" s="6" t="s">
        <v>1814</v>
      </c>
      <c r="AA515" s="35"/>
      <c r="AB515" s="6" t="s">
        <v>1804</v>
      </c>
      <c r="AC515" t="s">
        <v>1770</v>
      </c>
    </row>
    <row r="516" ht="15.75" hidden="1" customHeight="1">
      <c r="A516" s="2">
        <v>6.0</v>
      </c>
      <c r="B516" s="18" t="s">
        <v>743</v>
      </c>
      <c r="C516">
        <v>1.0</v>
      </c>
      <c r="D516">
        <v>0.0</v>
      </c>
      <c r="E516" t="s">
        <v>965</v>
      </c>
      <c r="F516" s="6" t="s">
        <v>1540</v>
      </c>
      <c r="G516" t="s">
        <v>1791</v>
      </c>
      <c r="H516" t="s">
        <v>1725</v>
      </c>
      <c r="I516" t="s">
        <v>972</v>
      </c>
      <c r="J516" s="6" t="s">
        <v>973</v>
      </c>
      <c r="K516" s="23">
        <v>2.0</v>
      </c>
      <c r="L516">
        <v>3.0</v>
      </c>
      <c r="N516">
        <v>49.0</v>
      </c>
      <c r="O516" s="23">
        <v>2.0</v>
      </c>
      <c r="P516">
        <v>5.0</v>
      </c>
      <c r="R516">
        <v>80.0</v>
      </c>
      <c r="S516">
        <v>0.05</v>
      </c>
      <c r="T516">
        <v>1.0</v>
      </c>
      <c r="V516" s="6" t="s">
        <v>1810</v>
      </c>
      <c r="W516" s="6" t="s">
        <v>1766</v>
      </c>
      <c r="X516" s="6" t="s">
        <v>1811</v>
      </c>
      <c r="Y516" s="6" t="s">
        <v>1789</v>
      </c>
      <c r="Z516" s="6" t="s">
        <v>1814</v>
      </c>
      <c r="AA516" s="35"/>
      <c r="AB516" s="6" t="s">
        <v>1804</v>
      </c>
      <c r="AC516" t="s">
        <v>1770</v>
      </c>
    </row>
    <row r="517" ht="15.75" hidden="1" customHeight="1">
      <c r="A517" s="2">
        <v>6.0</v>
      </c>
      <c r="B517" s="18" t="s">
        <v>743</v>
      </c>
      <c r="C517">
        <v>1.0</v>
      </c>
      <c r="D517">
        <v>0.0</v>
      </c>
      <c r="E517" t="s">
        <v>965</v>
      </c>
      <c r="F517" s="6" t="s">
        <v>966</v>
      </c>
      <c r="G517" t="s">
        <v>968</v>
      </c>
      <c r="H517" t="s">
        <v>1513</v>
      </c>
      <c r="I517" t="s">
        <v>972</v>
      </c>
      <c r="J517" s="6" t="s">
        <v>973</v>
      </c>
      <c r="K517" s="23">
        <v>3.0</v>
      </c>
      <c r="N517">
        <v>5110.0</v>
      </c>
      <c r="O517" s="23">
        <v>4.0</v>
      </c>
      <c r="R517">
        <v>4690.0</v>
      </c>
      <c r="S517" t="s">
        <v>976</v>
      </c>
      <c r="T517">
        <v>0.0</v>
      </c>
      <c r="U517">
        <v>0.0</v>
      </c>
      <c r="V517" s="6" t="s">
        <v>1810</v>
      </c>
      <c r="W517" s="6" t="s">
        <v>246</v>
      </c>
      <c r="X517" s="6" t="s">
        <v>1815</v>
      </c>
      <c r="Y517" s="6" t="s">
        <v>1816</v>
      </c>
      <c r="Z517" s="6" t="s">
        <v>1817</v>
      </c>
      <c r="AA517" s="35"/>
      <c r="AB517" s="6" t="s">
        <v>1804</v>
      </c>
      <c r="AC517" t="s">
        <v>1818</v>
      </c>
    </row>
    <row r="518" ht="15.75" hidden="1" customHeight="1">
      <c r="A518" s="2">
        <v>6.0</v>
      </c>
      <c r="B518" s="18" t="s">
        <v>743</v>
      </c>
      <c r="C518">
        <v>1.0</v>
      </c>
      <c r="D518">
        <v>0.0</v>
      </c>
      <c r="E518" t="s">
        <v>965</v>
      </c>
      <c r="F518" s="6" t="s">
        <v>966</v>
      </c>
      <c r="G518" t="s">
        <v>968</v>
      </c>
      <c r="H518" t="s">
        <v>1513</v>
      </c>
      <c r="I518" t="s">
        <v>972</v>
      </c>
      <c r="J518" s="6" t="s">
        <v>973</v>
      </c>
      <c r="K518" s="23">
        <v>3.0</v>
      </c>
      <c r="N518">
        <v>5110.0</v>
      </c>
      <c r="O518" s="23">
        <v>5.0</v>
      </c>
      <c r="R518">
        <v>4290.0</v>
      </c>
      <c r="S518" t="s">
        <v>976</v>
      </c>
      <c r="T518">
        <v>0.0</v>
      </c>
      <c r="U518">
        <v>0.0</v>
      </c>
      <c r="V518" s="6" t="s">
        <v>1810</v>
      </c>
      <c r="W518" s="6" t="s">
        <v>246</v>
      </c>
      <c r="X518" s="6" t="s">
        <v>1815</v>
      </c>
      <c r="Y518" s="6" t="s">
        <v>1819</v>
      </c>
      <c r="Z518" s="6" t="s">
        <v>1820</v>
      </c>
      <c r="AA518" s="35"/>
      <c r="AB518" s="6" t="s">
        <v>1804</v>
      </c>
      <c r="AC518" t="s">
        <v>1818</v>
      </c>
    </row>
    <row r="519" ht="15.75" hidden="1" customHeight="1">
      <c r="A519" s="2">
        <v>6.0</v>
      </c>
      <c r="B519" s="18" t="s">
        <v>743</v>
      </c>
      <c r="C519">
        <v>2.0</v>
      </c>
      <c r="D519">
        <v>0.0</v>
      </c>
      <c r="E519" t="s">
        <v>965</v>
      </c>
      <c r="F519" s="6" t="s">
        <v>966</v>
      </c>
      <c r="G519" t="s">
        <v>968</v>
      </c>
      <c r="H519" t="s">
        <v>1513</v>
      </c>
      <c r="I519" t="s">
        <v>972</v>
      </c>
      <c r="J519" s="6" t="s">
        <v>973</v>
      </c>
      <c r="K519" s="23">
        <v>3.0</v>
      </c>
      <c r="N519">
        <v>3940.0</v>
      </c>
      <c r="O519" s="23">
        <v>4.0</v>
      </c>
      <c r="R519">
        <v>3850.0</v>
      </c>
      <c r="S519" t="s">
        <v>976</v>
      </c>
      <c r="T519">
        <v>0.0</v>
      </c>
      <c r="U519">
        <v>0.0</v>
      </c>
      <c r="V519" s="6" t="s">
        <v>1810</v>
      </c>
      <c r="W519" s="6" t="s">
        <v>246</v>
      </c>
      <c r="X519" s="6" t="s">
        <v>1815</v>
      </c>
      <c r="Y519" s="6" t="s">
        <v>1816</v>
      </c>
      <c r="Z519" s="6" t="s">
        <v>1817</v>
      </c>
      <c r="AA519" s="35"/>
      <c r="AB519" s="6" t="s">
        <v>1804</v>
      </c>
      <c r="AC519" t="s">
        <v>1818</v>
      </c>
    </row>
    <row r="520" ht="15.75" hidden="1" customHeight="1">
      <c r="A520" s="2">
        <v>6.0</v>
      </c>
      <c r="B520" s="18" t="s">
        <v>743</v>
      </c>
      <c r="C520">
        <v>2.0</v>
      </c>
      <c r="D520">
        <v>0.0</v>
      </c>
      <c r="E520" t="s">
        <v>965</v>
      </c>
      <c r="F520" s="6" t="s">
        <v>966</v>
      </c>
      <c r="G520" t="s">
        <v>968</v>
      </c>
      <c r="H520" t="s">
        <v>1513</v>
      </c>
      <c r="I520" t="s">
        <v>972</v>
      </c>
      <c r="J520" s="6" t="s">
        <v>973</v>
      </c>
      <c r="K520" s="23">
        <v>3.0</v>
      </c>
      <c r="N520">
        <v>3940.0</v>
      </c>
      <c r="O520" s="23">
        <v>5.0</v>
      </c>
      <c r="R520">
        <v>4110.0</v>
      </c>
      <c r="S520" t="s">
        <v>976</v>
      </c>
      <c r="T520">
        <v>0.0</v>
      </c>
      <c r="U520">
        <v>0.0</v>
      </c>
      <c r="V520" s="6" t="s">
        <v>1810</v>
      </c>
      <c r="W520" s="6" t="s">
        <v>246</v>
      </c>
      <c r="X520" s="6" t="s">
        <v>1815</v>
      </c>
      <c r="Y520" s="6" t="s">
        <v>1819</v>
      </c>
      <c r="Z520" s="6" t="s">
        <v>1820</v>
      </c>
      <c r="AA520" s="35"/>
      <c r="AB520" s="6" t="s">
        <v>1804</v>
      </c>
      <c r="AC520" t="s">
        <v>1818</v>
      </c>
    </row>
    <row r="521" ht="15.75" hidden="1" customHeight="1">
      <c r="A521" s="2">
        <v>6.0</v>
      </c>
      <c r="B521" s="18" t="s">
        <v>743</v>
      </c>
      <c r="C521">
        <v>1.0</v>
      </c>
      <c r="D521">
        <v>0.0</v>
      </c>
      <c r="E521" t="s">
        <v>965</v>
      </c>
      <c r="F521" s="6" t="s">
        <v>966</v>
      </c>
      <c r="G521" t="s">
        <v>968</v>
      </c>
      <c r="H521" t="s">
        <v>1513</v>
      </c>
      <c r="I521" t="s">
        <v>972</v>
      </c>
      <c r="J521" s="6" t="s">
        <v>973</v>
      </c>
      <c r="K521" s="23">
        <v>4.0</v>
      </c>
      <c r="N521">
        <v>4690.0</v>
      </c>
      <c r="O521" s="23">
        <v>5.0</v>
      </c>
      <c r="R521">
        <v>4290.0</v>
      </c>
      <c r="S521" t="s">
        <v>976</v>
      </c>
      <c r="T521">
        <v>0.0</v>
      </c>
      <c r="U521">
        <v>0.0</v>
      </c>
      <c r="V521" s="6" t="s">
        <v>1810</v>
      </c>
      <c r="W521" s="6" t="s">
        <v>1821</v>
      </c>
      <c r="X521" s="6" t="s">
        <v>1817</v>
      </c>
      <c r="Y521" s="6" t="s">
        <v>1819</v>
      </c>
      <c r="Z521" s="6" t="s">
        <v>1820</v>
      </c>
      <c r="AA521" s="35"/>
      <c r="AB521" s="6" t="s">
        <v>1804</v>
      </c>
      <c r="AC521" t="s">
        <v>1818</v>
      </c>
    </row>
    <row r="522" ht="15.75" hidden="1" customHeight="1">
      <c r="A522" s="2">
        <v>6.0</v>
      </c>
      <c r="B522" s="18" t="s">
        <v>743</v>
      </c>
      <c r="C522">
        <v>2.0</v>
      </c>
      <c r="D522">
        <v>0.0</v>
      </c>
      <c r="E522" t="s">
        <v>965</v>
      </c>
      <c r="F522" s="6" t="s">
        <v>966</v>
      </c>
      <c r="G522" t="s">
        <v>968</v>
      </c>
      <c r="H522" t="s">
        <v>1513</v>
      </c>
      <c r="I522" t="s">
        <v>972</v>
      </c>
      <c r="J522" s="6" t="s">
        <v>973</v>
      </c>
      <c r="K522" s="23">
        <v>4.0</v>
      </c>
      <c r="N522">
        <v>3850.0</v>
      </c>
      <c r="O522" s="23">
        <v>5.0</v>
      </c>
      <c r="R522">
        <v>4110.0</v>
      </c>
      <c r="S522" t="s">
        <v>976</v>
      </c>
      <c r="T522">
        <v>0.0</v>
      </c>
      <c r="U522">
        <v>0.0</v>
      </c>
      <c r="V522" s="6" t="s">
        <v>1810</v>
      </c>
      <c r="W522" s="6" t="s">
        <v>1821</v>
      </c>
      <c r="X522" s="6" t="s">
        <v>1817</v>
      </c>
      <c r="Y522" s="6" t="s">
        <v>1819</v>
      </c>
      <c r="Z522" s="6" t="s">
        <v>1820</v>
      </c>
      <c r="AA522" s="35"/>
      <c r="AB522" s="6" t="s">
        <v>1804</v>
      </c>
      <c r="AC522" t="s">
        <v>1818</v>
      </c>
    </row>
    <row r="523" ht="15.75" hidden="1" customHeight="1">
      <c r="A523" s="2">
        <v>7.0</v>
      </c>
      <c r="B523" s="18" t="s">
        <v>747</v>
      </c>
      <c r="C523">
        <v>0.0</v>
      </c>
      <c r="D523">
        <v>0.0</v>
      </c>
      <c r="E523" t="s">
        <v>965</v>
      </c>
      <c r="F523" s="6" t="s">
        <v>1134</v>
      </c>
      <c r="G523" t="s">
        <v>1822</v>
      </c>
      <c r="H523" t="s">
        <v>1823</v>
      </c>
      <c r="I523" t="s">
        <v>972</v>
      </c>
      <c r="J523" s="6" t="s">
        <v>973</v>
      </c>
      <c r="K523" s="23">
        <v>0.0</v>
      </c>
      <c r="L523">
        <v>4.0</v>
      </c>
      <c r="N523">
        <v>7.5</v>
      </c>
      <c r="O523" s="23">
        <v>1.0</v>
      </c>
      <c r="P523">
        <v>4.0</v>
      </c>
      <c r="R523">
        <v>5.25</v>
      </c>
      <c r="S523" t="s">
        <v>976</v>
      </c>
      <c r="T523">
        <v>0.0</v>
      </c>
      <c r="U523">
        <v>0.0</v>
      </c>
      <c r="V523" t="s">
        <v>1391</v>
      </c>
      <c r="W523" s="6" t="s">
        <v>1824</v>
      </c>
      <c r="X523" s="6" t="s">
        <v>1825</v>
      </c>
      <c r="Y523" s="6" t="s">
        <v>1826</v>
      </c>
      <c r="Z523" s="6" t="s">
        <v>1827</v>
      </c>
      <c r="AA523" s="35" t="s">
        <v>1828</v>
      </c>
      <c r="AB523" s="6" t="s">
        <v>1829</v>
      </c>
      <c r="AC523" t="s">
        <v>1830</v>
      </c>
    </row>
    <row r="524" ht="15.75" hidden="1" customHeight="1">
      <c r="A524" s="2">
        <v>7.0</v>
      </c>
      <c r="B524" s="18" t="s">
        <v>747</v>
      </c>
      <c r="C524">
        <v>0.0</v>
      </c>
      <c r="D524">
        <v>0.0</v>
      </c>
      <c r="E524" t="s">
        <v>965</v>
      </c>
      <c r="F524" s="6" t="s">
        <v>1134</v>
      </c>
      <c r="G524" t="s">
        <v>1822</v>
      </c>
      <c r="H524" t="s">
        <v>1823</v>
      </c>
      <c r="I524" t="s">
        <v>972</v>
      </c>
      <c r="J524" s="6" t="s">
        <v>1347</v>
      </c>
      <c r="K524" s="23">
        <v>0.0</v>
      </c>
      <c r="L524">
        <v>4.0</v>
      </c>
      <c r="N524">
        <f>9.56-7.5</f>
        <v>2.06</v>
      </c>
      <c r="O524" s="23">
        <v>1.0</v>
      </c>
      <c r="P524">
        <v>4.0</v>
      </c>
      <c r="R524">
        <f>5.78-5.25</f>
        <v>0.53</v>
      </c>
      <c r="S524" t="s">
        <v>976</v>
      </c>
      <c r="T524">
        <v>0.0</v>
      </c>
      <c r="U524">
        <v>0.0</v>
      </c>
      <c r="V524" t="s">
        <v>1391</v>
      </c>
      <c r="W524" s="6" t="s">
        <v>1824</v>
      </c>
      <c r="X524" s="6" t="s">
        <v>1825</v>
      </c>
      <c r="Y524" s="6" t="s">
        <v>1826</v>
      </c>
      <c r="Z524" s="6" t="s">
        <v>1827</v>
      </c>
      <c r="AA524" s="35" t="s">
        <v>1828</v>
      </c>
      <c r="AB524" s="6" t="s">
        <v>1829</v>
      </c>
      <c r="AC524" t="s">
        <v>1830</v>
      </c>
    </row>
    <row r="525" ht="15.75" hidden="1" customHeight="1">
      <c r="A525" s="2">
        <v>7.0</v>
      </c>
      <c r="B525" s="18" t="s">
        <v>747</v>
      </c>
      <c r="C525">
        <v>0.0</v>
      </c>
      <c r="D525">
        <v>0.0</v>
      </c>
      <c r="E525" t="s">
        <v>965</v>
      </c>
      <c r="F525" s="6" t="s">
        <v>1134</v>
      </c>
      <c r="G525" t="s">
        <v>1822</v>
      </c>
      <c r="H525" t="s">
        <v>1823</v>
      </c>
      <c r="I525" t="s">
        <v>972</v>
      </c>
      <c r="J525" s="6" t="s">
        <v>973</v>
      </c>
      <c r="K525" s="23">
        <v>0.0</v>
      </c>
      <c r="L525">
        <v>5.0</v>
      </c>
      <c r="N525">
        <v>7.74</v>
      </c>
      <c r="O525" s="23">
        <v>1.0</v>
      </c>
      <c r="P525">
        <v>5.0</v>
      </c>
      <c r="R525">
        <v>8.46</v>
      </c>
      <c r="S525" t="s">
        <v>976</v>
      </c>
      <c r="T525">
        <v>0.0</v>
      </c>
      <c r="U525">
        <v>0.0</v>
      </c>
      <c r="V525" t="s">
        <v>1391</v>
      </c>
      <c r="W525" s="6" t="s">
        <v>1831</v>
      </c>
      <c r="X525" s="6" t="s">
        <v>1832</v>
      </c>
      <c r="Y525" s="6" t="s">
        <v>1833</v>
      </c>
      <c r="Z525" s="6" t="s">
        <v>1834</v>
      </c>
      <c r="AA525" s="35" t="s">
        <v>1828</v>
      </c>
      <c r="AB525" s="6" t="s">
        <v>1829</v>
      </c>
      <c r="AC525" t="s">
        <v>1830</v>
      </c>
    </row>
    <row r="526" ht="15.75" hidden="1" customHeight="1">
      <c r="A526" s="2">
        <v>7.0</v>
      </c>
      <c r="B526" s="18" t="s">
        <v>747</v>
      </c>
      <c r="C526">
        <v>0.0</v>
      </c>
      <c r="D526">
        <v>0.0</v>
      </c>
      <c r="E526" t="s">
        <v>965</v>
      </c>
      <c r="F526" s="6" t="s">
        <v>1134</v>
      </c>
      <c r="G526" t="s">
        <v>1822</v>
      </c>
      <c r="H526" t="s">
        <v>1823</v>
      </c>
      <c r="I526" t="s">
        <v>972</v>
      </c>
      <c r="J526" s="6" t="s">
        <v>1347</v>
      </c>
      <c r="K526" s="23">
        <v>0.0</v>
      </c>
      <c r="L526">
        <v>5.0</v>
      </c>
      <c r="N526">
        <f>8.79-7.74</f>
        <v>1.05</v>
      </c>
      <c r="O526" s="23">
        <v>1.0</v>
      </c>
      <c r="P526">
        <v>5.0</v>
      </c>
      <c r="R526">
        <f>10.18-8.46</f>
        <v>1.72</v>
      </c>
      <c r="S526" t="s">
        <v>976</v>
      </c>
      <c r="T526">
        <v>0.0</v>
      </c>
      <c r="U526">
        <v>0.0</v>
      </c>
      <c r="V526" t="s">
        <v>1391</v>
      </c>
      <c r="W526" s="6" t="s">
        <v>1835</v>
      </c>
      <c r="X526" s="6" t="s">
        <v>1832</v>
      </c>
      <c r="Y526" s="6" t="s">
        <v>1833</v>
      </c>
      <c r="Z526" s="6" t="s">
        <v>1834</v>
      </c>
      <c r="AA526" s="35" t="s">
        <v>1828</v>
      </c>
      <c r="AB526" s="6" t="s">
        <v>1829</v>
      </c>
      <c r="AC526" t="s">
        <v>1830</v>
      </c>
    </row>
    <row r="527" ht="15.75" hidden="1" customHeight="1">
      <c r="A527" s="2">
        <v>7.0</v>
      </c>
      <c r="B527" s="18" t="s">
        <v>747</v>
      </c>
      <c r="C527">
        <v>0.0</v>
      </c>
      <c r="D527">
        <v>0.0</v>
      </c>
      <c r="E527" t="s">
        <v>965</v>
      </c>
      <c r="F527" s="6" t="s">
        <v>1134</v>
      </c>
      <c r="G527" t="s">
        <v>1836</v>
      </c>
      <c r="H527" t="s">
        <v>1823</v>
      </c>
      <c r="I527" t="s">
        <v>972</v>
      </c>
      <c r="J527" s="6" t="s">
        <v>973</v>
      </c>
      <c r="K527" s="23">
        <v>0.0</v>
      </c>
      <c r="L527">
        <v>4.0</v>
      </c>
      <c r="N527">
        <v>0.65</v>
      </c>
      <c r="O527" s="23">
        <v>1.0</v>
      </c>
      <c r="P527">
        <v>4.0</v>
      </c>
      <c r="R527">
        <v>0.75</v>
      </c>
      <c r="S527" t="s">
        <v>976</v>
      </c>
      <c r="T527">
        <v>0.0</v>
      </c>
      <c r="U527">
        <v>0.0</v>
      </c>
      <c r="V527" t="s">
        <v>1391</v>
      </c>
      <c r="W527" s="6" t="s">
        <v>1837</v>
      </c>
      <c r="X527" s="6" t="s">
        <v>1825</v>
      </c>
      <c r="Y527" s="6" t="s">
        <v>1838</v>
      </c>
      <c r="Z527" s="6" t="s">
        <v>1827</v>
      </c>
      <c r="AA527" s="35" t="s">
        <v>1828</v>
      </c>
      <c r="AB527" s="6" t="s">
        <v>1829</v>
      </c>
      <c r="AC527" t="s">
        <v>1830</v>
      </c>
    </row>
    <row r="528" ht="15.75" hidden="1" customHeight="1">
      <c r="A528" s="2">
        <v>7.0</v>
      </c>
      <c r="B528" s="18" t="s">
        <v>747</v>
      </c>
      <c r="C528">
        <v>0.0</v>
      </c>
      <c r="D528">
        <v>0.0</v>
      </c>
      <c r="E528" t="s">
        <v>965</v>
      </c>
      <c r="F528" s="6" t="s">
        <v>1134</v>
      </c>
      <c r="G528" t="s">
        <v>1836</v>
      </c>
      <c r="H528" t="s">
        <v>1823</v>
      </c>
      <c r="I528" t="s">
        <v>972</v>
      </c>
      <c r="J528" s="6" t="s">
        <v>1347</v>
      </c>
      <c r="K528" s="23">
        <v>0.0</v>
      </c>
      <c r="L528">
        <v>4.0</v>
      </c>
      <c r="N528">
        <f>1.1-0.65</f>
        <v>0.45</v>
      </c>
      <c r="O528" s="23">
        <v>1.0</v>
      </c>
      <c r="P528">
        <v>4.0</v>
      </c>
      <c r="R528">
        <f>0.95-0.75</f>
        <v>0.2</v>
      </c>
      <c r="S528" t="s">
        <v>976</v>
      </c>
      <c r="T528">
        <v>0.0</v>
      </c>
      <c r="U528">
        <v>0.0</v>
      </c>
      <c r="V528" t="s">
        <v>1391</v>
      </c>
      <c r="W528" s="6" t="s">
        <v>1837</v>
      </c>
      <c r="X528" s="6" t="s">
        <v>1825</v>
      </c>
      <c r="Y528" s="6" t="s">
        <v>1838</v>
      </c>
      <c r="Z528" s="6" t="s">
        <v>1827</v>
      </c>
      <c r="AA528" s="35" t="s">
        <v>1828</v>
      </c>
      <c r="AB528" s="6" t="s">
        <v>1829</v>
      </c>
      <c r="AC528" t="s">
        <v>1830</v>
      </c>
    </row>
    <row r="529" ht="15.75" hidden="1" customHeight="1">
      <c r="A529" s="2">
        <v>7.0</v>
      </c>
      <c r="B529" s="18" t="s">
        <v>747</v>
      </c>
      <c r="C529">
        <v>0.0</v>
      </c>
      <c r="D529">
        <v>0.0</v>
      </c>
      <c r="E529" t="s">
        <v>965</v>
      </c>
      <c r="F529" s="6" t="s">
        <v>1134</v>
      </c>
      <c r="G529" t="s">
        <v>1836</v>
      </c>
      <c r="H529" t="s">
        <v>1823</v>
      </c>
      <c r="I529" t="s">
        <v>972</v>
      </c>
      <c r="J529" s="6" t="s">
        <v>973</v>
      </c>
      <c r="K529" s="23">
        <v>0.0</v>
      </c>
      <c r="L529">
        <v>5.0</v>
      </c>
      <c r="N529">
        <v>2.13</v>
      </c>
      <c r="O529" s="23">
        <v>1.0</v>
      </c>
      <c r="P529">
        <v>5.0</v>
      </c>
      <c r="R529">
        <v>2.83</v>
      </c>
      <c r="S529" t="s">
        <v>976</v>
      </c>
      <c r="T529">
        <v>0.0</v>
      </c>
      <c r="U529">
        <v>0.0</v>
      </c>
      <c r="V529" t="s">
        <v>1391</v>
      </c>
      <c r="W529" s="6" t="s">
        <v>1835</v>
      </c>
      <c r="X529" s="6" t="s">
        <v>1832</v>
      </c>
      <c r="Y529" s="6" t="s">
        <v>1833</v>
      </c>
      <c r="Z529" s="6" t="s">
        <v>1834</v>
      </c>
      <c r="AA529" s="35" t="s">
        <v>1828</v>
      </c>
      <c r="AB529" s="6" t="s">
        <v>1829</v>
      </c>
      <c r="AC529" t="s">
        <v>1830</v>
      </c>
    </row>
    <row r="530" ht="15.75" hidden="1" customHeight="1">
      <c r="A530" s="2">
        <v>7.0</v>
      </c>
      <c r="B530" s="18" t="s">
        <v>747</v>
      </c>
      <c r="C530">
        <v>0.0</v>
      </c>
      <c r="D530">
        <v>0.0</v>
      </c>
      <c r="E530" t="s">
        <v>965</v>
      </c>
      <c r="F530" s="6" t="s">
        <v>1134</v>
      </c>
      <c r="G530" t="s">
        <v>1836</v>
      </c>
      <c r="H530" t="s">
        <v>1823</v>
      </c>
      <c r="I530" t="s">
        <v>972</v>
      </c>
      <c r="J530" s="6" t="s">
        <v>1347</v>
      </c>
      <c r="K530" s="23">
        <v>0.0</v>
      </c>
      <c r="L530">
        <v>5.0</v>
      </c>
      <c r="N530">
        <f>3.17-2.13</f>
        <v>1.04</v>
      </c>
      <c r="O530" s="23">
        <v>1.0</v>
      </c>
      <c r="P530">
        <v>5.0</v>
      </c>
      <c r="R530">
        <f>4.86-2.83</f>
        <v>2.03</v>
      </c>
      <c r="S530" t="s">
        <v>976</v>
      </c>
      <c r="T530">
        <v>0.0</v>
      </c>
      <c r="U530">
        <v>0.0</v>
      </c>
      <c r="V530" t="s">
        <v>1391</v>
      </c>
      <c r="W530" s="6" t="s">
        <v>1835</v>
      </c>
      <c r="X530" s="6" t="s">
        <v>1832</v>
      </c>
      <c r="Y530" s="6" t="s">
        <v>1833</v>
      </c>
      <c r="Z530" s="6" t="s">
        <v>1834</v>
      </c>
      <c r="AA530" s="35" t="s">
        <v>1828</v>
      </c>
      <c r="AB530" s="6" t="s">
        <v>1829</v>
      </c>
      <c r="AC530" t="s">
        <v>1830</v>
      </c>
    </row>
    <row r="531" ht="15.75" hidden="1" customHeight="1">
      <c r="A531" s="2">
        <v>8.0</v>
      </c>
      <c r="B531" s="18" t="s">
        <v>750</v>
      </c>
      <c r="C531">
        <v>0.0</v>
      </c>
      <c r="D531">
        <v>1.0</v>
      </c>
      <c r="E531" t="s">
        <v>965</v>
      </c>
      <c r="F531" s="6" t="s">
        <v>1540</v>
      </c>
      <c r="G531" t="s">
        <v>1839</v>
      </c>
      <c r="H531" t="s">
        <v>1840</v>
      </c>
      <c r="I531" t="s">
        <v>1841</v>
      </c>
      <c r="J531" s="6" t="s">
        <v>973</v>
      </c>
      <c r="K531" s="23">
        <v>0.0</v>
      </c>
      <c r="N531">
        <v>35.0</v>
      </c>
      <c r="O531" s="23">
        <v>1.0</v>
      </c>
      <c r="R531">
        <v>39.0</v>
      </c>
      <c r="S531" t="s">
        <v>976</v>
      </c>
      <c r="T531">
        <v>0.0</v>
      </c>
      <c r="U531">
        <v>0.0</v>
      </c>
      <c r="V531" t="s">
        <v>978</v>
      </c>
      <c r="W531" s="6" t="s">
        <v>1384</v>
      </c>
      <c r="X531" s="6" t="s">
        <v>1385</v>
      </c>
      <c r="Y531" s="6" t="s">
        <v>1151</v>
      </c>
      <c r="Z531" s="6" t="s">
        <v>1842</v>
      </c>
      <c r="AA531" s="35" t="s">
        <v>1843</v>
      </c>
      <c r="AB531" s="6" t="s">
        <v>1844</v>
      </c>
      <c r="AC531" t="s">
        <v>1845</v>
      </c>
    </row>
    <row r="532" ht="15.75" hidden="1" customHeight="1">
      <c r="A532" s="2">
        <v>8.0</v>
      </c>
      <c r="B532" s="18" t="s">
        <v>750</v>
      </c>
      <c r="C532">
        <v>0.0</v>
      </c>
      <c r="D532">
        <v>2.0</v>
      </c>
      <c r="E532" t="s">
        <v>965</v>
      </c>
      <c r="F532" s="6" t="s">
        <v>1540</v>
      </c>
      <c r="G532" t="s">
        <v>1846</v>
      </c>
      <c r="H532" t="s">
        <v>1840</v>
      </c>
      <c r="I532" t="s">
        <v>1841</v>
      </c>
      <c r="J532" s="6" t="s">
        <v>973</v>
      </c>
      <c r="K532" s="23">
        <v>0.0</v>
      </c>
      <c r="L532">
        <v>3.0</v>
      </c>
      <c r="N532">
        <v>405.0</v>
      </c>
      <c r="O532" s="23">
        <v>1.0</v>
      </c>
      <c r="P532">
        <v>3.0</v>
      </c>
      <c r="R532">
        <v>393.0</v>
      </c>
      <c r="S532" t="s">
        <v>976</v>
      </c>
      <c r="T532">
        <v>0.0</v>
      </c>
      <c r="U532">
        <v>0.0</v>
      </c>
      <c r="V532" t="s">
        <v>978</v>
      </c>
      <c r="W532" s="6" t="s">
        <v>1384</v>
      </c>
      <c r="X532" s="6" t="s">
        <v>1385</v>
      </c>
      <c r="Y532" s="6" t="s">
        <v>1151</v>
      </c>
      <c r="Z532" s="6" t="s">
        <v>1842</v>
      </c>
      <c r="AA532" s="35" t="s">
        <v>1843</v>
      </c>
      <c r="AB532" s="6" t="s">
        <v>1844</v>
      </c>
      <c r="AC532" t="s">
        <v>1845</v>
      </c>
    </row>
    <row r="533" ht="15.75" hidden="1" customHeight="1">
      <c r="A533" s="2">
        <v>8.0</v>
      </c>
      <c r="B533" s="18" t="s">
        <v>750</v>
      </c>
      <c r="C533">
        <v>0.0</v>
      </c>
      <c r="D533">
        <v>2.0</v>
      </c>
      <c r="E533" t="s">
        <v>965</v>
      </c>
      <c r="F533" s="6" t="s">
        <v>1540</v>
      </c>
      <c r="G533" t="s">
        <v>1847</v>
      </c>
      <c r="H533" t="s">
        <v>1840</v>
      </c>
      <c r="I533" t="s">
        <v>1841</v>
      </c>
      <c r="J533" s="6" t="s">
        <v>973</v>
      </c>
      <c r="K533" s="23">
        <v>0.0</v>
      </c>
      <c r="L533">
        <v>4.0</v>
      </c>
      <c r="N533">
        <v>327.0</v>
      </c>
      <c r="O533" s="23">
        <v>1.0</v>
      </c>
      <c r="P533">
        <v>4.0</v>
      </c>
      <c r="R533">
        <v>302.0</v>
      </c>
      <c r="S533" t="s">
        <v>976</v>
      </c>
      <c r="T533">
        <v>0.0</v>
      </c>
      <c r="U533">
        <v>0.0</v>
      </c>
      <c r="V533" t="s">
        <v>978</v>
      </c>
      <c r="W533" s="6" t="s">
        <v>1384</v>
      </c>
      <c r="X533" s="6" t="s">
        <v>1385</v>
      </c>
      <c r="Y533" s="6" t="s">
        <v>1151</v>
      </c>
      <c r="Z533" s="6" t="s">
        <v>1842</v>
      </c>
      <c r="AA533" s="35" t="s">
        <v>1843</v>
      </c>
      <c r="AB533" s="6" t="s">
        <v>1844</v>
      </c>
      <c r="AC533" t="s">
        <v>1845</v>
      </c>
    </row>
    <row r="534" ht="15.75" hidden="1" customHeight="1">
      <c r="A534" s="2">
        <v>8.0</v>
      </c>
      <c r="B534" s="18" t="s">
        <v>750</v>
      </c>
      <c r="C534">
        <v>0.0</v>
      </c>
      <c r="D534">
        <v>1.0</v>
      </c>
      <c r="E534" t="s">
        <v>965</v>
      </c>
      <c r="F534" s="6" t="s">
        <v>1540</v>
      </c>
      <c r="G534" t="s">
        <v>1848</v>
      </c>
      <c r="H534" t="s">
        <v>1840</v>
      </c>
      <c r="I534" t="s">
        <v>1841</v>
      </c>
      <c r="J534" s="6" t="s">
        <v>973</v>
      </c>
      <c r="K534" s="23">
        <v>0.0</v>
      </c>
      <c r="N534">
        <v>35.0</v>
      </c>
      <c r="O534" s="23">
        <v>2.0</v>
      </c>
      <c r="R534">
        <v>26.0</v>
      </c>
      <c r="S534" t="s">
        <v>976</v>
      </c>
      <c r="T534">
        <v>0.0</v>
      </c>
      <c r="U534">
        <v>0.0</v>
      </c>
      <c r="V534" t="s">
        <v>978</v>
      </c>
      <c r="W534" s="6" t="s">
        <v>1384</v>
      </c>
      <c r="X534" s="6" t="s">
        <v>1385</v>
      </c>
      <c r="Y534" s="6" t="s">
        <v>1161</v>
      </c>
      <c r="Z534" s="6" t="s">
        <v>1849</v>
      </c>
      <c r="AA534" s="35" t="s">
        <v>1843</v>
      </c>
      <c r="AB534" s="6" t="s">
        <v>1844</v>
      </c>
      <c r="AC534" t="s">
        <v>1845</v>
      </c>
    </row>
    <row r="535" ht="15.75" hidden="1" customHeight="1">
      <c r="A535" s="2">
        <v>8.0</v>
      </c>
      <c r="B535" s="18" t="s">
        <v>750</v>
      </c>
      <c r="C535">
        <v>0.0</v>
      </c>
      <c r="D535">
        <v>2.0</v>
      </c>
      <c r="E535" t="s">
        <v>965</v>
      </c>
      <c r="F535" s="6" t="s">
        <v>1540</v>
      </c>
      <c r="G535" t="s">
        <v>1850</v>
      </c>
      <c r="H535" t="s">
        <v>1840</v>
      </c>
      <c r="I535" t="s">
        <v>1841</v>
      </c>
      <c r="J535" s="6" t="s">
        <v>973</v>
      </c>
      <c r="K535" s="23">
        <v>0.0</v>
      </c>
      <c r="L535">
        <v>3.0</v>
      </c>
      <c r="N535">
        <v>405.0</v>
      </c>
      <c r="O535" s="23">
        <v>2.0</v>
      </c>
      <c r="P535">
        <v>3.0</v>
      </c>
      <c r="R535">
        <v>420.0</v>
      </c>
      <c r="S535" t="s">
        <v>976</v>
      </c>
      <c r="T535">
        <v>0.0</v>
      </c>
      <c r="U535">
        <v>0.0</v>
      </c>
      <c r="V535" t="s">
        <v>978</v>
      </c>
      <c r="W535" s="6" t="s">
        <v>1384</v>
      </c>
      <c r="X535" s="6" t="s">
        <v>1385</v>
      </c>
      <c r="Y535" s="6" t="s">
        <v>1161</v>
      </c>
      <c r="Z535" s="6" t="s">
        <v>1849</v>
      </c>
      <c r="AA535" s="35" t="s">
        <v>1843</v>
      </c>
      <c r="AB535" s="6" t="s">
        <v>1844</v>
      </c>
      <c r="AC535" t="s">
        <v>1845</v>
      </c>
    </row>
    <row r="536" ht="15.75" hidden="1" customHeight="1">
      <c r="A536" s="2">
        <v>8.0</v>
      </c>
      <c r="B536" s="18" t="s">
        <v>750</v>
      </c>
      <c r="C536">
        <v>0.0</v>
      </c>
      <c r="D536">
        <v>2.0</v>
      </c>
      <c r="E536" t="s">
        <v>965</v>
      </c>
      <c r="F536" s="6" t="s">
        <v>1540</v>
      </c>
      <c r="G536" t="s">
        <v>1851</v>
      </c>
      <c r="H536" t="s">
        <v>1840</v>
      </c>
      <c r="I536" t="s">
        <v>1841</v>
      </c>
      <c r="J536" s="6" t="s">
        <v>973</v>
      </c>
      <c r="K536" s="23">
        <v>0.0</v>
      </c>
      <c r="L536">
        <v>4.0</v>
      </c>
      <c r="N536">
        <v>327.0</v>
      </c>
      <c r="O536" s="23">
        <v>2.0</v>
      </c>
      <c r="P536">
        <v>4.0</v>
      </c>
      <c r="R536">
        <v>297.0</v>
      </c>
      <c r="S536" t="s">
        <v>976</v>
      </c>
      <c r="T536">
        <v>0.0</v>
      </c>
      <c r="U536">
        <v>0.0</v>
      </c>
      <c r="V536" t="s">
        <v>978</v>
      </c>
      <c r="W536" s="6" t="s">
        <v>1384</v>
      </c>
      <c r="X536" s="6" t="s">
        <v>1385</v>
      </c>
      <c r="Y536" s="6" t="s">
        <v>1161</v>
      </c>
      <c r="Z536" s="6" t="s">
        <v>1849</v>
      </c>
      <c r="AA536" s="35" t="s">
        <v>1843</v>
      </c>
      <c r="AB536" s="6" t="s">
        <v>1844</v>
      </c>
      <c r="AC536" t="s">
        <v>1845</v>
      </c>
    </row>
    <row r="537" ht="15.75" hidden="1" customHeight="1">
      <c r="A537" s="2">
        <v>8.0</v>
      </c>
      <c r="B537" s="18" t="s">
        <v>750</v>
      </c>
      <c r="C537">
        <v>0.0</v>
      </c>
      <c r="D537">
        <v>1.0</v>
      </c>
      <c r="E537" t="s">
        <v>965</v>
      </c>
      <c r="F537" s="6" t="s">
        <v>1540</v>
      </c>
      <c r="G537" t="s">
        <v>1852</v>
      </c>
      <c r="H537" t="s">
        <v>1840</v>
      </c>
      <c r="I537" t="s">
        <v>1841</v>
      </c>
      <c r="J537" s="6" t="s">
        <v>973</v>
      </c>
      <c r="K537" s="23">
        <v>0.0</v>
      </c>
      <c r="N537">
        <v>22.0</v>
      </c>
      <c r="O537" s="23">
        <v>1.0</v>
      </c>
      <c r="R537">
        <v>21.0</v>
      </c>
      <c r="S537" t="s">
        <v>976</v>
      </c>
      <c r="T537">
        <v>0.0</v>
      </c>
      <c r="U537">
        <v>0.0</v>
      </c>
      <c r="V537" t="s">
        <v>978</v>
      </c>
      <c r="W537" s="6" t="s">
        <v>1384</v>
      </c>
      <c r="X537" s="6" t="s">
        <v>1385</v>
      </c>
      <c r="Y537" s="6" t="s">
        <v>1151</v>
      </c>
      <c r="Z537" s="6" t="s">
        <v>1842</v>
      </c>
      <c r="AA537" s="35" t="s">
        <v>1843</v>
      </c>
      <c r="AB537" s="6" t="s">
        <v>1844</v>
      </c>
      <c r="AC537" t="s">
        <v>1845</v>
      </c>
    </row>
    <row r="538" ht="15.75" hidden="1" customHeight="1">
      <c r="A538" s="2">
        <v>8.0</v>
      </c>
      <c r="B538" s="18" t="s">
        <v>750</v>
      </c>
      <c r="C538">
        <v>2.0</v>
      </c>
      <c r="D538">
        <v>2.0</v>
      </c>
      <c r="E538" t="s">
        <v>965</v>
      </c>
      <c r="F538" s="6" t="s">
        <v>1540</v>
      </c>
      <c r="G538" t="s">
        <v>1853</v>
      </c>
      <c r="H538" t="s">
        <v>1840</v>
      </c>
      <c r="I538" t="s">
        <v>1841</v>
      </c>
      <c r="J538" s="6" t="s">
        <v>973</v>
      </c>
      <c r="K538" s="23">
        <v>0.0</v>
      </c>
      <c r="N538">
        <v>108.0</v>
      </c>
      <c r="O538" s="23">
        <v>1.0</v>
      </c>
      <c r="R538">
        <v>129.0</v>
      </c>
      <c r="S538" t="s">
        <v>976</v>
      </c>
      <c r="T538">
        <v>0.0</v>
      </c>
      <c r="U538">
        <v>0.0</v>
      </c>
      <c r="V538" t="s">
        <v>978</v>
      </c>
      <c r="W538" s="6" t="s">
        <v>1384</v>
      </c>
      <c r="X538" s="6" t="s">
        <v>1385</v>
      </c>
      <c r="Y538" s="6" t="s">
        <v>1151</v>
      </c>
      <c r="Z538" s="6" t="s">
        <v>1842</v>
      </c>
      <c r="AA538" s="35" t="s">
        <v>1843</v>
      </c>
      <c r="AB538" s="6" t="s">
        <v>1844</v>
      </c>
      <c r="AC538" t="s">
        <v>1845</v>
      </c>
    </row>
    <row r="539" ht="15.75" hidden="1" customHeight="1">
      <c r="A539" s="2">
        <v>8.0</v>
      </c>
      <c r="B539" s="18" t="s">
        <v>750</v>
      </c>
      <c r="C539">
        <v>1.0</v>
      </c>
      <c r="D539">
        <v>2.0</v>
      </c>
      <c r="E539" t="s">
        <v>965</v>
      </c>
      <c r="F539" s="6" t="s">
        <v>1540</v>
      </c>
      <c r="G539" t="s">
        <v>1854</v>
      </c>
      <c r="H539" t="s">
        <v>1840</v>
      </c>
      <c r="I539" t="s">
        <v>1841</v>
      </c>
      <c r="J539" s="6" t="s">
        <v>973</v>
      </c>
      <c r="K539" s="23">
        <v>0.0</v>
      </c>
      <c r="N539">
        <v>14.0</v>
      </c>
      <c r="O539" s="23">
        <v>1.0</v>
      </c>
      <c r="R539">
        <v>26.0</v>
      </c>
      <c r="S539">
        <v>0.05</v>
      </c>
      <c r="T539">
        <v>1.0</v>
      </c>
      <c r="U539">
        <v>-1.0</v>
      </c>
      <c r="V539" t="s">
        <v>978</v>
      </c>
      <c r="W539" s="6" t="s">
        <v>1384</v>
      </c>
      <c r="X539" s="6" t="s">
        <v>1385</v>
      </c>
      <c r="Y539" s="6" t="s">
        <v>1151</v>
      </c>
      <c r="Z539" s="6" t="s">
        <v>1842</v>
      </c>
      <c r="AA539" s="35" t="s">
        <v>1843</v>
      </c>
      <c r="AB539" s="6" t="s">
        <v>1844</v>
      </c>
      <c r="AC539" t="s">
        <v>1845</v>
      </c>
    </row>
    <row r="540" ht="15.75" hidden="1" customHeight="1">
      <c r="A540" s="2">
        <v>8.0</v>
      </c>
      <c r="B540" s="18" t="s">
        <v>750</v>
      </c>
      <c r="C540">
        <v>0.0</v>
      </c>
      <c r="D540">
        <v>1.0</v>
      </c>
      <c r="E540" t="s">
        <v>965</v>
      </c>
      <c r="F540" s="6" t="s">
        <v>1540</v>
      </c>
      <c r="G540" t="s">
        <v>1855</v>
      </c>
      <c r="H540" t="s">
        <v>1840</v>
      </c>
      <c r="I540" t="s">
        <v>1841</v>
      </c>
      <c r="J540" s="6" t="s">
        <v>973</v>
      </c>
      <c r="K540" s="23">
        <v>0.0</v>
      </c>
      <c r="N540">
        <v>22.0</v>
      </c>
      <c r="O540" s="23">
        <v>2.0</v>
      </c>
      <c r="R540">
        <v>19.0</v>
      </c>
      <c r="S540" t="s">
        <v>976</v>
      </c>
      <c r="T540">
        <v>0.0</v>
      </c>
      <c r="U540">
        <v>0.0</v>
      </c>
      <c r="V540" t="s">
        <v>978</v>
      </c>
      <c r="W540" s="6" t="s">
        <v>1384</v>
      </c>
      <c r="X540" s="6" t="s">
        <v>1385</v>
      </c>
      <c r="Y540" s="6" t="s">
        <v>1161</v>
      </c>
      <c r="Z540" s="6" t="s">
        <v>1849</v>
      </c>
      <c r="AA540" s="35" t="s">
        <v>1843</v>
      </c>
      <c r="AB540" s="6" t="s">
        <v>1844</v>
      </c>
      <c r="AC540" t="s">
        <v>1845</v>
      </c>
    </row>
    <row r="541" ht="15.75" hidden="1" customHeight="1">
      <c r="A541" s="2">
        <v>8.0</v>
      </c>
      <c r="B541" s="18" t="s">
        <v>750</v>
      </c>
      <c r="C541">
        <v>2.0</v>
      </c>
      <c r="D541">
        <v>2.0</v>
      </c>
      <c r="E541" t="s">
        <v>965</v>
      </c>
      <c r="F541" s="6" t="s">
        <v>1540</v>
      </c>
      <c r="G541" t="s">
        <v>1856</v>
      </c>
      <c r="H541" t="s">
        <v>1840</v>
      </c>
      <c r="I541" t="s">
        <v>1841</v>
      </c>
      <c r="J541" s="6" t="s">
        <v>973</v>
      </c>
      <c r="K541" s="23">
        <v>0.0</v>
      </c>
      <c r="N541">
        <v>108.0</v>
      </c>
      <c r="O541" s="23">
        <v>2.0</v>
      </c>
      <c r="R541">
        <v>110.0</v>
      </c>
      <c r="S541" t="s">
        <v>976</v>
      </c>
      <c r="T541">
        <v>0.0</v>
      </c>
      <c r="U541">
        <v>0.0</v>
      </c>
      <c r="V541" t="s">
        <v>978</v>
      </c>
      <c r="W541" s="6" t="s">
        <v>1384</v>
      </c>
      <c r="X541" s="6" t="s">
        <v>1385</v>
      </c>
      <c r="Y541" s="6" t="s">
        <v>1161</v>
      </c>
      <c r="Z541" s="6" t="s">
        <v>1849</v>
      </c>
      <c r="AA541" s="35" t="s">
        <v>1843</v>
      </c>
      <c r="AB541" s="6" t="s">
        <v>1844</v>
      </c>
      <c r="AC541" t="s">
        <v>1845</v>
      </c>
    </row>
    <row r="542" ht="15.75" hidden="1" customHeight="1">
      <c r="A542" s="2">
        <v>8.0</v>
      </c>
      <c r="B542" s="18" t="s">
        <v>750</v>
      </c>
      <c r="C542">
        <v>1.0</v>
      </c>
      <c r="D542">
        <v>2.0</v>
      </c>
      <c r="E542" t="s">
        <v>965</v>
      </c>
      <c r="F542" s="6" t="s">
        <v>1540</v>
      </c>
      <c r="G542" t="s">
        <v>1857</v>
      </c>
      <c r="H542" t="s">
        <v>1840</v>
      </c>
      <c r="I542" t="s">
        <v>1841</v>
      </c>
      <c r="J542" s="6" t="s">
        <v>973</v>
      </c>
      <c r="K542" s="23">
        <v>0.0</v>
      </c>
      <c r="N542">
        <v>14.0</v>
      </c>
      <c r="O542" s="23">
        <v>2.0</v>
      </c>
      <c r="R542">
        <v>29.0</v>
      </c>
      <c r="S542">
        <v>0.05</v>
      </c>
      <c r="T542">
        <v>1.0</v>
      </c>
      <c r="U542">
        <v>-1.0</v>
      </c>
      <c r="V542" t="s">
        <v>978</v>
      </c>
      <c r="W542" s="6" t="s">
        <v>1384</v>
      </c>
      <c r="X542" s="6" t="s">
        <v>1385</v>
      </c>
      <c r="Y542" s="6" t="s">
        <v>1161</v>
      </c>
      <c r="Z542" s="6" t="s">
        <v>1849</v>
      </c>
      <c r="AA542" s="35" t="s">
        <v>1843</v>
      </c>
      <c r="AB542" s="6" t="s">
        <v>1844</v>
      </c>
      <c r="AC542" t="s">
        <v>1845</v>
      </c>
    </row>
    <row r="543" ht="15.75" hidden="1" customHeight="1">
      <c r="A543" s="2">
        <v>8.0</v>
      </c>
      <c r="B543" s="18" t="s">
        <v>750</v>
      </c>
      <c r="C543">
        <v>0.0</v>
      </c>
      <c r="D543">
        <v>1.0</v>
      </c>
      <c r="E543" t="s">
        <v>965</v>
      </c>
      <c r="F543" s="6" t="s">
        <v>1540</v>
      </c>
      <c r="G543" t="s">
        <v>1858</v>
      </c>
      <c r="H543" t="s">
        <v>1840</v>
      </c>
      <c r="I543" t="s">
        <v>1841</v>
      </c>
      <c r="J543" s="6" t="s">
        <v>973</v>
      </c>
      <c r="K543" s="23">
        <v>0.0</v>
      </c>
      <c r="N543">
        <v>44.0</v>
      </c>
      <c r="O543" s="23">
        <v>1.0</v>
      </c>
      <c r="R543">
        <v>67.0</v>
      </c>
      <c r="S543" t="s">
        <v>976</v>
      </c>
      <c r="T543">
        <v>0.0</v>
      </c>
      <c r="U543">
        <v>0.0</v>
      </c>
      <c r="V543" t="s">
        <v>978</v>
      </c>
      <c r="W543" s="6" t="s">
        <v>1384</v>
      </c>
      <c r="X543" s="6" t="s">
        <v>1385</v>
      </c>
      <c r="Y543" s="6" t="s">
        <v>1151</v>
      </c>
      <c r="Z543" s="6" t="s">
        <v>1842</v>
      </c>
      <c r="AA543" s="35" t="s">
        <v>1859</v>
      </c>
      <c r="AB543" s="6"/>
      <c r="AC543" t="s">
        <v>1860</v>
      </c>
    </row>
    <row r="544" ht="15.75" hidden="1" customHeight="1">
      <c r="A544" s="2">
        <v>8.0</v>
      </c>
      <c r="B544" s="18" t="s">
        <v>750</v>
      </c>
      <c r="C544">
        <v>0.0</v>
      </c>
      <c r="D544">
        <v>2.0</v>
      </c>
      <c r="E544" t="s">
        <v>965</v>
      </c>
      <c r="F544" s="6" t="s">
        <v>1540</v>
      </c>
      <c r="G544" t="s">
        <v>1858</v>
      </c>
      <c r="H544" t="s">
        <v>1840</v>
      </c>
      <c r="I544" t="s">
        <v>1841</v>
      </c>
      <c r="J544" s="6" t="s">
        <v>973</v>
      </c>
      <c r="K544" s="23">
        <v>0.0</v>
      </c>
      <c r="N544">
        <v>383.0</v>
      </c>
      <c r="O544" s="23">
        <v>1.0</v>
      </c>
      <c r="R544">
        <v>360.0</v>
      </c>
      <c r="S544" t="s">
        <v>976</v>
      </c>
      <c r="T544">
        <v>0.0</v>
      </c>
      <c r="U544">
        <v>0.0</v>
      </c>
      <c r="V544" t="s">
        <v>978</v>
      </c>
      <c r="W544" s="6" t="s">
        <v>1384</v>
      </c>
      <c r="X544" s="6" t="s">
        <v>1385</v>
      </c>
      <c r="Y544" s="6" t="s">
        <v>1151</v>
      </c>
      <c r="Z544" s="6" t="s">
        <v>1842</v>
      </c>
      <c r="AA544" s="35" t="s">
        <v>1859</v>
      </c>
      <c r="AB544" s="6"/>
      <c r="AC544" t="s">
        <v>1860</v>
      </c>
    </row>
    <row r="545" ht="15.75" hidden="1" customHeight="1">
      <c r="A545" s="2">
        <v>8.0</v>
      </c>
      <c r="B545" s="18" t="s">
        <v>750</v>
      </c>
      <c r="C545">
        <v>0.0</v>
      </c>
      <c r="D545">
        <v>1.0</v>
      </c>
      <c r="E545" t="s">
        <v>965</v>
      </c>
      <c r="F545" s="6" t="s">
        <v>1540</v>
      </c>
      <c r="G545" t="s">
        <v>1858</v>
      </c>
      <c r="H545" t="s">
        <v>1840</v>
      </c>
      <c r="I545" t="s">
        <v>1841</v>
      </c>
      <c r="J545" s="6" t="s">
        <v>973</v>
      </c>
      <c r="K545" s="23">
        <v>0.0</v>
      </c>
      <c r="N545">
        <v>44.0</v>
      </c>
      <c r="O545" s="23">
        <v>2.0</v>
      </c>
      <c r="R545">
        <v>41.0</v>
      </c>
      <c r="S545" t="s">
        <v>976</v>
      </c>
      <c r="T545">
        <v>0.0</v>
      </c>
      <c r="U545">
        <v>0.0</v>
      </c>
      <c r="V545" t="s">
        <v>978</v>
      </c>
      <c r="W545" s="6" t="s">
        <v>1384</v>
      </c>
      <c r="X545" s="6" t="s">
        <v>1385</v>
      </c>
      <c r="Y545" s="6" t="s">
        <v>1161</v>
      </c>
      <c r="Z545" s="6" t="s">
        <v>1849</v>
      </c>
      <c r="AA545" s="35" t="s">
        <v>1859</v>
      </c>
      <c r="AB545" s="6"/>
      <c r="AC545" t="s">
        <v>1860</v>
      </c>
    </row>
    <row r="546" ht="15.75" hidden="1" customHeight="1">
      <c r="A546" s="2">
        <v>8.0</v>
      </c>
      <c r="B546" s="18" t="s">
        <v>750</v>
      </c>
      <c r="C546">
        <v>0.0</v>
      </c>
      <c r="D546">
        <v>2.0</v>
      </c>
      <c r="E546" t="s">
        <v>965</v>
      </c>
      <c r="F546" s="6" t="s">
        <v>1540</v>
      </c>
      <c r="G546" t="s">
        <v>1858</v>
      </c>
      <c r="H546" t="s">
        <v>1840</v>
      </c>
      <c r="I546" t="s">
        <v>1841</v>
      </c>
      <c r="J546" s="6" t="s">
        <v>973</v>
      </c>
      <c r="K546" s="23">
        <v>0.0</v>
      </c>
      <c r="N546">
        <v>383.0</v>
      </c>
      <c r="O546" s="23">
        <v>2.0</v>
      </c>
      <c r="R546">
        <v>365.0</v>
      </c>
      <c r="S546" t="s">
        <v>976</v>
      </c>
      <c r="T546">
        <v>0.0</v>
      </c>
      <c r="U546">
        <v>0.0</v>
      </c>
      <c r="V546" t="s">
        <v>978</v>
      </c>
      <c r="W546" s="6" t="s">
        <v>1384</v>
      </c>
      <c r="X546" s="6" t="s">
        <v>1385</v>
      </c>
      <c r="Y546" s="6" t="s">
        <v>1161</v>
      </c>
      <c r="Z546" s="6" t="s">
        <v>1849</v>
      </c>
      <c r="AA546" s="35" t="s">
        <v>1859</v>
      </c>
      <c r="AB546" s="6"/>
      <c r="AC546" t="s">
        <v>1860</v>
      </c>
    </row>
    <row r="547" ht="15.75" hidden="1" customHeight="1">
      <c r="A547" s="2">
        <v>8.0</v>
      </c>
      <c r="B547" s="18" t="s">
        <v>750</v>
      </c>
      <c r="C547">
        <v>0.0</v>
      </c>
      <c r="D547">
        <v>1.0</v>
      </c>
      <c r="E547" t="s">
        <v>965</v>
      </c>
      <c r="F547" s="6" t="s">
        <v>1540</v>
      </c>
      <c r="G547" t="s">
        <v>1861</v>
      </c>
      <c r="H547" t="s">
        <v>1840</v>
      </c>
      <c r="I547" t="s">
        <v>1841</v>
      </c>
      <c r="J547" s="6" t="s">
        <v>973</v>
      </c>
      <c r="K547" s="23">
        <v>0.0</v>
      </c>
      <c r="N547">
        <v>26.0</v>
      </c>
      <c r="O547" s="23">
        <v>1.0</v>
      </c>
      <c r="R547">
        <v>32.0</v>
      </c>
      <c r="S547" t="s">
        <v>976</v>
      </c>
      <c r="T547">
        <v>0.0</v>
      </c>
      <c r="U547">
        <v>0.0</v>
      </c>
      <c r="V547" t="s">
        <v>978</v>
      </c>
      <c r="W547" s="6" t="s">
        <v>1384</v>
      </c>
      <c r="X547" s="6" t="s">
        <v>1385</v>
      </c>
      <c r="Y547" s="6" t="s">
        <v>1151</v>
      </c>
      <c r="Z547" s="6" t="s">
        <v>1842</v>
      </c>
      <c r="AA547" s="35" t="s">
        <v>1859</v>
      </c>
      <c r="AB547" s="6"/>
      <c r="AC547" t="s">
        <v>1862</v>
      </c>
    </row>
    <row r="548" ht="15.75" hidden="1" customHeight="1">
      <c r="A548" s="2">
        <v>8.0</v>
      </c>
      <c r="B548" s="18" t="s">
        <v>750</v>
      </c>
      <c r="C548">
        <v>2.0</v>
      </c>
      <c r="D548">
        <v>2.0</v>
      </c>
      <c r="E548" t="s">
        <v>965</v>
      </c>
      <c r="F548" s="6" t="s">
        <v>1540</v>
      </c>
      <c r="G548" t="s">
        <v>1861</v>
      </c>
      <c r="H548" t="s">
        <v>1840</v>
      </c>
      <c r="I548" t="s">
        <v>1841</v>
      </c>
      <c r="J548" s="6" t="s">
        <v>973</v>
      </c>
      <c r="K548" s="23">
        <v>0.0</v>
      </c>
      <c r="N548">
        <v>129.0</v>
      </c>
      <c r="O548" s="23">
        <v>1.0</v>
      </c>
      <c r="R548">
        <v>162.0</v>
      </c>
      <c r="S548" t="s">
        <v>976</v>
      </c>
      <c r="T548">
        <v>0.0</v>
      </c>
      <c r="U548">
        <v>0.0</v>
      </c>
      <c r="V548" t="s">
        <v>978</v>
      </c>
      <c r="W548" s="6" t="s">
        <v>1384</v>
      </c>
      <c r="X548" s="6" t="s">
        <v>1385</v>
      </c>
      <c r="Y548" s="6" t="s">
        <v>1151</v>
      </c>
      <c r="Z548" s="6" t="s">
        <v>1842</v>
      </c>
      <c r="AA548" s="35" t="s">
        <v>1859</v>
      </c>
      <c r="AB548" s="6"/>
      <c r="AC548" t="s">
        <v>1862</v>
      </c>
    </row>
    <row r="549" ht="15.75" hidden="1" customHeight="1">
      <c r="A549" s="2">
        <v>8.0</v>
      </c>
      <c r="B549" s="18" t="s">
        <v>750</v>
      </c>
      <c r="C549">
        <v>1.0</v>
      </c>
      <c r="D549">
        <v>2.0</v>
      </c>
      <c r="E549" t="s">
        <v>965</v>
      </c>
      <c r="F549" s="6" t="s">
        <v>1540</v>
      </c>
      <c r="G549" t="s">
        <v>1861</v>
      </c>
      <c r="H549" t="s">
        <v>1840</v>
      </c>
      <c r="I549" t="s">
        <v>1841</v>
      </c>
      <c r="J549" s="6" t="s">
        <v>973</v>
      </c>
      <c r="K549" s="23">
        <v>0.0</v>
      </c>
      <c r="N549">
        <v>40.0</v>
      </c>
      <c r="O549" s="23">
        <v>1.0</v>
      </c>
      <c r="R549">
        <v>74.0</v>
      </c>
      <c r="S549">
        <v>0.05</v>
      </c>
      <c r="T549">
        <v>1.0</v>
      </c>
      <c r="U549">
        <v>-1.0</v>
      </c>
      <c r="V549" t="s">
        <v>978</v>
      </c>
      <c r="W549" s="6" t="s">
        <v>1384</v>
      </c>
      <c r="X549" s="6" t="s">
        <v>1385</v>
      </c>
      <c r="Y549" s="6" t="s">
        <v>1151</v>
      </c>
      <c r="Z549" s="6" t="s">
        <v>1842</v>
      </c>
      <c r="AA549" s="35" t="s">
        <v>1859</v>
      </c>
      <c r="AB549" s="6"/>
      <c r="AC549" t="s">
        <v>1862</v>
      </c>
    </row>
    <row r="550" ht="15.75" hidden="1" customHeight="1">
      <c r="A550" s="2">
        <v>8.0</v>
      </c>
      <c r="B550" s="18" t="s">
        <v>750</v>
      </c>
      <c r="C550">
        <v>0.0</v>
      </c>
      <c r="D550">
        <v>1.0</v>
      </c>
      <c r="E550" t="s">
        <v>965</v>
      </c>
      <c r="F550" s="6" t="s">
        <v>1540</v>
      </c>
      <c r="G550" t="s">
        <v>1861</v>
      </c>
      <c r="H550" t="s">
        <v>1840</v>
      </c>
      <c r="I550" t="s">
        <v>1841</v>
      </c>
      <c r="J550" s="6" t="s">
        <v>973</v>
      </c>
      <c r="K550" s="23">
        <v>0.0</v>
      </c>
      <c r="N550">
        <v>26.0</v>
      </c>
      <c r="O550" s="23">
        <v>2.0</v>
      </c>
      <c r="R550">
        <v>24.0</v>
      </c>
      <c r="S550" t="s">
        <v>976</v>
      </c>
      <c r="T550">
        <v>0.0</v>
      </c>
      <c r="U550">
        <v>0.0</v>
      </c>
      <c r="V550" t="s">
        <v>978</v>
      </c>
      <c r="W550" s="6" t="s">
        <v>1384</v>
      </c>
      <c r="X550" s="6" t="s">
        <v>1385</v>
      </c>
      <c r="Y550" s="6" t="s">
        <v>1161</v>
      </c>
      <c r="Z550" s="6" t="s">
        <v>1849</v>
      </c>
      <c r="AA550" s="35" t="s">
        <v>1859</v>
      </c>
      <c r="AB550" s="6"/>
      <c r="AC550" t="s">
        <v>1862</v>
      </c>
    </row>
    <row r="551" ht="15.75" hidden="1" customHeight="1">
      <c r="A551" s="2">
        <v>8.0</v>
      </c>
      <c r="B551" s="18" t="s">
        <v>750</v>
      </c>
      <c r="C551">
        <v>1.0</v>
      </c>
      <c r="D551">
        <v>2.0</v>
      </c>
      <c r="E551" t="s">
        <v>965</v>
      </c>
      <c r="F551" s="6" t="s">
        <v>1540</v>
      </c>
      <c r="G551" t="s">
        <v>1861</v>
      </c>
      <c r="H551" t="s">
        <v>1840</v>
      </c>
      <c r="I551" t="s">
        <v>1841</v>
      </c>
      <c r="J551" s="6" t="s">
        <v>973</v>
      </c>
      <c r="K551" s="23">
        <v>0.0</v>
      </c>
      <c r="N551">
        <v>40.0</v>
      </c>
      <c r="O551" s="23">
        <v>2.0</v>
      </c>
      <c r="R551">
        <v>49.0</v>
      </c>
      <c r="S551" t="s">
        <v>976</v>
      </c>
      <c r="T551">
        <v>0.0</v>
      </c>
      <c r="U551">
        <v>0.0</v>
      </c>
      <c r="V551" t="s">
        <v>978</v>
      </c>
      <c r="W551" s="6" t="s">
        <v>1384</v>
      </c>
      <c r="X551" s="6" t="s">
        <v>1385</v>
      </c>
      <c r="Y551" s="6" t="s">
        <v>1161</v>
      </c>
      <c r="Z551" s="6" t="s">
        <v>1849</v>
      </c>
      <c r="AA551" s="35" t="s">
        <v>1859</v>
      </c>
      <c r="AB551" s="6"/>
      <c r="AC551" t="s">
        <v>1862</v>
      </c>
    </row>
    <row r="552" ht="15.75" hidden="1" customHeight="1">
      <c r="A552" s="2">
        <v>8.0</v>
      </c>
      <c r="B552" s="18" t="s">
        <v>750</v>
      </c>
      <c r="C552">
        <v>2.0</v>
      </c>
      <c r="D552">
        <v>2.0</v>
      </c>
      <c r="E552" t="s">
        <v>965</v>
      </c>
      <c r="F552" s="6" t="s">
        <v>1540</v>
      </c>
      <c r="G552" t="s">
        <v>1861</v>
      </c>
      <c r="H552" t="s">
        <v>1840</v>
      </c>
      <c r="I552" t="s">
        <v>1841</v>
      </c>
      <c r="J552" s="6" t="s">
        <v>973</v>
      </c>
      <c r="K552" s="23">
        <v>0.0</v>
      </c>
      <c r="N552">
        <v>129.0</v>
      </c>
      <c r="O552" s="23">
        <v>2.0</v>
      </c>
      <c r="R552">
        <v>144.0</v>
      </c>
      <c r="S552" t="s">
        <v>976</v>
      </c>
      <c r="T552">
        <v>0.0</v>
      </c>
      <c r="U552">
        <v>0.0</v>
      </c>
      <c r="V552" t="s">
        <v>978</v>
      </c>
      <c r="W552" s="6" t="s">
        <v>1384</v>
      </c>
      <c r="X552" s="6" t="s">
        <v>1385</v>
      </c>
      <c r="Y552" s="6" t="s">
        <v>1161</v>
      </c>
      <c r="Z552" s="6" t="s">
        <v>1849</v>
      </c>
      <c r="AA552" s="35" t="s">
        <v>1859</v>
      </c>
      <c r="AB552" s="6"/>
      <c r="AC552" t="s">
        <v>1862</v>
      </c>
    </row>
    <row r="553" ht="15.75" hidden="1" customHeight="1">
      <c r="A553" s="2">
        <v>8.0</v>
      </c>
      <c r="B553" s="18" t="s">
        <v>750</v>
      </c>
      <c r="C553">
        <v>0.0</v>
      </c>
      <c r="D553">
        <v>2.0</v>
      </c>
      <c r="E553" t="s">
        <v>965</v>
      </c>
      <c r="F553" s="6" t="s">
        <v>1540</v>
      </c>
      <c r="G553" t="s">
        <v>1863</v>
      </c>
      <c r="H553" t="s">
        <v>1840</v>
      </c>
      <c r="I553" t="s">
        <v>1841</v>
      </c>
      <c r="J553" s="6" t="s">
        <v>973</v>
      </c>
      <c r="K553" s="23">
        <v>0.0</v>
      </c>
      <c r="N553">
        <v>429.0</v>
      </c>
      <c r="O553" s="23">
        <v>1.0</v>
      </c>
      <c r="R553">
        <v>393.0</v>
      </c>
      <c r="S553" t="s">
        <v>976</v>
      </c>
      <c r="T553">
        <v>0.0</v>
      </c>
      <c r="U553">
        <v>0.0</v>
      </c>
      <c r="V553" t="s">
        <v>978</v>
      </c>
      <c r="W553" s="6" t="s">
        <v>1384</v>
      </c>
      <c r="X553" s="6" t="s">
        <v>1385</v>
      </c>
      <c r="Y553" s="6" t="s">
        <v>1151</v>
      </c>
      <c r="Z553" s="6" t="s">
        <v>1842</v>
      </c>
      <c r="AA553" s="35" t="s">
        <v>1864</v>
      </c>
      <c r="AB553" s="6" t="s">
        <v>1865</v>
      </c>
      <c r="AC553" s="6" t="s">
        <v>1866</v>
      </c>
    </row>
    <row r="554" ht="15.75" hidden="1" customHeight="1">
      <c r="A554" s="2">
        <v>8.0</v>
      </c>
      <c r="B554" s="18" t="s">
        <v>750</v>
      </c>
      <c r="C554">
        <v>0.0</v>
      </c>
      <c r="D554">
        <v>1.0</v>
      </c>
      <c r="E554" t="s">
        <v>965</v>
      </c>
      <c r="F554" s="6" t="s">
        <v>1540</v>
      </c>
      <c r="G554" t="s">
        <v>1863</v>
      </c>
      <c r="H554" t="s">
        <v>1840</v>
      </c>
      <c r="I554" t="s">
        <v>1841</v>
      </c>
      <c r="J554" s="6" t="s">
        <v>973</v>
      </c>
      <c r="K554" s="23">
        <v>0.0</v>
      </c>
      <c r="N554">
        <v>158.0</v>
      </c>
      <c r="O554" s="23">
        <v>1.0</v>
      </c>
      <c r="R554">
        <v>332.0</v>
      </c>
      <c r="S554">
        <v>0.05</v>
      </c>
      <c r="T554">
        <v>1.0</v>
      </c>
      <c r="U554">
        <v>-1.0</v>
      </c>
      <c r="V554" t="s">
        <v>978</v>
      </c>
      <c r="W554" s="6" t="s">
        <v>1384</v>
      </c>
      <c r="X554" s="6" t="s">
        <v>1385</v>
      </c>
      <c r="Y554" s="6" t="s">
        <v>1151</v>
      </c>
      <c r="Z554" s="6" t="s">
        <v>1842</v>
      </c>
      <c r="AA554" s="35" t="s">
        <v>1864</v>
      </c>
      <c r="AB554" s="6" t="s">
        <v>1865</v>
      </c>
      <c r="AC554" s="6" t="s">
        <v>1866</v>
      </c>
    </row>
    <row r="555" ht="15.75" hidden="1" customHeight="1">
      <c r="A555" s="2">
        <v>8.0</v>
      </c>
      <c r="B555" s="18" t="s">
        <v>750</v>
      </c>
      <c r="C555">
        <v>0.0</v>
      </c>
      <c r="D555">
        <v>1.0</v>
      </c>
      <c r="E555" t="s">
        <v>965</v>
      </c>
      <c r="F555" s="6" t="s">
        <v>1540</v>
      </c>
      <c r="G555" t="s">
        <v>1863</v>
      </c>
      <c r="H555" t="s">
        <v>1840</v>
      </c>
      <c r="I555" t="s">
        <v>1841</v>
      </c>
      <c r="J555" s="6" t="s">
        <v>973</v>
      </c>
      <c r="K555" s="23">
        <v>0.0</v>
      </c>
      <c r="N555">
        <v>158.0</v>
      </c>
      <c r="O555" s="23">
        <v>2.0</v>
      </c>
      <c r="R555">
        <v>149.0</v>
      </c>
      <c r="S555" t="s">
        <v>976</v>
      </c>
      <c r="T555">
        <v>0.0</v>
      </c>
      <c r="U555">
        <v>0.0</v>
      </c>
      <c r="V555" t="s">
        <v>978</v>
      </c>
      <c r="W555" s="6" t="s">
        <v>1384</v>
      </c>
      <c r="X555" s="6" t="s">
        <v>1385</v>
      </c>
      <c r="Y555" s="6" t="s">
        <v>1161</v>
      </c>
      <c r="Z555" s="6" t="s">
        <v>1849</v>
      </c>
      <c r="AA555" s="35" t="s">
        <v>1864</v>
      </c>
      <c r="AB555" s="6" t="s">
        <v>1865</v>
      </c>
      <c r="AC555" s="6" t="s">
        <v>1866</v>
      </c>
    </row>
    <row r="556" ht="15.75" hidden="1" customHeight="1">
      <c r="A556" s="2">
        <v>8.0</v>
      </c>
      <c r="B556" s="18" t="s">
        <v>750</v>
      </c>
      <c r="C556">
        <v>0.0</v>
      </c>
      <c r="D556">
        <v>2.0</v>
      </c>
      <c r="E556" t="s">
        <v>965</v>
      </c>
      <c r="F556" s="6" t="s">
        <v>1540</v>
      </c>
      <c r="G556" t="s">
        <v>1863</v>
      </c>
      <c r="H556" t="s">
        <v>1840</v>
      </c>
      <c r="I556" t="s">
        <v>1841</v>
      </c>
      <c r="J556" s="6" t="s">
        <v>973</v>
      </c>
      <c r="K556" s="23">
        <v>0.0</v>
      </c>
      <c r="N556">
        <v>429.0</v>
      </c>
      <c r="O556" s="23">
        <v>2.0</v>
      </c>
      <c r="R556">
        <v>377.0</v>
      </c>
      <c r="S556" t="s">
        <v>976</v>
      </c>
      <c r="T556">
        <v>0.0</v>
      </c>
      <c r="U556">
        <v>0.0</v>
      </c>
      <c r="V556" t="s">
        <v>978</v>
      </c>
      <c r="W556" s="6" t="s">
        <v>1384</v>
      </c>
      <c r="X556" s="6" t="s">
        <v>1385</v>
      </c>
      <c r="Y556" s="6" t="s">
        <v>1161</v>
      </c>
      <c r="Z556" s="6" t="s">
        <v>1849</v>
      </c>
      <c r="AA556" s="35" t="s">
        <v>1864</v>
      </c>
      <c r="AB556" s="6" t="s">
        <v>1865</v>
      </c>
      <c r="AC556" s="6" t="s">
        <v>1866</v>
      </c>
    </row>
    <row r="557" ht="15.75" hidden="1" customHeight="1">
      <c r="A557" s="2">
        <v>8.0</v>
      </c>
      <c r="B557" s="18" t="s">
        <v>750</v>
      </c>
      <c r="C557">
        <v>1.0</v>
      </c>
      <c r="D557">
        <v>2.0</v>
      </c>
      <c r="E557" t="s">
        <v>965</v>
      </c>
      <c r="F557" s="6" t="s">
        <v>1540</v>
      </c>
      <c r="G557" t="s">
        <v>1867</v>
      </c>
      <c r="H557" t="s">
        <v>1840</v>
      </c>
      <c r="I557" t="s">
        <v>1841</v>
      </c>
      <c r="J557" s="6" t="s">
        <v>973</v>
      </c>
      <c r="K557" s="23">
        <v>0.0</v>
      </c>
      <c r="N557">
        <v>231.0</v>
      </c>
      <c r="O557" s="23">
        <v>1.0</v>
      </c>
      <c r="R557">
        <v>179.0</v>
      </c>
      <c r="S557" t="s">
        <v>976</v>
      </c>
      <c r="T557">
        <v>0.0</v>
      </c>
      <c r="U557">
        <v>0.0</v>
      </c>
      <c r="V557" t="s">
        <v>978</v>
      </c>
      <c r="W557" s="6" t="s">
        <v>1384</v>
      </c>
      <c r="X557" s="6" t="s">
        <v>1385</v>
      </c>
      <c r="Y557" s="6" t="s">
        <v>1151</v>
      </c>
      <c r="Z557" s="6" t="s">
        <v>1842</v>
      </c>
      <c r="AA557" s="35" t="s">
        <v>1868</v>
      </c>
      <c r="AB557" s="6" t="s">
        <v>1869</v>
      </c>
      <c r="AC557" t="s">
        <v>1845</v>
      </c>
    </row>
    <row r="558" ht="15.75" hidden="1" customHeight="1">
      <c r="A558" s="2">
        <v>8.0</v>
      </c>
      <c r="B558" s="18" t="s">
        <v>750</v>
      </c>
      <c r="C558">
        <v>2.0</v>
      </c>
      <c r="D558">
        <v>2.0</v>
      </c>
      <c r="E558" t="s">
        <v>965</v>
      </c>
      <c r="F558" s="6" t="s">
        <v>1540</v>
      </c>
      <c r="G558" t="s">
        <v>1867</v>
      </c>
      <c r="H558" t="s">
        <v>1840</v>
      </c>
      <c r="I558" t="s">
        <v>1841</v>
      </c>
      <c r="J558" s="6" t="s">
        <v>973</v>
      </c>
      <c r="K558" s="23">
        <v>0.0</v>
      </c>
      <c r="N558">
        <v>262.0</v>
      </c>
      <c r="O558" s="23">
        <v>1.0</v>
      </c>
      <c r="R558">
        <v>235.0</v>
      </c>
      <c r="S558" t="s">
        <v>976</v>
      </c>
      <c r="T558">
        <v>0.0</v>
      </c>
      <c r="U558">
        <v>0.0</v>
      </c>
      <c r="V558" t="s">
        <v>978</v>
      </c>
      <c r="W558" s="6" t="s">
        <v>1384</v>
      </c>
      <c r="X558" s="6" t="s">
        <v>1385</v>
      </c>
      <c r="Y558" s="6" t="s">
        <v>1151</v>
      </c>
      <c r="Z558" s="6" t="s">
        <v>1842</v>
      </c>
      <c r="AA558" s="35" t="s">
        <v>1868</v>
      </c>
      <c r="AB558" s="6" t="s">
        <v>1865</v>
      </c>
      <c r="AC558" t="s">
        <v>1845</v>
      </c>
    </row>
    <row r="559" ht="15.75" hidden="1" customHeight="1">
      <c r="A559" s="2">
        <v>8.0</v>
      </c>
      <c r="B559" s="18" t="s">
        <v>750</v>
      </c>
      <c r="C559">
        <v>0.0</v>
      </c>
      <c r="D559">
        <v>1.0</v>
      </c>
      <c r="E559" t="s">
        <v>965</v>
      </c>
      <c r="F559" s="6" t="s">
        <v>1540</v>
      </c>
      <c r="G559" t="s">
        <v>1867</v>
      </c>
      <c r="H559" t="s">
        <v>1840</v>
      </c>
      <c r="I559" t="s">
        <v>1841</v>
      </c>
      <c r="J559" s="6" t="s">
        <v>973</v>
      </c>
      <c r="K559" s="23">
        <v>0.0</v>
      </c>
      <c r="N559">
        <v>33.0</v>
      </c>
      <c r="O559" s="23">
        <v>1.0</v>
      </c>
      <c r="R559">
        <v>60.0</v>
      </c>
      <c r="S559">
        <v>0.05</v>
      </c>
      <c r="T559">
        <v>1.0</v>
      </c>
      <c r="U559">
        <v>-1.0</v>
      </c>
      <c r="V559" t="s">
        <v>978</v>
      </c>
      <c r="W559" s="6" t="s">
        <v>1384</v>
      </c>
      <c r="X559" s="6" t="s">
        <v>1385</v>
      </c>
      <c r="Y559" s="6" t="s">
        <v>1151</v>
      </c>
      <c r="Z559" s="6" t="s">
        <v>1842</v>
      </c>
      <c r="AA559" s="35" t="s">
        <v>1868</v>
      </c>
      <c r="AB559" s="6" t="s">
        <v>1865</v>
      </c>
      <c r="AC559" t="s">
        <v>1845</v>
      </c>
    </row>
    <row r="560" ht="15.75" hidden="1" customHeight="1">
      <c r="A560" s="2">
        <v>8.0</v>
      </c>
      <c r="B560" s="18" t="s">
        <v>750</v>
      </c>
      <c r="C560">
        <v>1.0</v>
      </c>
      <c r="D560">
        <v>2.0</v>
      </c>
      <c r="E560" t="s">
        <v>965</v>
      </c>
      <c r="F560" s="6" t="s">
        <v>1540</v>
      </c>
      <c r="G560" t="s">
        <v>1867</v>
      </c>
      <c r="H560" t="s">
        <v>1840</v>
      </c>
      <c r="I560" t="s">
        <v>1841</v>
      </c>
      <c r="J560" s="6" t="s">
        <v>973</v>
      </c>
      <c r="K560" s="23">
        <v>0.0</v>
      </c>
      <c r="N560">
        <v>231.0</v>
      </c>
      <c r="O560" s="23">
        <v>2.0</v>
      </c>
      <c r="R560">
        <v>141.0</v>
      </c>
      <c r="S560">
        <v>0.05</v>
      </c>
      <c r="T560">
        <v>-1.0</v>
      </c>
      <c r="U560">
        <v>1.0</v>
      </c>
      <c r="V560" t="s">
        <v>978</v>
      </c>
      <c r="W560" s="6" t="s">
        <v>1384</v>
      </c>
      <c r="X560" s="6" t="s">
        <v>1385</v>
      </c>
      <c r="Y560" s="6" t="s">
        <v>1161</v>
      </c>
      <c r="Z560" s="6" t="s">
        <v>1849</v>
      </c>
      <c r="AA560" s="35" t="s">
        <v>1868</v>
      </c>
      <c r="AB560" s="6" t="s">
        <v>1865</v>
      </c>
      <c r="AC560" t="s">
        <v>1845</v>
      </c>
    </row>
    <row r="561" ht="15.75" hidden="1" customHeight="1">
      <c r="A561" s="2">
        <v>8.0</v>
      </c>
      <c r="B561" s="18" t="s">
        <v>750</v>
      </c>
      <c r="C561">
        <v>0.0</v>
      </c>
      <c r="D561">
        <v>1.0</v>
      </c>
      <c r="E561" t="s">
        <v>965</v>
      </c>
      <c r="F561" s="6" t="s">
        <v>1540</v>
      </c>
      <c r="G561" t="s">
        <v>1867</v>
      </c>
      <c r="H561" t="s">
        <v>1840</v>
      </c>
      <c r="I561" t="s">
        <v>1841</v>
      </c>
      <c r="J561" s="6" t="s">
        <v>973</v>
      </c>
      <c r="K561" s="23">
        <v>0.0</v>
      </c>
      <c r="N561">
        <v>33.0</v>
      </c>
      <c r="O561" s="23">
        <v>2.0</v>
      </c>
      <c r="R561">
        <v>33.0</v>
      </c>
      <c r="S561" t="s">
        <v>976</v>
      </c>
      <c r="T561">
        <v>0.0</v>
      </c>
      <c r="U561">
        <v>0.0</v>
      </c>
      <c r="V561" t="s">
        <v>978</v>
      </c>
      <c r="W561" s="6" t="s">
        <v>1384</v>
      </c>
      <c r="X561" s="6" t="s">
        <v>1385</v>
      </c>
      <c r="Y561" s="6" t="s">
        <v>1161</v>
      </c>
      <c r="Z561" s="6" t="s">
        <v>1849</v>
      </c>
      <c r="AA561" s="35" t="s">
        <v>1868</v>
      </c>
      <c r="AB561" s="6" t="s">
        <v>1865</v>
      </c>
      <c r="AC561" t="s">
        <v>1845</v>
      </c>
    </row>
    <row r="562" ht="15.75" hidden="1" customHeight="1">
      <c r="A562" s="2">
        <v>8.0</v>
      </c>
      <c r="B562" s="18" t="s">
        <v>750</v>
      </c>
      <c r="C562">
        <v>2.0</v>
      </c>
      <c r="D562">
        <v>2.0</v>
      </c>
      <c r="E562" t="s">
        <v>965</v>
      </c>
      <c r="F562" s="6" t="s">
        <v>1540</v>
      </c>
      <c r="G562" t="s">
        <v>1867</v>
      </c>
      <c r="H562" t="s">
        <v>1840</v>
      </c>
      <c r="I562" t="s">
        <v>1841</v>
      </c>
      <c r="J562" s="6" t="s">
        <v>973</v>
      </c>
      <c r="K562" s="23">
        <v>0.0</v>
      </c>
      <c r="N562">
        <v>262.0</v>
      </c>
      <c r="O562" s="23">
        <v>2.0</v>
      </c>
      <c r="R562">
        <v>297.0</v>
      </c>
      <c r="S562" t="s">
        <v>976</v>
      </c>
      <c r="T562">
        <v>0.0</v>
      </c>
      <c r="U562">
        <v>0.0</v>
      </c>
      <c r="V562" t="s">
        <v>978</v>
      </c>
      <c r="W562" s="6" t="s">
        <v>1384</v>
      </c>
      <c r="X562" s="6" t="s">
        <v>1385</v>
      </c>
      <c r="Y562" s="6" t="s">
        <v>1161</v>
      </c>
      <c r="Z562" s="6" t="s">
        <v>1849</v>
      </c>
      <c r="AA562" s="35" t="s">
        <v>1868</v>
      </c>
      <c r="AB562" s="6" t="s">
        <v>1865</v>
      </c>
      <c r="AC562" t="s">
        <v>1845</v>
      </c>
    </row>
    <row r="563" ht="15.75" hidden="1" customHeight="1">
      <c r="A563" s="2">
        <v>8.0</v>
      </c>
      <c r="B563" s="18" t="s">
        <v>750</v>
      </c>
      <c r="C563">
        <v>1.0</v>
      </c>
      <c r="D563">
        <v>2.0</v>
      </c>
      <c r="E563" t="s">
        <v>965</v>
      </c>
      <c r="F563" s="6" t="s">
        <v>1540</v>
      </c>
      <c r="G563" t="s">
        <v>1861</v>
      </c>
      <c r="H563" t="s">
        <v>1840</v>
      </c>
      <c r="I563" t="s">
        <v>1841</v>
      </c>
      <c r="J563" s="6" t="s">
        <v>973</v>
      </c>
      <c r="K563" s="23">
        <v>1.0</v>
      </c>
      <c r="N563">
        <v>74.0</v>
      </c>
      <c r="O563" s="23">
        <v>2.0</v>
      </c>
      <c r="R563">
        <v>49.0</v>
      </c>
      <c r="S563">
        <v>0.05</v>
      </c>
      <c r="T563">
        <v>-1.0</v>
      </c>
      <c r="V563" s="6" t="s">
        <v>978</v>
      </c>
      <c r="W563" s="6" t="s">
        <v>1151</v>
      </c>
      <c r="X563" s="6" t="s">
        <v>1842</v>
      </c>
      <c r="Y563" s="6" t="s">
        <v>1161</v>
      </c>
      <c r="Z563" s="6" t="s">
        <v>1849</v>
      </c>
      <c r="AA563" s="35"/>
      <c r="AB563" s="6" t="s">
        <v>1870</v>
      </c>
      <c r="AC563" t="s">
        <v>1862</v>
      </c>
    </row>
    <row r="564" ht="15.75" hidden="1" customHeight="1">
      <c r="A564" s="2">
        <v>8.0</v>
      </c>
      <c r="B564" s="18" t="s">
        <v>750</v>
      </c>
      <c r="C564">
        <v>0.0</v>
      </c>
      <c r="D564">
        <v>1.0</v>
      </c>
      <c r="E564" t="s">
        <v>965</v>
      </c>
      <c r="F564" s="6" t="s">
        <v>1540</v>
      </c>
      <c r="G564" t="s">
        <v>1863</v>
      </c>
      <c r="H564" t="s">
        <v>1840</v>
      </c>
      <c r="I564" t="s">
        <v>1841</v>
      </c>
      <c r="J564" s="6" t="s">
        <v>973</v>
      </c>
      <c r="K564" s="23">
        <v>1.0</v>
      </c>
      <c r="N564">
        <v>332.0</v>
      </c>
      <c r="O564" s="23">
        <v>2.0</v>
      </c>
      <c r="R564">
        <v>149.0</v>
      </c>
      <c r="S564">
        <v>0.05</v>
      </c>
      <c r="T564">
        <v>-1.0</v>
      </c>
      <c r="V564" s="6" t="s">
        <v>978</v>
      </c>
      <c r="W564" s="6" t="s">
        <v>1151</v>
      </c>
      <c r="X564" s="6" t="s">
        <v>1842</v>
      </c>
      <c r="Y564" s="6" t="s">
        <v>1161</v>
      </c>
      <c r="Z564" s="6" t="s">
        <v>1849</v>
      </c>
      <c r="AA564" s="35"/>
      <c r="AB564" s="6" t="s">
        <v>1870</v>
      </c>
      <c r="AC564" s="6" t="s">
        <v>1866</v>
      </c>
    </row>
    <row r="565" ht="15.75" hidden="1" customHeight="1">
      <c r="A565" s="2">
        <v>8.0</v>
      </c>
      <c r="B565" s="18" t="s">
        <v>750</v>
      </c>
      <c r="C565">
        <v>0.0</v>
      </c>
      <c r="D565">
        <v>1.0</v>
      </c>
      <c r="E565" t="s">
        <v>965</v>
      </c>
      <c r="F565" s="6" t="s">
        <v>1540</v>
      </c>
      <c r="G565" t="s">
        <v>1867</v>
      </c>
      <c r="H565" t="s">
        <v>1840</v>
      </c>
      <c r="I565" t="s">
        <v>1841</v>
      </c>
      <c r="J565" s="6" t="s">
        <v>973</v>
      </c>
      <c r="K565" s="23">
        <v>1.0</v>
      </c>
      <c r="N565">
        <v>60.0</v>
      </c>
      <c r="O565" s="23">
        <v>2.0</v>
      </c>
      <c r="R565">
        <v>33.0</v>
      </c>
      <c r="S565">
        <v>0.05</v>
      </c>
      <c r="T565">
        <v>-1.0</v>
      </c>
      <c r="V565" s="6" t="s">
        <v>978</v>
      </c>
      <c r="W565" s="6" t="s">
        <v>1151</v>
      </c>
      <c r="X565" s="6" t="s">
        <v>1842</v>
      </c>
      <c r="Y565" s="6" t="s">
        <v>1161</v>
      </c>
      <c r="Z565" s="6" t="s">
        <v>1849</v>
      </c>
      <c r="AA565" s="35"/>
      <c r="AB565" s="6" t="s">
        <v>1870</v>
      </c>
      <c r="AC565" t="s">
        <v>1845</v>
      </c>
    </row>
    <row r="566" ht="15.75" hidden="1" customHeight="1">
      <c r="A566" s="2">
        <v>8.0</v>
      </c>
      <c r="B566" s="18" t="s">
        <v>750</v>
      </c>
      <c r="C566">
        <v>0.0</v>
      </c>
      <c r="D566">
        <v>1.0</v>
      </c>
      <c r="E566" t="s">
        <v>965</v>
      </c>
      <c r="F566" s="6" t="s">
        <v>1540</v>
      </c>
      <c r="G566" t="s">
        <v>1871</v>
      </c>
      <c r="H566" t="s">
        <v>1840</v>
      </c>
      <c r="I566" t="s">
        <v>1841</v>
      </c>
      <c r="J566" s="6" t="s">
        <v>973</v>
      </c>
      <c r="K566" s="23">
        <v>1.0</v>
      </c>
      <c r="N566">
        <v>39.0</v>
      </c>
      <c r="O566" s="23">
        <v>2.0</v>
      </c>
      <c r="R566">
        <v>26.0</v>
      </c>
      <c r="S566" t="s">
        <v>976</v>
      </c>
      <c r="T566">
        <v>0.0</v>
      </c>
      <c r="U566">
        <v>0.0</v>
      </c>
      <c r="V566" s="6" t="s">
        <v>978</v>
      </c>
      <c r="W566" s="6" t="s">
        <v>1151</v>
      </c>
      <c r="X566" s="6" t="s">
        <v>1842</v>
      </c>
      <c r="Y566" s="6" t="s">
        <v>1161</v>
      </c>
      <c r="Z566" s="6" t="s">
        <v>1849</v>
      </c>
      <c r="AA566" s="35"/>
      <c r="AB566" s="6" t="s">
        <v>1870</v>
      </c>
      <c r="AC566" t="s">
        <v>1845</v>
      </c>
    </row>
    <row r="567" ht="15.75" hidden="1" customHeight="1">
      <c r="A567" s="2">
        <v>8.0</v>
      </c>
      <c r="B567" s="18" t="s">
        <v>750</v>
      </c>
      <c r="C567">
        <v>0.0</v>
      </c>
      <c r="D567">
        <v>2.0</v>
      </c>
      <c r="E567" t="s">
        <v>965</v>
      </c>
      <c r="F567" s="6" t="s">
        <v>1540</v>
      </c>
      <c r="G567" t="s">
        <v>1872</v>
      </c>
      <c r="H567" t="s">
        <v>1840</v>
      </c>
      <c r="I567" t="s">
        <v>1841</v>
      </c>
      <c r="J567" s="6" t="s">
        <v>973</v>
      </c>
      <c r="K567" s="23">
        <v>1.0</v>
      </c>
      <c r="L567">
        <v>3.0</v>
      </c>
      <c r="N567">
        <v>393.0</v>
      </c>
      <c r="O567" s="23">
        <v>2.0</v>
      </c>
      <c r="P567">
        <v>3.0</v>
      </c>
      <c r="R567">
        <v>420.0</v>
      </c>
      <c r="S567" t="s">
        <v>976</v>
      </c>
      <c r="T567">
        <v>0.0</v>
      </c>
      <c r="U567">
        <v>0.0</v>
      </c>
      <c r="V567" s="6" t="s">
        <v>978</v>
      </c>
      <c r="W567" s="6" t="s">
        <v>1151</v>
      </c>
      <c r="X567" s="6" t="s">
        <v>1842</v>
      </c>
      <c r="Y567" s="6" t="s">
        <v>1161</v>
      </c>
      <c r="Z567" s="6" t="s">
        <v>1849</v>
      </c>
      <c r="AA567" s="35"/>
      <c r="AB567" s="6" t="s">
        <v>1870</v>
      </c>
      <c r="AC567" t="s">
        <v>1845</v>
      </c>
    </row>
    <row r="568" ht="15.75" hidden="1" customHeight="1">
      <c r="A568" s="2">
        <v>8.0</v>
      </c>
      <c r="B568" s="18" t="s">
        <v>750</v>
      </c>
      <c r="C568">
        <v>0.0</v>
      </c>
      <c r="D568">
        <v>2.0</v>
      </c>
      <c r="E568" t="s">
        <v>965</v>
      </c>
      <c r="F568" s="6" t="s">
        <v>1540</v>
      </c>
      <c r="G568" t="s">
        <v>1873</v>
      </c>
      <c r="H568" t="s">
        <v>1840</v>
      </c>
      <c r="I568" t="s">
        <v>1841</v>
      </c>
      <c r="J568" s="6" t="s">
        <v>973</v>
      </c>
      <c r="K568" s="23">
        <v>1.0</v>
      </c>
      <c r="L568">
        <v>4.0</v>
      </c>
      <c r="N568">
        <v>302.0</v>
      </c>
      <c r="O568" s="23">
        <v>2.0</v>
      </c>
      <c r="P568">
        <v>4.0</v>
      </c>
      <c r="R568">
        <v>297.0</v>
      </c>
      <c r="S568" t="s">
        <v>976</v>
      </c>
      <c r="T568">
        <v>0.0</v>
      </c>
      <c r="U568">
        <v>0.0</v>
      </c>
      <c r="V568" s="6" t="s">
        <v>978</v>
      </c>
      <c r="W568" s="6" t="s">
        <v>1151</v>
      </c>
      <c r="X568" s="6" t="s">
        <v>1842</v>
      </c>
      <c r="Y568" s="6" t="s">
        <v>1161</v>
      </c>
      <c r="Z568" s="6" t="s">
        <v>1849</v>
      </c>
      <c r="AA568" s="35"/>
      <c r="AB568" s="6" t="s">
        <v>1870</v>
      </c>
      <c r="AC568" t="s">
        <v>1845</v>
      </c>
    </row>
    <row r="569" ht="15.75" hidden="1" customHeight="1">
      <c r="A569" s="2">
        <v>8.0</v>
      </c>
      <c r="B569" s="18" t="s">
        <v>750</v>
      </c>
      <c r="C569">
        <v>0.0</v>
      </c>
      <c r="D569">
        <v>1.0</v>
      </c>
      <c r="E569" t="s">
        <v>965</v>
      </c>
      <c r="F569" s="6" t="s">
        <v>1540</v>
      </c>
      <c r="G569" t="s">
        <v>1874</v>
      </c>
      <c r="H569" t="s">
        <v>1840</v>
      </c>
      <c r="I569" t="s">
        <v>1841</v>
      </c>
      <c r="J569" s="6" t="s">
        <v>973</v>
      </c>
      <c r="K569" s="23">
        <v>1.0</v>
      </c>
      <c r="N569">
        <v>21.0</v>
      </c>
      <c r="O569" s="23">
        <v>2.0</v>
      </c>
      <c r="R569">
        <v>19.0</v>
      </c>
      <c r="S569" t="s">
        <v>976</v>
      </c>
      <c r="T569">
        <v>0.0</v>
      </c>
      <c r="U569">
        <v>0.0</v>
      </c>
      <c r="V569" s="6" t="s">
        <v>978</v>
      </c>
      <c r="W569" s="6" t="s">
        <v>1151</v>
      </c>
      <c r="X569" s="6" t="s">
        <v>1842</v>
      </c>
      <c r="Y569" s="6" t="s">
        <v>1161</v>
      </c>
      <c r="Z569" s="6" t="s">
        <v>1849</v>
      </c>
      <c r="AA569" s="35"/>
      <c r="AB569" s="6" t="s">
        <v>1870</v>
      </c>
      <c r="AC569" t="s">
        <v>1845</v>
      </c>
    </row>
    <row r="570" ht="15.75" hidden="1" customHeight="1">
      <c r="A570" s="2">
        <v>8.0</v>
      </c>
      <c r="B570" s="18" t="s">
        <v>750</v>
      </c>
      <c r="C570">
        <v>1.0</v>
      </c>
      <c r="D570">
        <v>2.0</v>
      </c>
      <c r="E570" t="s">
        <v>965</v>
      </c>
      <c r="F570" s="6" t="s">
        <v>1540</v>
      </c>
      <c r="G570" t="s">
        <v>1875</v>
      </c>
      <c r="H570" t="s">
        <v>1840</v>
      </c>
      <c r="I570" t="s">
        <v>1841</v>
      </c>
      <c r="J570" s="6" t="s">
        <v>973</v>
      </c>
      <c r="K570" s="23">
        <v>1.0</v>
      </c>
      <c r="N570">
        <v>26.0</v>
      </c>
      <c r="O570" s="23">
        <v>2.0</v>
      </c>
      <c r="R570">
        <v>29.0</v>
      </c>
      <c r="S570" t="s">
        <v>976</v>
      </c>
      <c r="T570">
        <v>0.0</v>
      </c>
      <c r="U570">
        <v>0.0</v>
      </c>
      <c r="V570" s="6" t="s">
        <v>978</v>
      </c>
      <c r="W570" s="6" t="s">
        <v>1151</v>
      </c>
      <c r="X570" s="6" t="s">
        <v>1842</v>
      </c>
      <c r="Y570" s="6" t="s">
        <v>1161</v>
      </c>
      <c r="Z570" s="6" t="s">
        <v>1849</v>
      </c>
      <c r="AA570" s="35"/>
      <c r="AB570" s="6" t="s">
        <v>1870</v>
      </c>
      <c r="AC570" t="s">
        <v>1845</v>
      </c>
    </row>
    <row r="571" ht="15.75" hidden="1" customHeight="1">
      <c r="A571" s="2">
        <v>8.0</v>
      </c>
      <c r="B571" s="18" t="s">
        <v>750</v>
      </c>
      <c r="C571">
        <v>2.0</v>
      </c>
      <c r="D571">
        <v>2.0</v>
      </c>
      <c r="E571" t="s">
        <v>965</v>
      </c>
      <c r="F571" s="6" t="s">
        <v>1540</v>
      </c>
      <c r="G571" t="s">
        <v>1876</v>
      </c>
      <c r="H571" t="s">
        <v>1840</v>
      </c>
      <c r="I571" t="s">
        <v>1841</v>
      </c>
      <c r="J571" s="6" t="s">
        <v>973</v>
      </c>
      <c r="K571" s="23">
        <v>1.0</v>
      </c>
      <c r="N571">
        <v>129.0</v>
      </c>
      <c r="O571" s="23">
        <v>2.0</v>
      </c>
      <c r="R571">
        <v>110.0</v>
      </c>
      <c r="S571" t="s">
        <v>976</v>
      </c>
      <c r="T571">
        <v>0.0</v>
      </c>
      <c r="U571">
        <v>0.0</v>
      </c>
      <c r="V571" s="6" t="s">
        <v>978</v>
      </c>
      <c r="W571" s="6" t="s">
        <v>1151</v>
      </c>
      <c r="X571" s="6" t="s">
        <v>1842</v>
      </c>
      <c r="Y571" s="6" t="s">
        <v>1161</v>
      </c>
      <c r="Z571" s="6" t="s">
        <v>1849</v>
      </c>
      <c r="AA571" s="35"/>
      <c r="AB571" s="6" t="s">
        <v>1870</v>
      </c>
      <c r="AC571" t="s">
        <v>1845</v>
      </c>
    </row>
    <row r="572" ht="15.75" hidden="1" customHeight="1">
      <c r="A572" s="2">
        <v>8.0</v>
      </c>
      <c r="B572" s="18" t="s">
        <v>750</v>
      </c>
      <c r="C572">
        <v>0.0</v>
      </c>
      <c r="D572">
        <v>1.0</v>
      </c>
      <c r="E572" t="s">
        <v>965</v>
      </c>
      <c r="F572" s="6" t="s">
        <v>1540</v>
      </c>
      <c r="G572" t="s">
        <v>1858</v>
      </c>
      <c r="H572" t="s">
        <v>1840</v>
      </c>
      <c r="I572" t="s">
        <v>1841</v>
      </c>
      <c r="J572" s="6" t="s">
        <v>973</v>
      </c>
      <c r="K572" s="23">
        <v>1.0</v>
      </c>
      <c r="N572">
        <v>67.0</v>
      </c>
      <c r="O572" s="23">
        <v>2.0</v>
      </c>
      <c r="R572">
        <v>41.0</v>
      </c>
      <c r="S572" t="s">
        <v>976</v>
      </c>
      <c r="T572">
        <v>0.0</v>
      </c>
      <c r="U572">
        <v>0.0</v>
      </c>
      <c r="V572" s="6" t="s">
        <v>978</v>
      </c>
      <c r="W572" s="6" t="s">
        <v>1151</v>
      </c>
      <c r="X572" s="6" t="s">
        <v>1842</v>
      </c>
      <c r="Y572" s="6" t="s">
        <v>1161</v>
      </c>
      <c r="Z572" s="6" t="s">
        <v>1849</v>
      </c>
      <c r="AA572" s="35"/>
      <c r="AB572" s="6" t="s">
        <v>1870</v>
      </c>
      <c r="AC572" t="s">
        <v>1860</v>
      </c>
    </row>
    <row r="573" ht="15.75" hidden="1" customHeight="1">
      <c r="A573" s="2">
        <v>8.0</v>
      </c>
      <c r="B573" s="18" t="s">
        <v>750</v>
      </c>
      <c r="C573">
        <v>0.0</v>
      </c>
      <c r="D573">
        <v>2.0</v>
      </c>
      <c r="E573" t="s">
        <v>965</v>
      </c>
      <c r="F573" s="6" t="s">
        <v>1540</v>
      </c>
      <c r="G573" t="s">
        <v>1858</v>
      </c>
      <c r="H573" t="s">
        <v>1840</v>
      </c>
      <c r="I573" t="s">
        <v>1841</v>
      </c>
      <c r="J573" s="6" t="s">
        <v>973</v>
      </c>
      <c r="K573" s="23">
        <v>1.0</v>
      </c>
      <c r="N573">
        <v>360.0</v>
      </c>
      <c r="O573" s="23">
        <v>2.0</v>
      </c>
      <c r="R573">
        <v>365.0</v>
      </c>
      <c r="S573" t="s">
        <v>976</v>
      </c>
      <c r="T573">
        <v>0.0</v>
      </c>
      <c r="U573">
        <v>0.0</v>
      </c>
      <c r="V573" s="6" t="s">
        <v>978</v>
      </c>
      <c r="W573" s="6" t="s">
        <v>1151</v>
      </c>
      <c r="X573" s="6" t="s">
        <v>1842</v>
      </c>
      <c r="Y573" s="6" t="s">
        <v>1161</v>
      </c>
      <c r="Z573" s="6" t="s">
        <v>1849</v>
      </c>
      <c r="AA573" s="35"/>
      <c r="AB573" s="6" t="s">
        <v>1870</v>
      </c>
      <c r="AC573" t="s">
        <v>1860</v>
      </c>
    </row>
    <row r="574" ht="15.75" hidden="1" customHeight="1">
      <c r="A574" s="2">
        <v>8.0</v>
      </c>
      <c r="B574" s="18" t="s">
        <v>750</v>
      </c>
      <c r="C574">
        <v>0.0</v>
      </c>
      <c r="D574">
        <v>1.0</v>
      </c>
      <c r="E574" t="s">
        <v>965</v>
      </c>
      <c r="F574" s="6" t="s">
        <v>1540</v>
      </c>
      <c r="G574" t="s">
        <v>1861</v>
      </c>
      <c r="H574" t="s">
        <v>1840</v>
      </c>
      <c r="I574" t="s">
        <v>1841</v>
      </c>
      <c r="J574" s="6" t="s">
        <v>973</v>
      </c>
      <c r="K574" s="23">
        <v>1.0</v>
      </c>
      <c r="N574">
        <v>32.0</v>
      </c>
      <c r="O574" s="23">
        <v>2.0</v>
      </c>
      <c r="R574">
        <v>24.0</v>
      </c>
      <c r="S574" t="s">
        <v>976</v>
      </c>
      <c r="T574">
        <v>0.0</v>
      </c>
      <c r="U574">
        <v>0.0</v>
      </c>
      <c r="V574" s="6" t="s">
        <v>978</v>
      </c>
      <c r="W574" s="6" t="s">
        <v>1151</v>
      </c>
      <c r="X574" s="6" t="s">
        <v>1842</v>
      </c>
      <c r="Y574" s="6" t="s">
        <v>1161</v>
      </c>
      <c r="Z574" s="6" t="s">
        <v>1849</v>
      </c>
      <c r="AA574" s="35"/>
      <c r="AB574" s="6" t="s">
        <v>1870</v>
      </c>
      <c r="AC574" t="s">
        <v>1862</v>
      </c>
    </row>
    <row r="575" ht="15.75" hidden="1" customHeight="1">
      <c r="A575" s="2">
        <v>8.0</v>
      </c>
      <c r="B575" s="18" t="s">
        <v>750</v>
      </c>
      <c r="C575">
        <v>2.0</v>
      </c>
      <c r="D575">
        <v>2.0</v>
      </c>
      <c r="E575" t="s">
        <v>965</v>
      </c>
      <c r="F575" s="6" t="s">
        <v>1540</v>
      </c>
      <c r="G575" t="s">
        <v>1861</v>
      </c>
      <c r="H575" t="s">
        <v>1840</v>
      </c>
      <c r="I575" t="s">
        <v>1841</v>
      </c>
      <c r="J575" s="6" t="s">
        <v>973</v>
      </c>
      <c r="K575" s="23">
        <v>1.0</v>
      </c>
      <c r="N575">
        <v>162.0</v>
      </c>
      <c r="O575" s="23">
        <v>2.0</v>
      </c>
      <c r="R575">
        <v>144.0</v>
      </c>
      <c r="S575" t="s">
        <v>976</v>
      </c>
      <c r="T575">
        <v>0.0</v>
      </c>
      <c r="U575">
        <v>0.0</v>
      </c>
      <c r="V575" s="6" t="s">
        <v>978</v>
      </c>
      <c r="W575" s="6" t="s">
        <v>1151</v>
      </c>
      <c r="X575" s="6" t="s">
        <v>1842</v>
      </c>
      <c r="Y575" s="6" t="s">
        <v>1161</v>
      </c>
      <c r="Z575" s="6" t="s">
        <v>1849</v>
      </c>
      <c r="AA575" s="35"/>
      <c r="AB575" s="6" t="s">
        <v>1870</v>
      </c>
      <c r="AC575" t="s">
        <v>1862</v>
      </c>
    </row>
    <row r="576" ht="15.75" hidden="1" customHeight="1">
      <c r="A576" s="2">
        <v>8.0</v>
      </c>
      <c r="B576" s="18" t="s">
        <v>750</v>
      </c>
      <c r="C576">
        <v>0.0</v>
      </c>
      <c r="D576">
        <v>2.0</v>
      </c>
      <c r="E576" t="s">
        <v>965</v>
      </c>
      <c r="F576" s="6" t="s">
        <v>1540</v>
      </c>
      <c r="G576" t="s">
        <v>1863</v>
      </c>
      <c r="H576" t="s">
        <v>1840</v>
      </c>
      <c r="I576" t="s">
        <v>1841</v>
      </c>
      <c r="J576" s="6" t="s">
        <v>973</v>
      </c>
      <c r="K576" s="23">
        <v>1.0</v>
      </c>
      <c r="N576">
        <v>396.0</v>
      </c>
      <c r="O576" s="23">
        <v>2.0</v>
      </c>
      <c r="R576">
        <v>377.0</v>
      </c>
      <c r="S576" t="s">
        <v>976</v>
      </c>
      <c r="T576">
        <v>0.0</v>
      </c>
      <c r="U576">
        <v>0.0</v>
      </c>
      <c r="V576" s="6" t="s">
        <v>978</v>
      </c>
      <c r="W576" s="6" t="s">
        <v>1151</v>
      </c>
      <c r="X576" s="6" t="s">
        <v>1842</v>
      </c>
      <c r="Y576" s="6" t="s">
        <v>1161</v>
      </c>
      <c r="Z576" s="6" t="s">
        <v>1849</v>
      </c>
      <c r="AA576" s="35"/>
      <c r="AB576" s="6" t="s">
        <v>1870</v>
      </c>
      <c r="AC576" s="6" t="s">
        <v>1866</v>
      </c>
    </row>
    <row r="577" ht="15.75" hidden="1" customHeight="1">
      <c r="A577" s="2">
        <v>8.0</v>
      </c>
      <c r="B577" s="18" t="s">
        <v>750</v>
      </c>
      <c r="C577">
        <v>1.0</v>
      </c>
      <c r="D577">
        <v>2.0</v>
      </c>
      <c r="E577" t="s">
        <v>965</v>
      </c>
      <c r="F577" s="6" t="s">
        <v>1540</v>
      </c>
      <c r="G577" t="s">
        <v>1867</v>
      </c>
      <c r="H577" t="s">
        <v>1840</v>
      </c>
      <c r="I577" t="s">
        <v>1841</v>
      </c>
      <c r="J577" s="6" t="s">
        <v>973</v>
      </c>
      <c r="K577" s="23">
        <v>1.0</v>
      </c>
      <c r="N577">
        <v>179.0</v>
      </c>
      <c r="O577" s="23">
        <v>2.0</v>
      </c>
      <c r="R577">
        <v>141.0</v>
      </c>
      <c r="S577" t="s">
        <v>976</v>
      </c>
      <c r="T577">
        <v>0.0</v>
      </c>
      <c r="U577">
        <v>0.0</v>
      </c>
      <c r="V577" s="6" t="s">
        <v>978</v>
      </c>
      <c r="W577" s="6" t="s">
        <v>1151</v>
      </c>
      <c r="X577" s="6" t="s">
        <v>1842</v>
      </c>
      <c r="Y577" s="6" t="s">
        <v>1161</v>
      </c>
      <c r="Z577" s="6" t="s">
        <v>1849</v>
      </c>
      <c r="AA577" s="35"/>
      <c r="AB577" s="6" t="s">
        <v>1870</v>
      </c>
      <c r="AC577" t="s">
        <v>1845</v>
      </c>
    </row>
    <row r="578" ht="15.75" hidden="1" customHeight="1">
      <c r="A578" s="2">
        <v>8.0</v>
      </c>
      <c r="B578" s="18" t="s">
        <v>750</v>
      </c>
      <c r="C578">
        <v>2.0</v>
      </c>
      <c r="D578">
        <v>2.0</v>
      </c>
      <c r="E578" t="s">
        <v>965</v>
      </c>
      <c r="F578" s="6" t="s">
        <v>1540</v>
      </c>
      <c r="G578" t="s">
        <v>1867</v>
      </c>
      <c r="H578" t="s">
        <v>1840</v>
      </c>
      <c r="I578" t="s">
        <v>1841</v>
      </c>
      <c r="J578" s="6" t="s">
        <v>973</v>
      </c>
      <c r="K578" s="23">
        <v>1.0</v>
      </c>
      <c r="N578">
        <v>235.0</v>
      </c>
      <c r="O578" s="23">
        <v>2.0</v>
      </c>
      <c r="R578">
        <v>297.0</v>
      </c>
      <c r="S578" t="s">
        <v>976</v>
      </c>
      <c r="T578">
        <v>0.0</v>
      </c>
      <c r="U578">
        <v>0.0</v>
      </c>
      <c r="V578" s="6" t="s">
        <v>978</v>
      </c>
      <c r="W578" s="6" t="s">
        <v>1151</v>
      </c>
      <c r="X578" s="6" t="s">
        <v>1842</v>
      </c>
      <c r="Y578" s="6" t="s">
        <v>1161</v>
      </c>
      <c r="Z578" s="6" t="s">
        <v>1849</v>
      </c>
      <c r="AA578" s="35"/>
      <c r="AB578" s="6" t="s">
        <v>1870</v>
      </c>
      <c r="AC578" t="s">
        <v>1845</v>
      </c>
    </row>
    <row r="579" ht="15.75" hidden="1" customHeight="1">
      <c r="A579" s="2">
        <v>9.0</v>
      </c>
      <c r="B579" s="18" t="s">
        <v>754</v>
      </c>
      <c r="C579">
        <v>1.0</v>
      </c>
      <c r="D579">
        <v>3.0</v>
      </c>
      <c r="E579" t="s">
        <v>965</v>
      </c>
      <c r="F579" s="6" t="s">
        <v>1540</v>
      </c>
      <c r="G579" t="s">
        <v>1877</v>
      </c>
      <c r="H579" t="s">
        <v>1878</v>
      </c>
      <c r="I579" t="s">
        <v>1339</v>
      </c>
      <c r="J579" s="6" t="s">
        <v>973</v>
      </c>
      <c r="K579" s="23">
        <v>0.0</v>
      </c>
      <c r="N579">
        <v>8.5</v>
      </c>
      <c r="O579" s="23">
        <v>1.0</v>
      </c>
      <c r="R579">
        <v>12.6</v>
      </c>
      <c r="S579" t="s">
        <v>976</v>
      </c>
      <c r="T579">
        <v>0.0</v>
      </c>
      <c r="U579">
        <v>0.0</v>
      </c>
      <c r="V579" t="s">
        <v>978</v>
      </c>
      <c r="W579" s="6" t="s">
        <v>1384</v>
      </c>
      <c r="X579" s="6" t="s">
        <v>1385</v>
      </c>
      <c r="Y579" s="6" t="s">
        <v>1879</v>
      </c>
      <c r="Z579" s="6" t="s">
        <v>1880</v>
      </c>
      <c r="AA579" s="35" t="s">
        <v>1881</v>
      </c>
      <c r="AB579" s="6" t="s">
        <v>1882</v>
      </c>
      <c r="AC579" s="6" t="s">
        <v>1882</v>
      </c>
    </row>
    <row r="580" ht="15.75" hidden="1" customHeight="1">
      <c r="A580" s="2">
        <v>9.0</v>
      </c>
      <c r="B580" s="18" t="s">
        <v>754</v>
      </c>
      <c r="C580">
        <v>1.0</v>
      </c>
      <c r="D580">
        <v>3.0</v>
      </c>
      <c r="E580" t="s">
        <v>965</v>
      </c>
      <c r="F580" s="6" t="s">
        <v>1540</v>
      </c>
      <c r="G580" t="s">
        <v>1877</v>
      </c>
      <c r="H580" t="s">
        <v>1878</v>
      </c>
      <c r="I580" t="s">
        <v>1339</v>
      </c>
      <c r="J580" s="6" t="s">
        <v>1347</v>
      </c>
      <c r="K580" s="23">
        <v>0.0</v>
      </c>
      <c r="N580">
        <v>1.8</v>
      </c>
      <c r="O580" s="23">
        <v>1.0</v>
      </c>
      <c r="R580">
        <v>3.3</v>
      </c>
      <c r="S580" t="s">
        <v>976</v>
      </c>
      <c r="T580">
        <v>0.0</v>
      </c>
      <c r="U580">
        <v>0.0</v>
      </c>
      <c r="V580" t="s">
        <v>978</v>
      </c>
      <c r="W580" s="6" t="s">
        <v>1384</v>
      </c>
      <c r="X580" s="6" t="s">
        <v>1385</v>
      </c>
      <c r="Y580" s="6" t="s">
        <v>1879</v>
      </c>
      <c r="Z580" s="6" t="s">
        <v>1880</v>
      </c>
      <c r="AA580" s="35" t="s">
        <v>1881</v>
      </c>
      <c r="AB580" s="6" t="s">
        <v>1882</v>
      </c>
      <c r="AC580" s="6" t="s">
        <v>1882</v>
      </c>
    </row>
    <row r="581" ht="15.75" hidden="1" customHeight="1">
      <c r="A581" s="2">
        <v>9.0</v>
      </c>
      <c r="B581" s="18" t="s">
        <v>754</v>
      </c>
      <c r="C581">
        <v>1.0</v>
      </c>
      <c r="D581">
        <v>1.0</v>
      </c>
      <c r="E581" t="s">
        <v>965</v>
      </c>
      <c r="F581" s="6" t="s">
        <v>1540</v>
      </c>
      <c r="G581" t="s">
        <v>1877</v>
      </c>
      <c r="H581" t="s">
        <v>1878</v>
      </c>
      <c r="I581" t="s">
        <v>1339</v>
      </c>
      <c r="J581" s="6" t="s">
        <v>973</v>
      </c>
      <c r="K581" s="23">
        <v>0.0</v>
      </c>
      <c r="N581">
        <v>0.1</v>
      </c>
      <c r="O581" s="23">
        <v>1.0</v>
      </c>
      <c r="R581">
        <v>5.8</v>
      </c>
      <c r="S581">
        <v>0.05</v>
      </c>
      <c r="T581">
        <v>1.0</v>
      </c>
      <c r="U581">
        <v>-1.0</v>
      </c>
      <c r="V581" t="s">
        <v>978</v>
      </c>
      <c r="W581" s="6" t="s">
        <v>1384</v>
      </c>
      <c r="X581" s="6" t="s">
        <v>1385</v>
      </c>
      <c r="Y581" s="6" t="s">
        <v>1879</v>
      </c>
      <c r="Z581" s="6" t="s">
        <v>1880</v>
      </c>
      <c r="AA581" s="35" t="s">
        <v>1881</v>
      </c>
      <c r="AB581" s="6" t="s">
        <v>1882</v>
      </c>
      <c r="AC581" s="6" t="s">
        <v>1882</v>
      </c>
    </row>
    <row r="582" ht="15.75" hidden="1" customHeight="1">
      <c r="A582" s="2">
        <v>9.0</v>
      </c>
      <c r="B582" s="18" t="s">
        <v>754</v>
      </c>
      <c r="C582">
        <v>1.0</v>
      </c>
      <c r="D582">
        <v>1.0</v>
      </c>
      <c r="E582" t="s">
        <v>965</v>
      </c>
      <c r="F582" s="6" t="s">
        <v>1540</v>
      </c>
      <c r="G582" t="s">
        <v>1877</v>
      </c>
      <c r="H582" t="s">
        <v>1878</v>
      </c>
      <c r="I582" t="s">
        <v>1339</v>
      </c>
      <c r="J582" s="6" t="s">
        <v>1347</v>
      </c>
      <c r="K582" s="23">
        <v>0.0</v>
      </c>
      <c r="N582">
        <v>0.1</v>
      </c>
      <c r="O582" s="23">
        <v>1.0</v>
      </c>
      <c r="R582">
        <v>1.1</v>
      </c>
      <c r="S582">
        <v>0.05</v>
      </c>
      <c r="T582">
        <v>1.0</v>
      </c>
      <c r="U582">
        <v>-1.0</v>
      </c>
      <c r="V582" t="s">
        <v>978</v>
      </c>
      <c r="W582" s="6" t="s">
        <v>1384</v>
      </c>
      <c r="X582" s="6" t="s">
        <v>1385</v>
      </c>
      <c r="Y582" s="6" t="s">
        <v>1879</v>
      </c>
      <c r="Z582" s="6" t="s">
        <v>1880</v>
      </c>
      <c r="AA582" s="35" t="s">
        <v>1881</v>
      </c>
      <c r="AB582" s="6" t="s">
        <v>1882</v>
      </c>
      <c r="AC582" s="6" t="s">
        <v>1882</v>
      </c>
    </row>
    <row r="583" ht="15.75" hidden="1" customHeight="1">
      <c r="A583" s="2">
        <v>9.0</v>
      </c>
      <c r="B583" s="18" t="s">
        <v>754</v>
      </c>
      <c r="C583">
        <v>1.0</v>
      </c>
      <c r="D583">
        <v>2.0</v>
      </c>
      <c r="E583" t="s">
        <v>965</v>
      </c>
      <c r="F583" s="6" t="s">
        <v>1540</v>
      </c>
      <c r="G583" t="s">
        <v>1877</v>
      </c>
      <c r="H583" t="s">
        <v>1878</v>
      </c>
      <c r="I583" t="s">
        <v>1339</v>
      </c>
      <c r="J583" s="6" t="s">
        <v>973</v>
      </c>
      <c r="K583" s="23">
        <v>0.0</v>
      </c>
      <c r="N583">
        <v>0.0</v>
      </c>
      <c r="O583" s="23">
        <v>1.0</v>
      </c>
      <c r="R583">
        <v>21.3</v>
      </c>
      <c r="S583">
        <v>0.05</v>
      </c>
      <c r="T583">
        <v>1.0</v>
      </c>
      <c r="U583">
        <v>-1.0</v>
      </c>
      <c r="V583" t="s">
        <v>978</v>
      </c>
      <c r="W583" s="6" t="s">
        <v>1384</v>
      </c>
      <c r="X583" s="6" t="s">
        <v>1385</v>
      </c>
      <c r="Y583" s="6" t="s">
        <v>1879</v>
      </c>
      <c r="Z583" s="6" t="s">
        <v>1880</v>
      </c>
      <c r="AA583" s="35" t="s">
        <v>1881</v>
      </c>
      <c r="AB583" s="6" t="s">
        <v>1882</v>
      </c>
      <c r="AC583" s="6" t="s">
        <v>1882</v>
      </c>
    </row>
    <row r="584" ht="15.75" hidden="1" customHeight="1">
      <c r="A584" s="2">
        <v>9.0</v>
      </c>
      <c r="B584" s="18" t="s">
        <v>754</v>
      </c>
      <c r="C584">
        <v>1.0</v>
      </c>
      <c r="D584">
        <v>2.0</v>
      </c>
      <c r="E584" t="s">
        <v>965</v>
      </c>
      <c r="F584" s="6" t="s">
        <v>1540</v>
      </c>
      <c r="G584" t="s">
        <v>1877</v>
      </c>
      <c r="H584" t="s">
        <v>1878</v>
      </c>
      <c r="I584" t="s">
        <v>1339</v>
      </c>
      <c r="J584" s="6" t="s">
        <v>1347</v>
      </c>
      <c r="K584" s="23">
        <v>0.0</v>
      </c>
      <c r="N584">
        <v>0.0</v>
      </c>
      <c r="O584" s="23">
        <v>1.0</v>
      </c>
      <c r="R584">
        <v>5.4</v>
      </c>
      <c r="S584">
        <v>0.05</v>
      </c>
      <c r="T584">
        <v>1.0</v>
      </c>
      <c r="U584">
        <v>-1.0</v>
      </c>
      <c r="V584" t="s">
        <v>978</v>
      </c>
      <c r="W584" s="6" t="s">
        <v>1384</v>
      </c>
      <c r="X584" s="6" t="s">
        <v>1385</v>
      </c>
      <c r="Y584" s="6" t="s">
        <v>1879</v>
      </c>
      <c r="Z584" s="6" t="s">
        <v>1880</v>
      </c>
      <c r="AA584" s="35" t="s">
        <v>1881</v>
      </c>
      <c r="AB584" s="6" t="s">
        <v>1882</v>
      </c>
      <c r="AC584" s="6" t="s">
        <v>1882</v>
      </c>
    </row>
    <row r="585" ht="15.75" hidden="1" customHeight="1">
      <c r="A585" s="2">
        <v>9.0</v>
      </c>
      <c r="B585" s="18" t="s">
        <v>754</v>
      </c>
      <c r="C585">
        <v>2.0</v>
      </c>
      <c r="D585">
        <v>2.0</v>
      </c>
      <c r="E585" t="s">
        <v>965</v>
      </c>
      <c r="F585" s="6" t="s">
        <v>1540</v>
      </c>
      <c r="G585" t="s">
        <v>1877</v>
      </c>
      <c r="H585" t="s">
        <v>1878</v>
      </c>
      <c r="I585" t="s">
        <v>1339</v>
      </c>
      <c r="J585" s="6" t="s">
        <v>973</v>
      </c>
      <c r="K585" s="23">
        <v>0.0</v>
      </c>
      <c r="N585">
        <v>3.3</v>
      </c>
      <c r="O585" s="23">
        <v>1.0</v>
      </c>
      <c r="R585">
        <v>10.1</v>
      </c>
      <c r="S585">
        <v>0.05</v>
      </c>
      <c r="T585">
        <v>1.0</v>
      </c>
      <c r="U585">
        <v>-1.0</v>
      </c>
      <c r="V585" t="s">
        <v>978</v>
      </c>
      <c r="W585" s="6" t="s">
        <v>1384</v>
      </c>
      <c r="X585" s="6" t="s">
        <v>1385</v>
      </c>
      <c r="Y585" s="6" t="s">
        <v>1879</v>
      </c>
      <c r="Z585" s="6" t="s">
        <v>1880</v>
      </c>
      <c r="AA585" s="6" t="s">
        <v>1883</v>
      </c>
      <c r="AB585" s="6" t="s">
        <v>1884</v>
      </c>
      <c r="AC585" s="6" t="s">
        <v>1882</v>
      </c>
    </row>
    <row r="586" ht="15.75" hidden="1" customHeight="1">
      <c r="A586" s="2">
        <v>9.0</v>
      </c>
      <c r="B586" s="18" t="s">
        <v>754</v>
      </c>
      <c r="C586">
        <v>2.0</v>
      </c>
      <c r="D586">
        <v>2.0</v>
      </c>
      <c r="E586" t="s">
        <v>965</v>
      </c>
      <c r="F586" s="6" t="s">
        <v>1540</v>
      </c>
      <c r="G586" t="s">
        <v>1877</v>
      </c>
      <c r="H586" t="s">
        <v>1878</v>
      </c>
      <c r="I586" t="s">
        <v>1339</v>
      </c>
      <c r="J586" s="6" t="s">
        <v>1347</v>
      </c>
      <c r="K586" s="23">
        <v>0.0</v>
      </c>
      <c r="N586">
        <v>0.9</v>
      </c>
      <c r="O586" s="23">
        <v>1.0</v>
      </c>
      <c r="R586">
        <v>2.1</v>
      </c>
      <c r="S586">
        <v>0.05</v>
      </c>
      <c r="T586">
        <v>1.0</v>
      </c>
      <c r="U586">
        <v>-1.0</v>
      </c>
      <c r="V586" t="s">
        <v>978</v>
      </c>
      <c r="W586" s="6" t="s">
        <v>1384</v>
      </c>
      <c r="X586" s="6" t="s">
        <v>1385</v>
      </c>
      <c r="Y586" s="6" t="s">
        <v>1879</v>
      </c>
      <c r="Z586" s="6" t="s">
        <v>1880</v>
      </c>
      <c r="AA586" s="6" t="s">
        <v>1883</v>
      </c>
      <c r="AB586" s="6" t="s">
        <v>1884</v>
      </c>
      <c r="AC586" s="6" t="s">
        <v>1882</v>
      </c>
    </row>
    <row r="587" ht="15.75" hidden="1" customHeight="1">
      <c r="A587" s="2">
        <v>9.0</v>
      </c>
      <c r="B587" s="18" t="s">
        <v>754</v>
      </c>
      <c r="C587">
        <v>2.0</v>
      </c>
      <c r="D587">
        <v>3.0</v>
      </c>
      <c r="E587" t="s">
        <v>965</v>
      </c>
      <c r="F587" s="6" t="s">
        <v>1540</v>
      </c>
      <c r="G587" t="s">
        <v>1877</v>
      </c>
      <c r="H587" t="s">
        <v>1878</v>
      </c>
      <c r="I587" t="s">
        <v>1339</v>
      </c>
      <c r="J587" s="6" t="s">
        <v>973</v>
      </c>
      <c r="K587" s="23">
        <v>0.0</v>
      </c>
      <c r="N587">
        <v>1.3</v>
      </c>
      <c r="O587" s="23">
        <v>1.0</v>
      </c>
      <c r="R587">
        <v>17.4</v>
      </c>
      <c r="S587">
        <v>0.05</v>
      </c>
      <c r="T587">
        <v>1.0</v>
      </c>
      <c r="U587">
        <v>-1.0</v>
      </c>
      <c r="V587" t="s">
        <v>978</v>
      </c>
      <c r="W587" s="6" t="s">
        <v>1384</v>
      </c>
      <c r="X587" s="6" t="s">
        <v>1385</v>
      </c>
      <c r="Y587" s="6" t="s">
        <v>1879</v>
      </c>
      <c r="Z587" s="6" t="s">
        <v>1880</v>
      </c>
      <c r="AA587" s="6" t="s">
        <v>1883</v>
      </c>
      <c r="AB587" s="6" t="s">
        <v>1884</v>
      </c>
      <c r="AC587" s="6" t="s">
        <v>1882</v>
      </c>
    </row>
    <row r="588" ht="15.75" hidden="1" customHeight="1">
      <c r="A588" s="2">
        <v>9.0</v>
      </c>
      <c r="B588" s="18" t="s">
        <v>754</v>
      </c>
      <c r="C588">
        <v>2.0</v>
      </c>
      <c r="D588">
        <v>3.0</v>
      </c>
      <c r="E588" t="s">
        <v>965</v>
      </c>
      <c r="F588" s="6" t="s">
        <v>1540</v>
      </c>
      <c r="G588" t="s">
        <v>1877</v>
      </c>
      <c r="H588" t="s">
        <v>1878</v>
      </c>
      <c r="I588" t="s">
        <v>1339</v>
      </c>
      <c r="J588" s="6" t="s">
        <v>1347</v>
      </c>
      <c r="K588" s="23">
        <v>0.0</v>
      </c>
      <c r="N588">
        <v>0.5</v>
      </c>
      <c r="O588" s="23">
        <v>1.0</v>
      </c>
      <c r="R588">
        <v>2.3</v>
      </c>
      <c r="S588">
        <v>0.05</v>
      </c>
      <c r="T588">
        <v>1.0</v>
      </c>
      <c r="U588">
        <v>-1.0</v>
      </c>
      <c r="V588" t="s">
        <v>978</v>
      </c>
      <c r="W588" s="6" t="s">
        <v>1384</v>
      </c>
      <c r="X588" s="6" t="s">
        <v>1385</v>
      </c>
      <c r="Y588" s="6" t="s">
        <v>1879</v>
      </c>
      <c r="Z588" s="6" t="s">
        <v>1880</v>
      </c>
      <c r="AA588" s="6" t="s">
        <v>1883</v>
      </c>
      <c r="AB588" s="6" t="s">
        <v>1884</v>
      </c>
      <c r="AC588" s="6" t="s">
        <v>1882</v>
      </c>
    </row>
    <row r="589" ht="15.75" hidden="1" customHeight="1">
      <c r="A589" s="2">
        <v>9.0</v>
      </c>
      <c r="B589" s="18" t="s">
        <v>754</v>
      </c>
      <c r="C589">
        <v>1.0</v>
      </c>
      <c r="D589">
        <v>1.0</v>
      </c>
      <c r="E589" t="s">
        <v>965</v>
      </c>
      <c r="F589" s="6" t="s">
        <v>1540</v>
      </c>
      <c r="G589" t="s">
        <v>1885</v>
      </c>
      <c r="H589" t="s">
        <v>1725</v>
      </c>
      <c r="I589" t="s">
        <v>1339</v>
      </c>
      <c r="J589" s="6" t="s">
        <v>973</v>
      </c>
      <c r="K589" s="23">
        <v>0.0</v>
      </c>
      <c r="N589">
        <v>1.1</v>
      </c>
      <c r="O589" s="23">
        <v>1.0</v>
      </c>
      <c r="R589">
        <v>2.3</v>
      </c>
      <c r="S589" t="s">
        <v>976</v>
      </c>
      <c r="T589">
        <v>0.0</v>
      </c>
      <c r="U589">
        <v>0.0</v>
      </c>
      <c r="V589" t="s">
        <v>978</v>
      </c>
      <c r="W589" s="6" t="s">
        <v>1384</v>
      </c>
      <c r="X589" s="6" t="s">
        <v>1385</v>
      </c>
      <c r="Y589" s="6" t="s">
        <v>1879</v>
      </c>
      <c r="Z589" s="6" t="s">
        <v>1880</v>
      </c>
      <c r="AA589" s="6" t="s">
        <v>1886</v>
      </c>
      <c r="AB589" s="6" t="s">
        <v>1887</v>
      </c>
      <c r="AC589" s="6" t="s">
        <v>1882</v>
      </c>
    </row>
    <row r="590" ht="15.75" hidden="1" customHeight="1">
      <c r="A590" s="2">
        <v>9.0</v>
      </c>
      <c r="B590" s="18" t="s">
        <v>754</v>
      </c>
      <c r="C590">
        <v>1.0</v>
      </c>
      <c r="D590">
        <v>1.0</v>
      </c>
      <c r="E590" t="s">
        <v>965</v>
      </c>
      <c r="F590" s="6" t="s">
        <v>1540</v>
      </c>
      <c r="G590" t="s">
        <v>1885</v>
      </c>
      <c r="H590" t="s">
        <v>1725</v>
      </c>
      <c r="I590" t="s">
        <v>1339</v>
      </c>
      <c r="J590" s="6" t="s">
        <v>1347</v>
      </c>
      <c r="K590" s="23">
        <v>0.0</v>
      </c>
      <c r="N590">
        <v>0.2</v>
      </c>
      <c r="O590" s="23">
        <v>1.0</v>
      </c>
      <c r="R590">
        <v>0.3</v>
      </c>
      <c r="S590" t="s">
        <v>976</v>
      </c>
      <c r="T590">
        <v>0.0</v>
      </c>
      <c r="U590">
        <v>0.0</v>
      </c>
      <c r="V590" t="s">
        <v>978</v>
      </c>
      <c r="W590" s="6" t="s">
        <v>1384</v>
      </c>
      <c r="X590" s="6" t="s">
        <v>1385</v>
      </c>
      <c r="Y590" s="6" t="s">
        <v>1879</v>
      </c>
      <c r="Z590" s="6" t="s">
        <v>1880</v>
      </c>
      <c r="AA590" s="6" t="s">
        <v>1888</v>
      </c>
      <c r="AB590" s="6" t="s">
        <v>1887</v>
      </c>
      <c r="AC590" s="6" t="s">
        <v>1882</v>
      </c>
    </row>
    <row r="591" ht="15.75" hidden="1" customHeight="1">
      <c r="A591" s="2">
        <v>9.0</v>
      </c>
      <c r="B591" s="18" t="s">
        <v>754</v>
      </c>
      <c r="C591">
        <v>1.0</v>
      </c>
      <c r="D591">
        <v>3.0</v>
      </c>
      <c r="E591" t="s">
        <v>965</v>
      </c>
      <c r="F591" s="6" t="s">
        <v>1540</v>
      </c>
      <c r="G591" t="s">
        <v>1885</v>
      </c>
      <c r="H591" t="s">
        <v>1725</v>
      </c>
      <c r="I591" t="s">
        <v>1339</v>
      </c>
      <c r="J591" s="6" t="s">
        <v>973</v>
      </c>
      <c r="K591" s="23">
        <v>0.0</v>
      </c>
      <c r="N591">
        <v>8.4</v>
      </c>
      <c r="O591" s="23">
        <v>1.0</v>
      </c>
      <c r="R591">
        <v>6.2</v>
      </c>
      <c r="S591" t="s">
        <v>976</v>
      </c>
      <c r="T591">
        <v>0.0</v>
      </c>
      <c r="U591">
        <v>0.0</v>
      </c>
      <c r="V591" t="s">
        <v>978</v>
      </c>
      <c r="W591" s="6" t="s">
        <v>1384</v>
      </c>
      <c r="X591" s="6" t="s">
        <v>1385</v>
      </c>
      <c r="Y591" s="6" t="s">
        <v>1191</v>
      </c>
      <c r="Z591" s="6" t="s">
        <v>1849</v>
      </c>
      <c r="AA591" s="6" t="s">
        <v>1888</v>
      </c>
      <c r="AB591" s="6" t="s">
        <v>1887</v>
      </c>
      <c r="AC591" s="6" t="s">
        <v>1882</v>
      </c>
    </row>
    <row r="592" ht="15.75" hidden="1" customHeight="1">
      <c r="A592" s="2">
        <v>9.0</v>
      </c>
      <c r="B592" s="18" t="s">
        <v>754</v>
      </c>
      <c r="C592">
        <v>1.0</v>
      </c>
      <c r="D592">
        <v>3.0</v>
      </c>
      <c r="E592" t="s">
        <v>965</v>
      </c>
      <c r="F592" s="6" t="s">
        <v>1540</v>
      </c>
      <c r="G592" t="s">
        <v>1885</v>
      </c>
      <c r="H592" t="s">
        <v>1725</v>
      </c>
      <c r="I592" t="s">
        <v>1339</v>
      </c>
      <c r="J592" s="6" t="s">
        <v>1347</v>
      </c>
      <c r="K592" s="23">
        <v>0.0</v>
      </c>
      <c r="N592">
        <v>1.1</v>
      </c>
      <c r="O592" s="23">
        <v>1.0</v>
      </c>
      <c r="R592">
        <v>1.0</v>
      </c>
      <c r="S592" t="s">
        <v>976</v>
      </c>
      <c r="T592">
        <v>0.0</v>
      </c>
      <c r="U592">
        <v>0.0</v>
      </c>
      <c r="V592" t="s">
        <v>978</v>
      </c>
      <c r="W592" s="6" t="s">
        <v>1384</v>
      </c>
      <c r="X592" s="6" t="s">
        <v>1385</v>
      </c>
      <c r="Y592" s="6" t="s">
        <v>1191</v>
      </c>
      <c r="Z592" s="6" t="s">
        <v>1849</v>
      </c>
      <c r="AA592" s="6" t="s">
        <v>1888</v>
      </c>
      <c r="AB592" s="6" t="s">
        <v>1887</v>
      </c>
      <c r="AC592" s="6" t="s">
        <v>1882</v>
      </c>
    </row>
    <row r="593" ht="15.75" hidden="1" customHeight="1">
      <c r="A593" s="2">
        <v>9.0</v>
      </c>
      <c r="B593" s="18" t="s">
        <v>754</v>
      </c>
      <c r="C593">
        <v>2.0</v>
      </c>
      <c r="D593">
        <v>2.0</v>
      </c>
      <c r="E593" t="s">
        <v>965</v>
      </c>
      <c r="F593" s="6" t="s">
        <v>1540</v>
      </c>
      <c r="G593" t="s">
        <v>1885</v>
      </c>
      <c r="H593" t="s">
        <v>1725</v>
      </c>
      <c r="I593" t="s">
        <v>1339</v>
      </c>
      <c r="J593" s="6" t="s">
        <v>973</v>
      </c>
      <c r="K593" s="23">
        <v>0.0</v>
      </c>
      <c r="N593">
        <v>0.1</v>
      </c>
      <c r="O593" s="23">
        <v>1.0</v>
      </c>
      <c r="R593">
        <v>0.4</v>
      </c>
      <c r="S593" t="s">
        <v>976</v>
      </c>
      <c r="T593">
        <v>0.0</v>
      </c>
      <c r="U593">
        <v>0.0</v>
      </c>
      <c r="V593" t="s">
        <v>978</v>
      </c>
      <c r="W593" s="6" t="s">
        <v>1384</v>
      </c>
      <c r="X593" s="6" t="s">
        <v>1385</v>
      </c>
      <c r="Y593" s="6" t="s">
        <v>1191</v>
      </c>
      <c r="Z593" s="6" t="s">
        <v>1849</v>
      </c>
      <c r="AA593" s="6" t="s">
        <v>1889</v>
      </c>
      <c r="AB593" s="6" t="s">
        <v>1890</v>
      </c>
      <c r="AC593" s="6" t="s">
        <v>1882</v>
      </c>
    </row>
    <row r="594" ht="15.75" hidden="1" customHeight="1">
      <c r="A594" s="2">
        <v>9.0</v>
      </c>
      <c r="B594" s="18" t="s">
        <v>754</v>
      </c>
      <c r="C594">
        <v>2.0</v>
      </c>
      <c r="D594">
        <v>2.0</v>
      </c>
      <c r="E594" t="s">
        <v>965</v>
      </c>
      <c r="F594" s="6" t="s">
        <v>1540</v>
      </c>
      <c r="G594" t="s">
        <v>1885</v>
      </c>
      <c r="H594" t="s">
        <v>1725</v>
      </c>
      <c r="I594" t="s">
        <v>1339</v>
      </c>
      <c r="J594" s="6" t="s">
        <v>1347</v>
      </c>
      <c r="K594" s="23">
        <v>0.0</v>
      </c>
      <c r="N594">
        <v>0.1</v>
      </c>
      <c r="O594" s="23">
        <v>1.0</v>
      </c>
      <c r="R594">
        <v>0.2</v>
      </c>
      <c r="S594" t="s">
        <v>976</v>
      </c>
      <c r="T594">
        <v>0.0</v>
      </c>
      <c r="U594">
        <v>0.0</v>
      </c>
      <c r="V594" t="s">
        <v>978</v>
      </c>
      <c r="W594" s="6" t="s">
        <v>1384</v>
      </c>
      <c r="X594" s="6" t="s">
        <v>1385</v>
      </c>
      <c r="Y594" s="6" t="s">
        <v>1191</v>
      </c>
      <c r="Z594" s="6" t="s">
        <v>1849</v>
      </c>
      <c r="AA594" s="6" t="s">
        <v>1889</v>
      </c>
      <c r="AB594" s="6" t="s">
        <v>1890</v>
      </c>
      <c r="AC594" s="6" t="s">
        <v>1882</v>
      </c>
    </row>
    <row r="595" ht="15.75" hidden="1" customHeight="1">
      <c r="A595" s="2">
        <v>9.0</v>
      </c>
      <c r="B595" s="18" t="s">
        <v>754</v>
      </c>
      <c r="C595">
        <v>1.0</v>
      </c>
      <c r="D595">
        <v>2.0</v>
      </c>
      <c r="E595" t="s">
        <v>965</v>
      </c>
      <c r="F595" s="6" t="s">
        <v>1540</v>
      </c>
      <c r="G595" t="s">
        <v>1885</v>
      </c>
      <c r="H595" t="s">
        <v>1725</v>
      </c>
      <c r="I595" t="s">
        <v>1339</v>
      </c>
      <c r="J595" s="6" t="s">
        <v>973</v>
      </c>
      <c r="K595" s="23">
        <v>0.0</v>
      </c>
      <c r="N595">
        <v>2.1</v>
      </c>
      <c r="O595" s="23">
        <v>1.0</v>
      </c>
      <c r="R595">
        <v>15.7</v>
      </c>
      <c r="S595">
        <v>0.05</v>
      </c>
      <c r="T595">
        <v>1.0</v>
      </c>
      <c r="U595">
        <v>-1.0</v>
      </c>
      <c r="V595" t="s">
        <v>978</v>
      </c>
      <c r="W595" s="6" t="s">
        <v>1384</v>
      </c>
      <c r="X595" s="6" t="s">
        <v>1385</v>
      </c>
      <c r="Y595" s="6" t="s">
        <v>1191</v>
      </c>
      <c r="Z595" s="6" t="s">
        <v>1849</v>
      </c>
      <c r="AA595" s="6" t="s">
        <v>1888</v>
      </c>
      <c r="AB595" s="6" t="s">
        <v>1891</v>
      </c>
      <c r="AC595" s="6" t="s">
        <v>1882</v>
      </c>
    </row>
    <row r="596" ht="15.75" hidden="1" customHeight="1">
      <c r="A596" s="2">
        <v>9.0</v>
      </c>
      <c r="B596" s="18" t="s">
        <v>754</v>
      </c>
      <c r="C596">
        <v>1.0</v>
      </c>
      <c r="D596">
        <v>2.0</v>
      </c>
      <c r="E596" t="s">
        <v>965</v>
      </c>
      <c r="F596" s="6" t="s">
        <v>1540</v>
      </c>
      <c r="G596" t="s">
        <v>1885</v>
      </c>
      <c r="H596" t="s">
        <v>1725</v>
      </c>
      <c r="I596" t="s">
        <v>1339</v>
      </c>
      <c r="J596" s="6" t="s">
        <v>1347</v>
      </c>
      <c r="K596" s="23">
        <v>0.0</v>
      </c>
      <c r="N596">
        <v>0.6</v>
      </c>
      <c r="O596" s="23">
        <v>1.0</v>
      </c>
      <c r="R596">
        <v>2.4</v>
      </c>
      <c r="S596">
        <v>0.05</v>
      </c>
      <c r="T596">
        <v>1.0</v>
      </c>
      <c r="U596">
        <v>-1.0</v>
      </c>
      <c r="V596" t="s">
        <v>978</v>
      </c>
      <c r="W596" s="6" t="s">
        <v>1384</v>
      </c>
      <c r="X596" s="6" t="s">
        <v>1385</v>
      </c>
      <c r="Y596" s="6" t="s">
        <v>1191</v>
      </c>
      <c r="Z596" s="6" t="s">
        <v>1849</v>
      </c>
      <c r="AA596" s="6" t="s">
        <v>1888</v>
      </c>
      <c r="AB596" s="6" t="s">
        <v>1891</v>
      </c>
      <c r="AC596" s="6" t="s">
        <v>1882</v>
      </c>
    </row>
    <row r="597" ht="15.75" hidden="1" customHeight="1">
      <c r="A597" s="2">
        <v>9.0</v>
      </c>
      <c r="B597" s="18" t="s">
        <v>754</v>
      </c>
      <c r="C597">
        <v>2.0</v>
      </c>
      <c r="D597">
        <v>3.0</v>
      </c>
      <c r="E597" t="s">
        <v>965</v>
      </c>
      <c r="F597" s="6" t="s">
        <v>1540</v>
      </c>
      <c r="G597" t="s">
        <v>1885</v>
      </c>
      <c r="H597" t="s">
        <v>1725</v>
      </c>
      <c r="I597" t="s">
        <v>1339</v>
      </c>
      <c r="J597" s="6" t="s">
        <v>973</v>
      </c>
      <c r="K597" s="23">
        <v>0.0</v>
      </c>
      <c r="N597">
        <v>2.2</v>
      </c>
      <c r="O597" s="23">
        <v>1.0</v>
      </c>
      <c r="R597">
        <v>8.1</v>
      </c>
      <c r="S597">
        <v>0.05</v>
      </c>
      <c r="T597">
        <v>1.0</v>
      </c>
      <c r="U597">
        <v>-1.0</v>
      </c>
      <c r="V597" t="s">
        <v>978</v>
      </c>
      <c r="W597" s="6" t="s">
        <v>1384</v>
      </c>
      <c r="X597" s="6" t="s">
        <v>1385</v>
      </c>
      <c r="Y597" s="6" t="s">
        <v>1191</v>
      </c>
      <c r="Z597" s="6" t="s">
        <v>1849</v>
      </c>
      <c r="AA597" s="6" t="s">
        <v>1889</v>
      </c>
      <c r="AB597" s="6" t="s">
        <v>1890</v>
      </c>
      <c r="AC597" s="6" t="s">
        <v>1882</v>
      </c>
    </row>
    <row r="598" ht="15.75" hidden="1" customHeight="1">
      <c r="A598" s="2">
        <v>9.0</v>
      </c>
      <c r="B598" s="18" t="s">
        <v>754</v>
      </c>
      <c r="C598">
        <v>2.0</v>
      </c>
      <c r="D598">
        <v>3.0</v>
      </c>
      <c r="E598" t="s">
        <v>965</v>
      </c>
      <c r="F598" s="6" t="s">
        <v>1540</v>
      </c>
      <c r="G598" t="s">
        <v>1885</v>
      </c>
      <c r="H598" t="s">
        <v>1725</v>
      </c>
      <c r="I598" t="s">
        <v>1339</v>
      </c>
      <c r="J598" s="6" t="s">
        <v>1347</v>
      </c>
      <c r="K598" s="23">
        <v>0.0</v>
      </c>
      <c r="N598">
        <v>0.7</v>
      </c>
      <c r="O598" s="23">
        <v>1.0</v>
      </c>
      <c r="R598">
        <v>1.3</v>
      </c>
      <c r="S598">
        <v>0.05</v>
      </c>
      <c r="T598">
        <v>1.0</v>
      </c>
      <c r="U598">
        <v>-1.0</v>
      </c>
      <c r="V598" t="s">
        <v>978</v>
      </c>
      <c r="W598" s="6" t="s">
        <v>1384</v>
      </c>
      <c r="X598" s="6" t="s">
        <v>1385</v>
      </c>
      <c r="Y598" s="6" t="s">
        <v>1191</v>
      </c>
      <c r="Z598" s="6" t="s">
        <v>1849</v>
      </c>
      <c r="AA598" s="6" t="s">
        <v>1889</v>
      </c>
      <c r="AB598" s="6" t="s">
        <v>1890</v>
      </c>
      <c r="AC598" s="6" t="s">
        <v>1882</v>
      </c>
    </row>
    <row r="599" ht="15.75" hidden="1" customHeight="1">
      <c r="A599" s="2">
        <v>9.0</v>
      </c>
      <c r="B599" s="18" t="s">
        <v>754</v>
      </c>
      <c r="C599">
        <v>1.0</v>
      </c>
      <c r="D599">
        <v>1.0</v>
      </c>
      <c r="E599" t="s">
        <v>965</v>
      </c>
      <c r="F599" s="6" t="s">
        <v>966</v>
      </c>
      <c r="G599" t="s">
        <v>1892</v>
      </c>
      <c r="H599" t="s">
        <v>1893</v>
      </c>
      <c r="I599" t="s">
        <v>1339</v>
      </c>
      <c r="J599" s="6" t="s">
        <v>973</v>
      </c>
      <c r="K599" s="23">
        <v>0.0</v>
      </c>
      <c r="N599">
        <v>331.3</v>
      </c>
      <c r="O599" s="23">
        <v>1.0</v>
      </c>
      <c r="R599">
        <v>341.9</v>
      </c>
      <c r="S599" t="s">
        <v>976</v>
      </c>
      <c r="T599">
        <v>0.0</v>
      </c>
      <c r="U599">
        <v>0.0</v>
      </c>
      <c r="V599" t="s">
        <v>978</v>
      </c>
      <c r="W599" s="6" t="s">
        <v>1384</v>
      </c>
      <c r="X599" s="6" t="s">
        <v>1385</v>
      </c>
      <c r="Y599" s="6" t="s">
        <v>1879</v>
      </c>
      <c r="Z599" s="6" t="s">
        <v>1880</v>
      </c>
      <c r="AA599" s="6" t="s">
        <v>1894</v>
      </c>
      <c r="AB599" s="6" t="s">
        <v>1895</v>
      </c>
      <c r="AC599" s="6" t="s">
        <v>1882</v>
      </c>
    </row>
    <row r="600" ht="15.75" hidden="1" customHeight="1">
      <c r="A600" s="2">
        <v>9.0</v>
      </c>
      <c r="B600" s="18" t="s">
        <v>754</v>
      </c>
      <c r="C600">
        <v>1.0</v>
      </c>
      <c r="D600">
        <v>1.0</v>
      </c>
      <c r="E600" t="s">
        <v>965</v>
      </c>
      <c r="F600" s="6" t="s">
        <v>966</v>
      </c>
      <c r="G600" t="s">
        <v>1892</v>
      </c>
      <c r="H600" t="s">
        <v>1893</v>
      </c>
      <c r="I600" t="s">
        <v>1339</v>
      </c>
      <c r="J600" s="6" t="s">
        <v>1347</v>
      </c>
      <c r="K600" s="23">
        <v>0.0</v>
      </c>
      <c r="N600">
        <v>6.5</v>
      </c>
      <c r="O600" s="23">
        <v>1.0</v>
      </c>
      <c r="R600">
        <v>5.2</v>
      </c>
      <c r="S600" t="s">
        <v>976</v>
      </c>
      <c r="T600">
        <v>0.0</v>
      </c>
      <c r="U600">
        <v>0.0</v>
      </c>
      <c r="V600" t="s">
        <v>978</v>
      </c>
      <c r="W600" s="6" t="s">
        <v>1384</v>
      </c>
      <c r="X600" s="6" t="s">
        <v>1385</v>
      </c>
      <c r="Y600" s="6" t="s">
        <v>1879</v>
      </c>
      <c r="Z600" s="6" t="s">
        <v>1880</v>
      </c>
      <c r="AA600" s="6" t="s">
        <v>1894</v>
      </c>
      <c r="AB600" s="6" t="s">
        <v>1895</v>
      </c>
      <c r="AC600" s="6" t="s">
        <v>1882</v>
      </c>
    </row>
    <row r="601" ht="15.75" hidden="1" customHeight="1">
      <c r="A601" s="2">
        <v>9.0</v>
      </c>
      <c r="B601" s="18" t="s">
        <v>754</v>
      </c>
      <c r="C601">
        <v>1.0</v>
      </c>
      <c r="D601">
        <v>2.0</v>
      </c>
      <c r="E601" t="s">
        <v>965</v>
      </c>
      <c r="F601" s="6" t="s">
        <v>966</v>
      </c>
      <c r="G601" t="s">
        <v>1892</v>
      </c>
      <c r="H601" t="s">
        <v>1893</v>
      </c>
      <c r="I601" t="s">
        <v>1339</v>
      </c>
      <c r="J601" s="6" t="s">
        <v>973</v>
      </c>
      <c r="K601" s="23">
        <v>0.0</v>
      </c>
      <c r="N601">
        <v>458.9</v>
      </c>
      <c r="O601" s="23">
        <v>1.0</v>
      </c>
      <c r="R601">
        <v>413.3</v>
      </c>
      <c r="S601" t="s">
        <v>976</v>
      </c>
      <c r="T601">
        <v>0.0</v>
      </c>
      <c r="U601">
        <v>0.0</v>
      </c>
      <c r="V601" t="s">
        <v>978</v>
      </c>
      <c r="W601" s="6" t="s">
        <v>1384</v>
      </c>
      <c r="X601" s="6" t="s">
        <v>1385</v>
      </c>
      <c r="Y601" s="6" t="s">
        <v>1191</v>
      </c>
      <c r="Z601" s="6" t="s">
        <v>1849</v>
      </c>
      <c r="AA601" s="6" t="s">
        <v>1894</v>
      </c>
      <c r="AB601" s="6" t="s">
        <v>1895</v>
      </c>
      <c r="AC601" s="6" t="s">
        <v>1882</v>
      </c>
    </row>
    <row r="602" ht="15.75" hidden="1" customHeight="1">
      <c r="A602" s="2">
        <v>9.0</v>
      </c>
      <c r="B602" s="18" t="s">
        <v>754</v>
      </c>
      <c r="C602">
        <v>1.0</v>
      </c>
      <c r="D602">
        <v>2.0</v>
      </c>
      <c r="E602" t="s">
        <v>965</v>
      </c>
      <c r="F602" s="6" t="s">
        <v>966</v>
      </c>
      <c r="G602" t="s">
        <v>1892</v>
      </c>
      <c r="H602" t="s">
        <v>1893</v>
      </c>
      <c r="I602" t="s">
        <v>1339</v>
      </c>
      <c r="J602" s="6" t="s">
        <v>1347</v>
      </c>
      <c r="K602" s="23">
        <v>0.0</v>
      </c>
      <c r="N602">
        <v>14.1</v>
      </c>
      <c r="O602" s="23">
        <v>1.0</v>
      </c>
      <c r="R602">
        <v>15.0</v>
      </c>
      <c r="S602" t="s">
        <v>976</v>
      </c>
      <c r="T602">
        <v>0.0</v>
      </c>
      <c r="U602">
        <v>0.0</v>
      </c>
      <c r="V602" t="s">
        <v>978</v>
      </c>
      <c r="W602" s="6" t="s">
        <v>1384</v>
      </c>
      <c r="X602" s="6" t="s">
        <v>1385</v>
      </c>
      <c r="Y602" s="6" t="s">
        <v>1191</v>
      </c>
      <c r="Z602" s="6" t="s">
        <v>1849</v>
      </c>
      <c r="AA602" s="6" t="s">
        <v>1894</v>
      </c>
      <c r="AB602" s="6" t="s">
        <v>1895</v>
      </c>
      <c r="AC602" s="6" t="s">
        <v>1882</v>
      </c>
    </row>
    <row r="603" ht="15.75" hidden="1" customHeight="1">
      <c r="A603" s="2">
        <v>9.0</v>
      </c>
      <c r="B603" s="18" t="s">
        <v>754</v>
      </c>
      <c r="C603">
        <v>1.0</v>
      </c>
      <c r="D603">
        <v>3.0</v>
      </c>
      <c r="E603" t="s">
        <v>965</v>
      </c>
      <c r="F603" s="6" t="s">
        <v>966</v>
      </c>
      <c r="G603" t="s">
        <v>1892</v>
      </c>
      <c r="H603" t="s">
        <v>1893</v>
      </c>
      <c r="I603" t="s">
        <v>1339</v>
      </c>
      <c r="J603" s="6" t="s">
        <v>973</v>
      </c>
      <c r="K603" s="23">
        <v>0.0</v>
      </c>
      <c r="N603">
        <v>208.8</v>
      </c>
      <c r="O603" s="23">
        <v>1.0</v>
      </c>
      <c r="R603">
        <v>216.2</v>
      </c>
      <c r="S603" t="s">
        <v>976</v>
      </c>
      <c r="T603">
        <v>0.0</v>
      </c>
      <c r="U603">
        <v>0.0</v>
      </c>
      <c r="V603" t="s">
        <v>978</v>
      </c>
      <c r="W603" s="6" t="s">
        <v>1384</v>
      </c>
      <c r="X603" s="6" t="s">
        <v>1385</v>
      </c>
      <c r="Y603" s="6" t="s">
        <v>1191</v>
      </c>
      <c r="Z603" s="6" t="s">
        <v>1849</v>
      </c>
      <c r="AA603" s="6" t="s">
        <v>1894</v>
      </c>
      <c r="AB603" s="6" t="s">
        <v>1895</v>
      </c>
      <c r="AC603" s="6" t="s">
        <v>1882</v>
      </c>
    </row>
    <row r="604" ht="15.75" hidden="1" customHeight="1">
      <c r="A604" s="2">
        <v>9.0</v>
      </c>
      <c r="B604" s="18" t="s">
        <v>754</v>
      </c>
      <c r="C604">
        <v>1.0</v>
      </c>
      <c r="D604">
        <v>3.0</v>
      </c>
      <c r="E604" t="s">
        <v>965</v>
      </c>
      <c r="F604" s="6" t="s">
        <v>966</v>
      </c>
      <c r="G604" t="s">
        <v>1892</v>
      </c>
      <c r="H604" t="s">
        <v>1893</v>
      </c>
      <c r="I604" t="s">
        <v>1339</v>
      </c>
      <c r="J604" s="6" t="s">
        <v>1347</v>
      </c>
      <c r="K604" s="23">
        <v>0.0</v>
      </c>
      <c r="N604">
        <v>8.5</v>
      </c>
      <c r="O604" s="23">
        <v>1.0</v>
      </c>
      <c r="R604">
        <v>7.2</v>
      </c>
      <c r="S604" t="s">
        <v>976</v>
      </c>
      <c r="T604">
        <v>0.0</v>
      </c>
      <c r="U604">
        <v>0.0</v>
      </c>
      <c r="V604" t="s">
        <v>978</v>
      </c>
      <c r="W604" s="6" t="s">
        <v>1384</v>
      </c>
      <c r="X604" s="6" t="s">
        <v>1385</v>
      </c>
      <c r="Y604" s="6" t="s">
        <v>1191</v>
      </c>
      <c r="Z604" s="6" t="s">
        <v>1849</v>
      </c>
      <c r="AA604" s="6" t="s">
        <v>1894</v>
      </c>
      <c r="AB604" s="6" t="s">
        <v>1895</v>
      </c>
      <c r="AC604" s="6" t="s">
        <v>1882</v>
      </c>
    </row>
    <row r="605" ht="15.75" hidden="1" customHeight="1">
      <c r="A605" s="2">
        <v>9.0</v>
      </c>
      <c r="B605" s="18" t="s">
        <v>754</v>
      </c>
      <c r="C605">
        <v>2.0</v>
      </c>
      <c r="D605">
        <v>2.0</v>
      </c>
      <c r="E605" t="s">
        <v>965</v>
      </c>
      <c r="F605" s="6" t="s">
        <v>966</v>
      </c>
      <c r="G605" t="s">
        <v>1892</v>
      </c>
      <c r="H605" t="s">
        <v>1893</v>
      </c>
      <c r="I605" t="s">
        <v>1339</v>
      </c>
      <c r="J605" s="6" t="s">
        <v>973</v>
      </c>
      <c r="K605" s="23">
        <v>0.0</v>
      </c>
      <c r="N605">
        <v>249.9</v>
      </c>
      <c r="O605" s="23">
        <v>1.0</v>
      </c>
      <c r="R605">
        <v>269.2</v>
      </c>
      <c r="S605" t="s">
        <v>976</v>
      </c>
      <c r="T605">
        <v>0.0</v>
      </c>
      <c r="U605">
        <v>0.0</v>
      </c>
      <c r="V605" t="s">
        <v>978</v>
      </c>
      <c r="W605" s="6" t="s">
        <v>1384</v>
      </c>
      <c r="X605" s="6" t="s">
        <v>1385</v>
      </c>
      <c r="Y605" s="6" t="s">
        <v>1879</v>
      </c>
      <c r="Z605" s="6" t="s">
        <v>1880</v>
      </c>
      <c r="AA605" s="6" t="s">
        <v>1894</v>
      </c>
      <c r="AB605" s="6" t="s">
        <v>1895</v>
      </c>
      <c r="AC605" s="6" t="s">
        <v>1882</v>
      </c>
    </row>
    <row r="606" ht="15.75" hidden="1" customHeight="1">
      <c r="A606" s="2">
        <v>9.0</v>
      </c>
      <c r="B606" s="18" t="s">
        <v>754</v>
      </c>
      <c r="C606">
        <v>2.0</v>
      </c>
      <c r="D606">
        <v>2.0</v>
      </c>
      <c r="E606" t="s">
        <v>965</v>
      </c>
      <c r="F606" s="6" t="s">
        <v>966</v>
      </c>
      <c r="G606" t="s">
        <v>1892</v>
      </c>
      <c r="H606" t="s">
        <v>1893</v>
      </c>
      <c r="I606" t="s">
        <v>1339</v>
      </c>
      <c r="J606" s="6" t="s">
        <v>1347</v>
      </c>
      <c r="K606" s="23">
        <v>0.0</v>
      </c>
      <c r="N606">
        <v>16.3</v>
      </c>
      <c r="O606" s="23">
        <v>1.0</v>
      </c>
      <c r="R606">
        <v>21.0</v>
      </c>
      <c r="S606" t="s">
        <v>976</v>
      </c>
      <c r="T606">
        <v>0.0</v>
      </c>
      <c r="U606">
        <v>0.0</v>
      </c>
      <c r="V606" t="s">
        <v>978</v>
      </c>
      <c r="W606" s="6" t="s">
        <v>1384</v>
      </c>
      <c r="X606" s="6" t="s">
        <v>1385</v>
      </c>
      <c r="Y606" s="6" t="s">
        <v>1879</v>
      </c>
      <c r="Z606" s="6" t="s">
        <v>1880</v>
      </c>
      <c r="AA606" s="6" t="s">
        <v>1894</v>
      </c>
      <c r="AB606" s="6" t="s">
        <v>1895</v>
      </c>
      <c r="AC606" s="6" t="s">
        <v>1882</v>
      </c>
    </row>
    <row r="607" ht="15.75" hidden="1" customHeight="1">
      <c r="A607" s="2">
        <v>9.0</v>
      </c>
      <c r="B607" s="18" t="s">
        <v>754</v>
      </c>
      <c r="C607">
        <v>2.0</v>
      </c>
      <c r="D607">
        <v>3.0</v>
      </c>
      <c r="E607" t="s">
        <v>965</v>
      </c>
      <c r="F607" s="6" t="s">
        <v>966</v>
      </c>
      <c r="G607" t="s">
        <v>1892</v>
      </c>
      <c r="H607" t="s">
        <v>1893</v>
      </c>
      <c r="I607" t="s">
        <v>1339</v>
      </c>
      <c r="J607" s="6" t="s">
        <v>973</v>
      </c>
      <c r="K607" s="23">
        <v>0.0</v>
      </c>
      <c r="N607">
        <v>309.9</v>
      </c>
      <c r="O607" s="23">
        <v>1.0</v>
      </c>
      <c r="R607">
        <v>306.7</v>
      </c>
      <c r="S607" t="s">
        <v>976</v>
      </c>
      <c r="T607">
        <v>0.0</v>
      </c>
      <c r="U607">
        <v>0.0</v>
      </c>
      <c r="V607" t="s">
        <v>978</v>
      </c>
      <c r="W607" s="6" t="s">
        <v>1384</v>
      </c>
      <c r="X607" s="6" t="s">
        <v>1385</v>
      </c>
      <c r="Y607" s="6" t="s">
        <v>1191</v>
      </c>
      <c r="Z607" s="6" t="s">
        <v>1849</v>
      </c>
      <c r="AA607" s="6" t="s">
        <v>1894</v>
      </c>
      <c r="AB607" s="6" t="s">
        <v>1895</v>
      </c>
      <c r="AC607" s="6" t="s">
        <v>1882</v>
      </c>
    </row>
    <row r="608" ht="15.75" hidden="1" customHeight="1">
      <c r="A608" s="2">
        <v>9.0</v>
      </c>
      <c r="B608" s="18" t="s">
        <v>754</v>
      </c>
      <c r="C608">
        <v>2.0</v>
      </c>
      <c r="D608">
        <v>3.0</v>
      </c>
      <c r="E608" t="s">
        <v>965</v>
      </c>
      <c r="F608" s="6" t="s">
        <v>966</v>
      </c>
      <c r="G608" t="s">
        <v>1892</v>
      </c>
      <c r="H608" t="s">
        <v>1893</v>
      </c>
      <c r="I608" t="s">
        <v>1339</v>
      </c>
      <c r="J608" s="6" t="s">
        <v>1347</v>
      </c>
      <c r="K608" s="23">
        <v>0.0</v>
      </c>
      <c r="N608">
        <v>6.3</v>
      </c>
      <c r="O608" s="23">
        <v>1.0</v>
      </c>
      <c r="R608">
        <v>8.0</v>
      </c>
      <c r="S608" t="s">
        <v>976</v>
      </c>
      <c r="T608">
        <v>0.0</v>
      </c>
      <c r="U608">
        <v>0.0</v>
      </c>
      <c r="V608" t="s">
        <v>978</v>
      </c>
      <c r="W608" s="6" t="s">
        <v>1384</v>
      </c>
      <c r="X608" s="6" t="s">
        <v>1385</v>
      </c>
      <c r="Y608" s="6" t="s">
        <v>1191</v>
      </c>
      <c r="Z608" s="6" t="s">
        <v>1849</v>
      </c>
      <c r="AA608" s="6" t="s">
        <v>1894</v>
      </c>
      <c r="AB608" s="6" t="s">
        <v>1895</v>
      </c>
      <c r="AC608" s="6" t="s">
        <v>1882</v>
      </c>
    </row>
    <row r="609" ht="15.75" hidden="1" customHeight="1">
      <c r="A609" s="2">
        <v>10.0</v>
      </c>
      <c r="B609" s="18" t="s">
        <v>757</v>
      </c>
      <c r="C609">
        <v>5.0</v>
      </c>
      <c r="D609">
        <v>0.0</v>
      </c>
      <c r="E609" t="s">
        <v>965</v>
      </c>
      <c r="F609" s="6" t="s">
        <v>966</v>
      </c>
      <c r="G609" t="s">
        <v>1896</v>
      </c>
      <c r="H609" t="s">
        <v>1893</v>
      </c>
      <c r="I609" t="s">
        <v>972</v>
      </c>
      <c r="J609" s="6" t="s">
        <v>973</v>
      </c>
      <c r="K609" s="23">
        <v>0.0</v>
      </c>
      <c r="N609">
        <v>9.6</v>
      </c>
      <c r="O609" s="23">
        <v>1.0</v>
      </c>
      <c r="R609">
        <v>9.5</v>
      </c>
      <c r="S609" t="s">
        <v>976</v>
      </c>
      <c r="T609">
        <v>0.0</v>
      </c>
      <c r="U609">
        <v>0.0</v>
      </c>
      <c r="V609" t="s">
        <v>978</v>
      </c>
      <c r="W609" s="6" t="s">
        <v>1384</v>
      </c>
      <c r="X609" s="6" t="s">
        <v>1385</v>
      </c>
      <c r="Y609" s="6" t="s">
        <v>886</v>
      </c>
      <c r="Z609" s="6" t="s">
        <v>1897</v>
      </c>
      <c r="AA609" s="6" t="s">
        <v>1898</v>
      </c>
      <c r="AB609" s="6" t="s">
        <v>1899</v>
      </c>
      <c r="AC609" t="s">
        <v>1900</v>
      </c>
    </row>
    <row r="610" ht="15.75" hidden="1" customHeight="1">
      <c r="A610" s="2">
        <v>10.0</v>
      </c>
      <c r="B610" s="18" t="s">
        <v>757</v>
      </c>
      <c r="C610">
        <v>5.0</v>
      </c>
      <c r="D610">
        <v>0.0</v>
      </c>
      <c r="E610" t="s">
        <v>965</v>
      </c>
      <c r="F610" s="6" t="s">
        <v>966</v>
      </c>
      <c r="G610" t="s">
        <v>1896</v>
      </c>
      <c r="H610" t="s">
        <v>1893</v>
      </c>
      <c r="I610" t="s">
        <v>972</v>
      </c>
      <c r="J610" s="6" t="s">
        <v>973</v>
      </c>
      <c r="K610" s="23">
        <v>0.0</v>
      </c>
      <c r="N610">
        <v>9.6</v>
      </c>
      <c r="O610" s="23">
        <v>3.0</v>
      </c>
      <c r="R610">
        <v>8.3</v>
      </c>
      <c r="S610">
        <v>0.05</v>
      </c>
      <c r="T610">
        <v>-1.0</v>
      </c>
      <c r="U610">
        <v>-1.0</v>
      </c>
      <c r="V610" t="s">
        <v>1391</v>
      </c>
      <c r="W610" s="6" t="s">
        <v>1384</v>
      </c>
      <c r="X610" s="6" t="s">
        <v>1385</v>
      </c>
      <c r="Y610" s="6" t="s">
        <v>1901</v>
      </c>
      <c r="Z610" s="6" t="s">
        <v>1902</v>
      </c>
      <c r="AA610" s="6" t="s">
        <v>1898</v>
      </c>
      <c r="AB610" s="6" t="s">
        <v>1899</v>
      </c>
      <c r="AC610" t="s">
        <v>1903</v>
      </c>
    </row>
    <row r="611" ht="15.75" hidden="1" customHeight="1">
      <c r="A611" s="2">
        <v>10.0</v>
      </c>
      <c r="B611" s="18" t="s">
        <v>757</v>
      </c>
      <c r="C611">
        <v>5.0</v>
      </c>
      <c r="D611">
        <v>0.0</v>
      </c>
      <c r="E611" t="s">
        <v>965</v>
      </c>
      <c r="F611" s="6" t="s">
        <v>966</v>
      </c>
      <c r="G611" t="s">
        <v>1896</v>
      </c>
      <c r="H611" t="s">
        <v>1893</v>
      </c>
      <c r="I611" t="s">
        <v>972</v>
      </c>
      <c r="J611" s="6" t="s">
        <v>973</v>
      </c>
      <c r="K611" s="23">
        <v>0.0</v>
      </c>
      <c r="N611">
        <v>9.6</v>
      </c>
      <c r="O611" s="23">
        <v>2.0</v>
      </c>
      <c r="R611">
        <v>8.0</v>
      </c>
      <c r="S611">
        <v>0.05</v>
      </c>
      <c r="T611">
        <v>-1.0</v>
      </c>
      <c r="U611">
        <v>-1.0</v>
      </c>
      <c r="V611" t="s">
        <v>978</v>
      </c>
      <c r="W611" s="6" t="s">
        <v>1384</v>
      </c>
      <c r="X611" s="6" t="s">
        <v>1385</v>
      </c>
      <c r="Y611" s="6" t="s">
        <v>1879</v>
      </c>
      <c r="Z611" s="6" t="s">
        <v>1880</v>
      </c>
      <c r="AA611" s="6" t="s">
        <v>1898</v>
      </c>
      <c r="AB611" s="6" t="s">
        <v>1899</v>
      </c>
      <c r="AC611" t="s">
        <v>1903</v>
      </c>
    </row>
    <row r="612" ht="15.75" hidden="1" customHeight="1">
      <c r="A612" s="2">
        <v>10.0</v>
      </c>
      <c r="B612" s="18" t="s">
        <v>757</v>
      </c>
      <c r="C612">
        <v>5.0</v>
      </c>
      <c r="D612">
        <v>0.0</v>
      </c>
      <c r="E612" t="s">
        <v>965</v>
      </c>
      <c r="F612" s="6" t="s">
        <v>966</v>
      </c>
      <c r="G612" t="s">
        <v>1904</v>
      </c>
      <c r="H612" t="s">
        <v>1893</v>
      </c>
      <c r="I612" t="s">
        <v>972</v>
      </c>
      <c r="J612" s="6" t="s">
        <v>973</v>
      </c>
      <c r="K612" s="23">
        <v>0.0</v>
      </c>
      <c r="N612">
        <v>3.8</v>
      </c>
      <c r="O612" s="23">
        <v>1.0</v>
      </c>
      <c r="R612">
        <v>3.6</v>
      </c>
      <c r="S612" t="s">
        <v>976</v>
      </c>
      <c r="T612">
        <v>0.0</v>
      </c>
      <c r="U612">
        <v>0.0</v>
      </c>
      <c r="V612" t="s">
        <v>978</v>
      </c>
      <c r="W612" s="6" t="s">
        <v>1384</v>
      </c>
      <c r="X612" s="6" t="s">
        <v>1385</v>
      </c>
      <c r="Y612" s="6" t="s">
        <v>886</v>
      </c>
      <c r="Z612" s="6" t="s">
        <v>1897</v>
      </c>
      <c r="AA612" s="6" t="s">
        <v>1905</v>
      </c>
      <c r="AB612" s="6" t="s">
        <v>1906</v>
      </c>
      <c r="AC612" s="6" t="s">
        <v>1907</v>
      </c>
    </row>
    <row r="613" ht="15.75" hidden="1" customHeight="1">
      <c r="A613" s="2">
        <v>10.0</v>
      </c>
      <c r="B613" s="18" t="s">
        <v>757</v>
      </c>
      <c r="C613">
        <v>5.0</v>
      </c>
      <c r="D613">
        <v>0.0</v>
      </c>
      <c r="E613" t="s">
        <v>965</v>
      </c>
      <c r="F613" s="6" t="s">
        <v>966</v>
      </c>
      <c r="G613" t="s">
        <v>1904</v>
      </c>
      <c r="H613" t="s">
        <v>1893</v>
      </c>
      <c r="I613" t="s">
        <v>972</v>
      </c>
      <c r="J613" s="6" t="s">
        <v>973</v>
      </c>
      <c r="K613" s="23">
        <v>0.0</v>
      </c>
      <c r="N613">
        <v>3.8</v>
      </c>
      <c r="O613" s="23">
        <v>3.0</v>
      </c>
      <c r="R613">
        <v>3.7</v>
      </c>
      <c r="S613" t="s">
        <v>976</v>
      </c>
      <c r="T613">
        <v>0.0</v>
      </c>
      <c r="U613">
        <v>0.0</v>
      </c>
      <c r="V613" t="s">
        <v>1391</v>
      </c>
      <c r="W613" s="6" t="s">
        <v>1384</v>
      </c>
      <c r="X613" s="6" t="s">
        <v>1385</v>
      </c>
      <c r="Y613" s="6" t="s">
        <v>1901</v>
      </c>
      <c r="Z613" s="6" t="s">
        <v>1902</v>
      </c>
      <c r="AA613" s="6" t="s">
        <v>1905</v>
      </c>
      <c r="AB613" s="6" t="s">
        <v>1906</v>
      </c>
      <c r="AC613" s="6" t="s">
        <v>1907</v>
      </c>
    </row>
    <row r="614" ht="15.75" hidden="1" customHeight="1">
      <c r="A614" s="2">
        <v>10.0</v>
      </c>
      <c r="B614" s="18" t="s">
        <v>757</v>
      </c>
      <c r="C614">
        <v>5.0</v>
      </c>
      <c r="D614">
        <v>0.0</v>
      </c>
      <c r="E614" t="s">
        <v>965</v>
      </c>
      <c r="F614" s="6" t="s">
        <v>966</v>
      </c>
      <c r="G614" t="s">
        <v>1904</v>
      </c>
      <c r="H614" t="s">
        <v>1893</v>
      </c>
      <c r="I614" t="s">
        <v>972</v>
      </c>
      <c r="J614" s="6" t="s">
        <v>973</v>
      </c>
      <c r="K614" s="23">
        <v>0.0</v>
      </c>
      <c r="N614">
        <v>3.8</v>
      </c>
      <c r="O614" s="23">
        <v>2.0</v>
      </c>
      <c r="R614">
        <v>3.7</v>
      </c>
      <c r="S614" t="s">
        <v>976</v>
      </c>
      <c r="T614">
        <v>0.0</v>
      </c>
      <c r="U614">
        <v>0.0</v>
      </c>
      <c r="V614" t="s">
        <v>978</v>
      </c>
      <c r="W614" s="6" t="s">
        <v>1384</v>
      </c>
      <c r="X614" s="6" t="s">
        <v>1385</v>
      </c>
      <c r="Y614" s="6" t="s">
        <v>1879</v>
      </c>
      <c r="Z614" s="6" t="s">
        <v>1880</v>
      </c>
      <c r="AA614" s="6" t="s">
        <v>1905</v>
      </c>
      <c r="AB614" s="6" t="s">
        <v>1906</v>
      </c>
      <c r="AC614" s="6" t="s">
        <v>1907</v>
      </c>
    </row>
    <row r="615" ht="15.75" hidden="1" customHeight="1">
      <c r="A615" s="2">
        <v>10.0</v>
      </c>
      <c r="B615" s="18" t="s">
        <v>757</v>
      </c>
      <c r="C615">
        <v>5.0</v>
      </c>
      <c r="D615">
        <v>0.0</v>
      </c>
      <c r="E615" t="s">
        <v>965</v>
      </c>
      <c r="F615" s="6" t="s">
        <v>966</v>
      </c>
      <c r="G615" t="s">
        <v>1896</v>
      </c>
      <c r="H615" t="s">
        <v>1893</v>
      </c>
      <c r="I615" t="s">
        <v>972</v>
      </c>
      <c r="J615" s="6" t="s">
        <v>973</v>
      </c>
      <c r="K615" s="23">
        <v>1.0</v>
      </c>
      <c r="N615">
        <v>9.5</v>
      </c>
      <c r="O615" s="23">
        <v>2.0</v>
      </c>
      <c r="R615">
        <v>8.0</v>
      </c>
      <c r="S615">
        <v>0.05</v>
      </c>
      <c r="T615">
        <v>-1.0</v>
      </c>
      <c r="V615" s="6" t="s">
        <v>978</v>
      </c>
      <c r="W615" s="6" t="s">
        <v>886</v>
      </c>
      <c r="X615" s="6" t="s">
        <v>1897</v>
      </c>
      <c r="Y615" s="6" t="s">
        <v>1879</v>
      </c>
      <c r="Z615" s="6" t="s">
        <v>1880</v>
      </c>
      <c r="AA615" s="35"/>
      <c r="AB615" s="6" t="s">
        <v>1908</v>
      </c>
      <c r="AC615" t="s">
        <v>1903</v>
      </c>
    </row>
    <row r="616" ht="15.75" hidden="1" customHeight="1">
      <c r="A616" s="2">
        <v>10.0</v>
      </c>
      <c r="B616" s="18" t="s">
        <v>757</v>
      </c>
      <c r="C616">
        <v>5.0</v>
      </c>
      <c r="D616">
        <v>0.0</v>
      </c>
      <c r="E616" t="s">
        <v>965</v>
      </c>
      <c r="F616" s="6" t="s">
        <v>966</v>
      </c>
      <c r="G616" t="s">
        <v>1896</v>
      </c>
      <c r="H616" t="s">
        <v>1893</v>
      </c>
      <c r="I616" t="s">
        <v>972</v>
      </c>
      <c r="J616" s="6" t="s">
        <v>973</v>
      </c>
      <c r="K616" s="23">
        <v>1.0</v>
      </c>
      <c r="N616">
        <v>9.5</v>
      </c>
      <c r="O616" s="23">
        <v>3.0</v>
      </c>
      <c r="R616">
        <v>8.3</v>
      </c>
      <c r="S616">
        <v>0.05</v>
      </c>
      <c r="T616">
        <v>-1.0</v>
      </c>
      <c r="V616" s="6" t="s">
        <v>1401</v>
      </c>
      <c r="W616" s="6" t="s">
        <v>886</v>
      </c>
      <c r="X616" s="6" t="s">
        <v>1897</v>
      </c>
      <c r="Y616" s="6" t="s">
        <v>1901</v>
      </c>
      <c r="Z616" s="6" t="s">
        <v>1902</v>
      </c>
      <c r="AA616" s="35"/>
      <c r="AB616" s="6" t="s">
        <v>1909</v>
      </c>
      <c r="AC616" t="s">
        <v>1903</v>
      </c>
    </row>
    <row r="617" ht="15.75" hidden="1" customHeight="1">
      <c r="A617" s="2">
        <v>10.0</v>
      </c>
      <c r="B617" s="18" t="s">
        <v>757</v>
      </c>
      <c r="C617">
        <v>5.0</v>
      </c>
      <c r="D617">
        <v>0.0</v>
      </c>
      <c r="E617" t="s">
        <v>965</v>
      </c>
      <c r="F617" s="6" t="s">
        <v>966</v>
      </c>
      <c r="G617" t="s">
        <v>1904</v>
      </c>
      <c r="H617" t="s">
        <v>1893</v>
      </c>
      <c r="I617" t="s">
        <v>972</v>
      </c>
      <c r="J617" s="6" t="s">
        <v>973</v>
      </c>
      <c r="K617" s="23">
        <v>1.0</v>
      </c>
      <c r="N617">
        <v>3.6</v>
      </c>
      <c r="O617" s="23">
        <v>2.0</v>
      </c>
      <c r="R617">
        <v>3.7</v>
      </c>
      <c r="S617" t="s">
        <v>976</v>
      </c>
      <c r="T617">
        <v>0.0</v>
      </c>
      <c r="U617">
        <v>0.0</v>
      </c>
      <c r="V617" s="6" t="s">
        <v>978</v>
      </c>
      <c r="W617" s="6" t="s">
        <v>886</v>
      </c>
      <c r="X617" s="6" t="s">
        <v>1897</v>
      </c>
      <c r="Y617" s="6" t="s">
        <v>1879</v>
      </c>
      <c r="Z617" s="6" t="s">
        <v>1880</v>
      </c>
      <c r="AA617" s="35"/>
      <c r="AB617" s="6" t="s">
        <v>1910</v>
      </c>
      <c r="AC617" s="6" t="s">
        <v>1907</v>
      </c>
    </row>
    <row r="618" ht="15.75" hidden="1" customHeight="1">
      <c r="A618" s="2">
        <v>10.0</v>
      </c>
      <c r="B618" s="18" t="s">
        <v>757</v>
      </c>
      <c r="C618">
        <v>5.0</v>
      </c>
      <c r="D618">
        <v>0.0</v>
      </c>
      <c r="E618" t="s">
        <v>965</v>
      </c>
      <c r="F618" s="6" t="s">
        <v>966</v>
      </c>
      <c r="G618" t="s">
        <v>1904</v>
      </c>
      <c r="H618" t="s">
        <v>1893</v>
      </c>
      <c r="I618" t="s">
        <v>972</v>
      </c>
      <c r="J618" s="6" t="s">
        <v>973</v>
      </c>
      <c r="K618" s="23">
        <v>1.0</v>
      </c>
      <c r="N618">
        <v>3.6</v>
      </c>
      <c r="O618" s="23">
        <v>3.0</v>
      </c>
      <c r="R618">
        <v>3.7</v>
      </c>
      <c r="S618" t="s">
        <v>976</v>
      </c>
      <c r="T618">
        <v>0.0</v>
      </c>
      <c r="U618">
        <v>0.0</v>
      </c>
      <c r="V618" s="6" t="s">
        <v>1401</v>
      </c>
      <c r="W618" s="6" t="s">
        <v>886</v>
      </c>
      <c r="X618" s="6" t="s">
        <v>1897</v>
      </c>
      <c r="Y618" s="6" t="s">
        <v>1901</v>
      </c>
      <c r="Z618" s="6" t="s">
        <v>1902</v>
      </c>
      <c r="AA618" s="35"/>
      <c r="AB618" s="6" t="s">
        <v>1910</v>
      </c>
      <c r="AC618" s="6" t="s">
        <v>1907</v>
      </c>
    </row>
    <row r="619" ht="15.75" hidden="1" customHeight="1">
      <c r="A619" s="2">
        <v>10.0</v>
      </c>
      <c r="B619" s="18" t="s">
        <v>757</v>
      </c>
      <c r="C619">
        <v>5.0</v>
      </c>
      <c r="D619">
        <v>0.0</v>
      </c>
      <c r="E619" t="s">
        <v>965</v>
      </c>
      <c r="F619" s="6" t="s">
        <v>966</v>
      </c>
      <c r="G619" t="s">
        <v>1896</v>
      </c>
      <c r="H619" t="s">
        <v>1893</v>
      </c>
      <c r="I619" t="s">
        <v>972</v>
      </c>
      <c r="J619" s="6" t="s">
        <v>973</v>
      </c>
      <c r="K619" s="23">
        <v>2.0</v>
      </c>
      <c r="N619">
        <v>8.0</v>
      </c>
      <c r="O619" s="23">
        <v>3.0</v>
      </c>
      <c r="R619">
        <v>8.3</v>
      </c>
      <c r="S619" t="s">
        <v>976</v>
      </c>
      <c r="T619">
        <v>0.0</v>
      </c>
      <c r="U619">
        <v>0.0</v>
      </c>
      <c r="V619" s="6" t="s">
        <v>1401</v>
      </c>
      <c r="W619" s="6" t="s">
        <v>1879</v>
      </c>
      <c r="X619" s="6" t="s">
        <v>1880</v>
      </c>
      <c r="Y619" s="6" t="s">
        <v>1901</v>
      </c>
      <c r="Z619" s="6" t="s">
        <v>1902</v>
      </c>
      <c r="AA619" s="35"/>
      <c r="AB619" s="6" t="s">
        <v>1911</v>
      </c>
      <c r="AC619" t="s">
        <v>1903</v>
      </c>
    </row>
    <row r="620" ht="15.75" hidden="1" customHeight="1">
      <c r="A620" s="2">
        <v>10.0</v>
      </c>
      <c r="B620" s="18" t="s">
        <v>757</v>
      </c>
      <c r="C620">
        <v>5.0</v>
      </c>
      <c r="D620">
        <v>0.0</v>
      </c>
      <c r="E620" t="s">
        <v>965</v>
      </c>
      <c r="F620" s="6" t="s">
        <v>966</v>
      </c>
      <c r="G620" t="s">
        <v>1904</v>
      </c>
      <c r="H620" t="s">
        <v>1893</v>
      </c>
      <c r="I620" t="s">
        <v>972</v>
      </c>
      <c r="J620" s="6" t="s">
        <v>973</v>
      </c>
      <c r="K620" s="23">
        <v>2.0</v>
      </c>
      <c r="N620">
        <v>3.7</v>
      </c>
      <c r="O620" s="23">
        <v>3.0</v>
      </c>
      <c r="R620">
        <v>3.7</v>
      </c>
      <c r="S620" t="s">
        <v>976</v>
      </c>
      <c r="T620">
        <v>0.0</v>
      </c>
      <c r="U620">
        <v>0.0</v>
      </c>
      <c r="V620" s="6" t="s">
        <v>1401</v>
      </c>
      <c r="W620" s="6" t="s">
        <v>1879</v>
      </c>
      <c r="X620" s="6" t="s">
        <v>1880</v>
      </c>
      <c r="Y620" s="6" t="s">
        <v>1901</v>
      </c>
      <c r="Z620" s="6" t="s">
        <v>1902</v>
      </c>
      <c r="AA620" s="35"/>
      <c r="AB620" s="6" t="s">
        <v>1910</v>
      </c>
      <c r="AC620" s="6" t="s">
        <v>1907</v>
      </c>
    </row>
    <row r="621" ht="15.75" hidden="1" customHeight="1">
      <c r="A621" s="2">
        <v>11.0</v>
      </c>
      <c r="B621" s="18" t="s">
        <v>759</v>
      </c>
      <c r="C621">
        <v>1.0</v>
      </c>
      <c r="D621">
        <v>0.0</v>
      </c>
      <c r="E621" t="s">
        <v>965</v>
      </c>
      <c r="F621" s="6" t="s">
        <v>966</v>
      </c>
      <c r="G621" t="s">
        <v>1210</v>
      </c>
      <c r="H621" t="s">
        <v>1513</v>
      </c>
      <c r="I621" t="s">
        <v>972</v>
      </c>
      <c r="J621" s="6" t="s">
        <v>973</v>
      </c>
      <c r="K621" s="23">
        <v>0.0</v>
      </c>
      <c r="L621">
        <v>11.0</v>
      </c>
      <c r="N621">
        <v>1980.0</v>
      </c>
      <c r="O621" s="23">
        <v>1.0</v>
      </c>
      <c r="P621">
        <v>11.0</v>
      </c>
      <c r="R621">
        <v>1100.0</v>
      </c>
      <c r="S621">
        <v>0.05</v>
      </c>
      <c r="T621">
        <v>-1.0</v>
      </c>
      <c r="U621">
        <v>-1.0</v>
      </c>
      <c r="V621" t="s">
        <v>978</v>
      </c>
      <c r="W621" s="6" t="s">
        <v>1384</v>
      </c>
      <c r="X621" s="6" t="s">
        <v>1385</v>
      </c>
      <c r="Y621" s="6" t="s">
        <v>1196</v>
      </c>
      <c r="Z621" s="6" t="s">
        <v>1912</v>
      </c>
      <c r="AA621" s="35" t="s">
        <v>1913</v>
      </c>
      <c r="AB621" s="6" t="s">
        <v>1914</v>
      </c>
      <c r="AC621" s="6" t="s">
        <v>1915</v>
      </c>
    </row>
    <row r="622" ht="15.75" hidden="1" customHeight="1">
      <c r="A622" s="2">
        <v>11.0</v>
      </c>
      <c r="B622" s="18" t="s">
        <v>759</v>
      </c>
      <c r="C622">
        <v>1.0</v>
      </c>
      <c r="D622">
        <v>0.0</v>
      </c>
      <c r="E622" t="s">
        <v>965</v>
      </c>
      <c r="F622" s="6" t="s">
        <v>966</v>
      </c>
      <c r="G622" t="s">
        <v>1210</v>
      </c>
      <c r="H622" t="s">
        <v>1513</v>
      </c>
      <c r="I622" t="s">
        <v>972</v>
      </c>
      <c r="J622" s="6" t="s">
        <v>973</v>
      </c>
      <c r="K622" s="23">
        <v>0.0</v>
      </c>
      <c r="L622">
        <v>11.0</v>
      </c>
      <c r="N622">
        <v>1980.0</v>
      </c>
      <c r="O622" s="23">
        <v>2.0</v>
      </c>
      <c r="P622">
        <v>11.0</v>
      </c>
      <c r="R622">
        <v>1170.0</v>
      </c>
      <c r="S622">
        <v>0.05</v>
      </c>
      <c r="T622">
        <v>-1.0</v>
      </c>
      <c r="U622">
        <v>-1.0</v>
      </c>
      <c r="V622" t="s">
        <v>978</v>
      </c>
      <c r="W622" s="6" t="s">
        <v>1384</v>
      </c>
      <c r="X622" s="6" t="s">
        <v>1385</v>
      </c>
      <c r="Y622" s="6" t="s">
        <v>1879</v>
      </c>
      <c r="Z622" s="6" t="s">
        <v>1880</v>
      </c>
      <c r="AA622" s="35" t="s">
        <v>1913</v>
      </c>
      <c r="AB622" s="6" t="s">
        <v>1914</v>
      </c>
      <c r="AC622" s="6" t="s">
        <v>1915</v>
      </c>
    </row>
    <row r="623" ht="15.75" hidden="1" customHeight="1">
      <c r="A623" s="2">
        <v>11.0</v>
      </c>
      <c r="B623" s="18" t="s">
        <v>759</v>
      </c>
      <c r="C623">
        <v>1.0</v>
      </c>
      <c r="D623">
        <v>0.0</v>
      </c>
      <c r="E623" t="s">
        <v>965</v>
      </c>
      <c r="F623" s="6" t="s">
        <v>966</v>
      </c>
      <c r="G623" t="s">
        <v>1210</v>
      </c>
      <c r="H623" t="s">
        <v>1513</v>
      </c>
      <c r="I623" t="s">
        <v>972</v>
      </c>
      <c r="J623" s="6" t="s">
        <v>973</v>
      </c>
      <c r="K623" s="23">
        <v>0.0</v>
      </c>
      <c r="L623">
        <v>11.0</v>
      </c>
      <c r="N623">
        <v>1980.0</v>
      </c>
      <c r="O623" s="23">
        <v>3.0</v>
      </c>
      <c r="P623">
        <v>11.0</v>
      </c>
      <c r="R623">
        <v>1410.0</v>
      </c>
      <c r="S623">
        <v>0.05</v>
      </c>
      <c r="T623">
        <v>-1.0</v>
      </c>
      <c r="U623">
        <v>-1.0</v>
      </c>
      <c r="V623" t="s">
        <v>978</v>
      </c>
      <c r="W623" s="6" t="s">
        <v>1384</v>
      </c>
      <c r="X623" s="6" t="s">
        <v>1385</v>
      </c>
      <c r="Y623" s="6" t="s">
        <v>1202</v>
      </c>
      <c r="Z623" s="6" t="s">
        <v>1916</v>
      </c>
      <c r="AA623" s="35" t="s">
        <v>1913</v>
      </c>
      <c r="AB623" s="6" t="s">
        <v>1914</v>
      </c>
      <c r="AC623" s="6" t="s">
        <v>1915</v>
      </c>
    </row>
    <row r="624" ht="15.75" hidden="1" customHeight="1">
      <c r="A624" s="2">
        <v>11.0</v>
      </c>
      <c r="B624" s="18" t="s">
        <v>759</v>
      </c>
      <c r="C624">
        <v>1.0</v>
      </c>
      <c r="D624">
        <v>0.0</v>
      </c>
      <c r="E624" t="s">
        <v>965</v>
      </c>
      <c r="F624" s="6" t="s">
        <v>966</v>
      </c>
      <c r="G624" t="s">
        <v>1210</v>
      </c>
      <c r="H624" t="s">
        <v>1513</v>
      </c>
      <c r="I624" t="s">
        <v>972</v>
      </c>
      <c r="J624" s="6" t="s">
        <v>973</v>
      </c>
      <c r="K624" s="23">
        <v>0.0</v>
      </c>
      <c r="L624">
        <v>11.0</v>
      </c>
      <c r="N624">
        <v>1980.0</v>
      </c>
      <c r="O624" s="23">
        <v>4.0</v>
      </c>
      <c r="P624">
        <v>11.0</v>
      </c>
      <c r="R624">
        <v>1510.0</v>
      </c>
      <c r="S624">
        <v>0.05</v>
      </c>
      <c r="T624">
        <v>-1.0</v>
      </c>
      <c r="U624">
        <v>-1.0</v>
      </c>
      <c r="V624" t="s">
        <v>978</v>
      </c>
      <c r="W624" s="6" t="s">
        <v>1384</v>
      </c>
      <c r="X624" s="6" t="s">
        <v>1385</v>
      </c>
      <c r="Y624" s="6" t="s">
        <v>1191</v>
      </c>
      <c r="Z624" s="6" t="s">
        <v>1917</v>
      </c>
      <c r="AA624" s="35" t="s">
        <v>1913</v>
      </c>
      <c r="AB624" s="6" t="s">
        <v>1914</v>
      </c>
      <c r="AC624" s="6" t="s">
        <v>1915</v>
      </c>
    </row>
    <row r="625" ht="15.75" hidden="1" customHeight="1">
      <c r="A625" s="2">
        <v>11.0</v>
      </c>
      <c r="B625" s="18" t="s">
        <v>759</v>
      </c>
      <c r="C625">
        <v>2.0</v>
      </c>
      <c r="D625">
        <v>0.0</v>
      </c>
      <c r="E625" t="s">
        <v>965</v>
      </c>
      <c r="F625" s="6" t="s">
        <v>966</v>
      </c>
      <c r="G625" t="s">
        <v>1210</v>
      </c>
      <c r="H625" t="s">
        <v>1513</v>
      </c>
      <c r="I625" t="s">
        <v>972</v>
      </c>
      <c r="J625" s="6" t="s">
        <v>973</v>
      </c>
      <c r="K625" s="23">
        <v>0.0</v>
      </c>
      <c r="N625">
        <v>1200.0</v>
      </c>
      <c r="O625" s="23">
        <v>2.0</v>
      </c>
      <c r="R625">
        <v>2190.0</v>
      </c>
      <c r="S625">
        <v>0.05</v>
      </c>
      <c r="T625">
        <v>1.0</v>
      </c>
      <c r="U625">
        <v>1.0</v>
      </c>
      <c r="V625" t="s">
        <v>978</v>
      </c>
      <c r="W625" s="6" t="s">
        <v>1384</v>
      </c>
      <c r="X625" s="6" t="s">
        <v>1385</v>
      </c>
      <c r="Y625" s="6" t="s">
        <v>1879</v>
      </c>
      <c r="Z625" s="6" t="s">
        <v>1880</v>
      </c>
      <c r="AA625" s="35" t="s">
        <v>1918</v>
      </c>
      <c r="AB625" s="6" t="s">
        <v>1914</v>
      </c>
      <c r="AC625" s="6" t="s">
        <v>1919</v>
      </c>
    </row>
    <row r="626" ht="15.75" hidden="1" customHeight="1">
      <c r="A626" s="2">
        <v>11.0</v>
      </c>
      <c r="B626" s="18" t="s">
        <v>759</v>
      </c>
      <c r="C626">
        <v>2.0</v>
      </c>
      <c r="D626">
        <v>0.0</v>
      </c>
      <c r="E626" t="s">
        <v>965</v>
      </c>
      <c r="F626" s="6" t="s">
        <v>966</v>
      </c>
      <c r="G626" t="s">
        <v>1210</v>
      </c>
      <c r="H626" t="s">
        <v>1513</v>
      </c>
      <c r="I626" t="s">
        <v>972</v>
      </c>
      <c r="J626" s="6" t="s">
        <v>973</v>
      </c>
      <c r="K626" s="23">
        <v>0.0</v>
      </c>
      <c r="N626">
        <v>1200.0</v>
      </c>
      <c r="O626" s="23">
        <v>1.0</v>
      </c>
      <c r="R626">
        <v>1480.0</v>
      </c>
      <c r="S626" t="s">
        <v>976</v>
      </c>
      <c r="T626">
        <v>0.0</v>
      </c>
      <c r="U626">
        <v>0.0</v>
      </c>
      <c r="V626" t="s">
        <v>978</v>
      </c>
      <c r="W626" s="6" t="s">
        <v>1384</v>
      </c>
      <c r="X626" s="6" t="s">
        <v>1385</v>
      </c>
      <c r="Y626" s="6" t="s">
        <v>1196</v>
      </c>
      <c r="Z626" s="6" t="s">
        <v>1912</v>
      </c>
      <c r="AA626" s="35" t="s">
        <v>1918</v>
      </c>
      <c r="AB626" s="6" t="s">
        <v>1914</v>
      </c>
      <c r="AC626" s="6" t="s">
        <v>1919</v>
      </c>
    </row>
    <row r="627" ht="15.75" hidden="1" customHeight="1">
      <c r="A627" s="2">
        <v>11.0</v>
      </c>
      <c r="B627" s="18" t="s">
        <v>759</v>
      </c>
      <c r="C627">
        <v>2.0</v>
      </c>
      <c r="D627">
        <v>0.0</v>
      </c>
      <c r="E627" t="s">
        <v>965</v>
      </c>
      <c r="F627" s="6" t="s">
        <v>966</v>
      </c>
      <c r="G627" t="s">
        <v>1210</v>
      </c>
      <c r="H627" t="s">
        <v>1513</v>
      </c>
      <c r="I627" t="s">
        <v>972</v>
      </c>
      <c r="J627" s="6" t="s">
        <v>973</v>
      </c>
      <c r="K627" s="23">
        <v>0.0</v>
      </c>
      <c r="N627">
        <v>1200.0</v>
      </c>
      <c r="O627" s="23">
        <v>3.0</v>
      </c>
      <c r="R627">
        <v>1440.0</v>
      </c>
      <c r="S627" t="s">
        <v>976</v>
      </c>
      <c r="T627">
        <v>0.0</v>
      </c>
      <c r="U627">
        <v>0.0</v>
      </c>
      <c r="V627" t="s">
        <v>978</v>
      </c>
      <c r="W627" s="6" t="s">
        <v>1384</v>
      </c>
      <c r="X627" s="6" t="s">
        <v>1385</v>
      </c>
      <c r="Y627" s="6" t="s">
        <v>1202</v>
      </c>
      <c r="Z627" s="6" t="s">
        <v>1916</v>
      </c>
      <c r="AA627" s="35" t="s">
        <v>1918</v>
      </c>
      <c r="AB627" s="6" t="s">
        <v>1914</v>
      </c>
      <c r="AC627" s="6" t="s">
        <v>1919</v>
      </c>
    </row>
    <row r="628" ht="15.75" hidden="1" customHeight="1">
      <c r="A628" s="2">
        <v>11.0</v>
      </c>
      <c r="B628" s="18" t="s">
        <v>759</v>
      </c>
      <c r="C628">
        <v>2.0</v>
      </c>
      <c r="D628">
        <v>0.0</v>
      </c>
      <c r="E628" t="s">
        <v>965</v>
      </c>
      <c r="F628" s="6" t="s">
        <v>966</v>
      </c>
      <c r="G628" t="s">
        <v>1210</v>
      </c>
      <c r="H628" t="s">
        <v>1513</v>
      </c>
      <c r="I628" t="s">
        <v>972</v>
      </c>
      <c r="J628" s="6" t="s">
        <v>973</v>
      </c>
      <c r="K628" s="23">
        <v>0.0</v>
      </c>
      <c r="N628">
        <v>1200.0</v>
      </c>
      <c r="O628" s="23">
        <v>5.0</v>
      </c>
      <c r="R628">
        <v>1700.0</v>
      </c>
      <c r="S628" t="s">
        <v>976</v>
      </c>
      <c r="T628">
        <v>0.0</v>
      </c>
      <c r="U628">
        <v>0.0</v>
      </c>
      <c r="V628" t="s">
        <v>978</v>
      </c>
      <c r="W628" s="6" t="s">
        <v>1384</v>
      </c>
      <c r="X628" s="6" t="s">
        <v>1385</v>
      </c>
      <c r="Y628" s="6" t="s">
        <v>1920</v>
      </c>
      <c r="Z628" s="6" t="s">
        <v>1921</v>
      </c>
      <c r="AA628" s="35" t="s">
        <v>1918</v>
      </c>
      <c r="AB628" s="6" t="s">
        <v>1914</v>
      </c>
      <c r="AC628" s="6" t="s">
        <v>1919</v>
      </c>
    </row>
    <row r="629" ht="15.75" hidden="1" customHeight="1">
      <c r="A629" s="2">
        <v>11.0</v>
      </c>
      <c r="B629" s="18" t="s">
        <v>759</v>
      </c>
      <c r="C629">
        <v>2.0</v>
      </c>
      <c r="D629">
        <v>0.0</v>
      </c>
      <c r="E629" t="s">
        <v>965</v>
      </c>
      <c r="F629" s="6" t="s">
        <v>966</v>
      </c>
      <c r="G629" t="s">
        <v>1210</v>
      </c>
      <c r="H629" t="s">
        <v>1513</v>
      </c>
      <c r="I629" t="s">
        <v>972</v>
      </c>
      <c r="J629" s="6" t="s">
        <v>973</v>
      </c>
      <c r="K629" s="23">
        <v>0.0</v>
      </c>
      <c r="N629">
        <v>1200.0</v>
      </c>
      <c r="O629" s="23">
        <v>4.0</v>
      </c>
      <c r="R629">
        <v>1960.0</v>
      </c>
      <c r="S629">
        <v>0.05</v>
      </c>
      <c r="T629">
        <v>1.0</v>
      </c>
      <c r="U629">
        <v>1.0</v>
      </c>
      <c r="V629" t="s">
        <v>978</v>
      </c>
      <c r="W629" s="6" t="s">
        <v>1384</v>
      </c>
      <c r="X629" s="6" t="s">
        <v>1385</v>
      </c>
      <c r="Y629" s="6" t="s">
        <v>1191</v>
      </c>
      <c r="Z629" s="6" t="s">
        <v>1917</v>
      </c>
      <c r="AA629" s="35" t="s">
        <v>1918</v>
      </c>
      <c r="AB629" s="6" t="s">
        <v>1914</v>
      </c>
      <c r="AC629" s="6" t="s">
        <v>1919</v>
      </c>
    </row>
    <row r="630" ht="15.75" hidden="1" customHeight="1">
      <c r="A630" s="2">
        <v>11.0</v>
      </c>
      <c r="B630" s="18" t="s">
        <v>759</v>
      </c>
      <c r="C630">
        <v>2.0</v>
      </c>
      <c r="D630">
        <v>0.0</v>
      </c>
      <c r="E630" t="s">
        <v>965</v>
      </c>
      <c r="F630" s="6" t="s">
        <v>966</v>
      </c>
      <c r="G630" t="s">
        <v>1210</v>
      </c>
      <c r="H630" t="s">
        <v>1513</v>
      </c>
      <c r="I630" t="s">
        <v>972</v>
      </c>
      <c r="J630" s="6" t="s">
        <v>973</v>
      </c>
      <c r="K630" s="23">
        <v>1.0</v>
      </c>
      <c r="N630">
        <v>1480.0</v>
      </c>
      <c r="O630" s="23">
        <v>3.0</v>
      </c>
      <c r="R630">
        <v>1440.0</v>
      </c>
      <c r="S630" t="s">
        <v>976</v>
      </c>
      <c r="T630">
        <v>0.0</v>
      </c>
      <c r="U630">
        <v>0.0</v>
      </c>
      <c r="V630" s="6" t="s">
        <v>978</v>
      </c>
      <c r="W630" s="6" t="s">
        <v>1196</v>
      </c>
      <c r="X630" s="6" t="s">
        <v>1912</v>
      </c>
      <c r="Y630" s="6" t="s">
        <v>1202</v>
      </c>
      <c r="Z630" s="6" t="s">
        <v>1916</v>
      </c>
      <c r="AA630" s="35"/>
      <c r="AB630" s="6" t="s">
        <v>1922</v>
      </c>
      <c r="AC630" s="6" t="s">
        <v>1919</v>
      </c>
    </row>
    <row r="631" ht="15.75" hidden="1" customHeight="1">
      <c r="A631" s="2">
        <v>11.0</v>
      </c>
      <c r="B631" s="18" t="s">
        <v>759</v>
      </c>
      <c r="C631">
        <v>2.0</v>
      </c>
      <c r="D631">
        <v>0.0</v>
      </c>
      <c r="E631" t="s">
        <v>965</v>
      </c>
      <c r="F631" s="6" t="s">
        <v>966</v>
      </c>
      <c r="G631" t="s">
        <v>1210</v>
      </c>
      <c r="H631" t="s">
        <v>1513</v>
      </c>
      <c r="I631" t="s">
        <v>972</v>
      </c>
      <c r="J631" s="6" t="s">
        <v>973</v>
      </c>
      <c r="K631" s="23">
        <v>1.0</v>
      </c>
      <c r="N631">
        <v>1480.0</v>
      </c>
      <c r="O631" s="23">
        <v>4.0</v>
      </c>
      <c r="R631">
        <v>1960.0</v>
      </c>
      <c r="S631" t="s">
        <v>976</v>
      </c>
      <c r="T631">
        <v>0.0</v>
      </c>
      <c r="U631">
        <v>0.0</v>
      </c>
      <c r="V631" s="6" t="s">
        <v>978</v>
      </c>
      <c r="W631" s="6" t="s">
        <v>1196</v>
      </c>
      <c r="X631" s="6" t="s">
        <v>1912</v>
      </c>
      <c r="Y631" s="6" t="s">
        <v>1191</v>
      </c>
      <c r="Z631" s="6" t="s">
        <v>1917</v>
      </c>
      <c r="AA631" s="35"/>
      <c r="AB631" s="6" t="s">
        <v>1923</v>
      </c>
      <c r="AC631" s="6" t="s">
        <v>1919</v>
      </c>
    </row>
    <row r="632" ht="15.75" hidden="1" customHeight="1">
      <c r="A632" s="2">
        <v>11.0</v>
      </c>
      <c r="B632" s="18" t="s">
        <v>759</v>
      </c>
      <c r="C632">
        <v>2.0</v>
      </c>
      <c r="D632">
        <v>0.0</v>
      </c>
      <c r="E632" t="s">
        <v>965</v>
      </c>
      <c r="F632" s="6" t="s">
        <v>966</v>
      </c>
      <c r="G632" t="s">
        <v>1210</v>
      </c>
      <c r="H632" t="s">
        <v>1513</v>
      </c>
      <c r="I632" t="s">
        <v>972</v>
      </c>
      <c r="J632" s="6" t="s">
        <v>973</v>
      </c>
      <c r="K632" s="23">
        <v>1.0</v>
      </c>
      <c r="N632">
        <v>1480.0</v>
      </c>
      <c r="O632" s="23">
        <v>5.0</v>
      </c>
      <c r="R632">
        <v>1700.0</v>
      </c>
      <c r="S632" t="s">
        <v>976</v>
      </c>
      <c r="T632">
        <v>0.0</v>
      </c>
      <c r="U632">
        <v>0.0</v>
      </c>
      <c r="V632" s="6" t="s">
        <v>978</v>
      </c>
      <c r="W632" s="6" t="s">
        <v>1196</v>
      </c>
      <c r="X632" s="6" t="s">
        <v>1912</v>
      </c>
      <c r="Y632" s="6" t="s">
        <v>1920</v>
      </c>
      <c r="Z632" s="6" t="s">
        <v>1921</v>
      </c>
      <c r="AA632" s="35"/>
      <c r="AB632" s="6" t="s">
        <v>1924</v>
      </c>
      <c r="AC632" s="6" t="s">
        <v>1919</v>
      </c>
    </row>
    <row r="633" ht="15.75" hidden="1" customHeight="1">
      <c r="A633" s="2">
        <v>11.0</v>
      </c>
      <c r="B633" s="18" t="s">
        <v>759</v>
      </c>
      <c r="C633">
        <v>1.0</v>
      </c>
      <c r="D633">
        <v>0.0</v>
      </c>
      <c r="E633" t="s">
        <v>965</v>
      </c>
      <c r="F633" s="6" t="s">
        <v>966</v>
      </c>
      <c r="G633" t="s">
        <v>1210</v>
      </c>
      <c r="H633" t="s">
        <v>1513</v>
      </c>
      <c r="I633" t="s">
        <v>972</v>
      </c>
      <c r="J633" s="6" t="s">
        <v>973</v>
      </c>
      <c r="K633" s="23">
        <v>1.0</v>
      </c>
      <c r="L633">
        <v>11.0</v>
      </c>
      <c r="N633">
        <v>1100.0</v>
      </c>
      <c r="O633" s="23">
        <v>2.0</v>
      </c>
      <c r="P633">
        <v>11.0</v>
      </c>
      <c r="R633">
        <v>1170.0</v>
      </c>
      <c r="S633" t="s">
        <v>976</v>
      </c>
      <c r="T633">
        <v>0.0</v>
      </c>
      <c r="U633">
        <v>0.0</v>
      </c>
      <c r="V633" s="6" t="s">
        <v>978</v>
      </c>
      <c r="W633" s="6" t="s">
        <v>1196</v>
      </c>
      <c r="X633" s="6" t="s">
        <v>1912</v>
      </c>
      <c r="Y633" s="6" t="s">
        <v>1879</v>
      </c>
      <c r="Z633" s="6" t="s">
        <v>1880</v>
      </c>
      <c r="AA633" s="35"/>
      <c r="AB633" s="6" t="s">
        <v>1925</v>
      </c>
      <c r="AC633" s="6" t="s">
        <v>1915</v>
      </c>
    </row>
    <row r="634" ht="15.75" hidden="1" customHeight="1">
      <c r="A634" s="2">
        <v>11.0</v>
      </c>
      <c r="B634" s="18" t="s">
        <v>759</v>
      </c>
      <c r="C634">
        <v>1.0</v>
      </c>
      <c r="D634">
        <v>0.0</v>
      </c>
      <c r="E634" t="s">
        <v>965</v>
      </c>
      <c r="F634" s="6" t="s">
        <v>966</v>
      </c>
      <c r="G634" t="s">
        <v>1210</v>
      </c>
      <c r="H634" t="s">
        <v>1513</v>
      </c>
      <c r="I634" t="s">
        <v>972</v>
      </c>
      <c r="J634" s="6" t="s">
        <v>973</v>
      </c>
      <c r="K634" s="23">
        <v>1.0</v>
      </c>
      <c r="L634">
        <v>11.0</v>
      </c>
      <c r="N634">
        <v>1100.0</v>
      </c>
      <c r="O634" s="23">
        <v>3.0</v>
      </c>
      <c r="P634">
        <v>11.0</v>
      </c>
      <c r="R634">
        <v>1410.0</v>
      </c>
      <c r="S634" t="s">
        <v>976</v>
      </c>
      <c r="T634">
        <v>0.0</v>
      </c>
      <c r="U634">
        <v>0.0</v>
      </c>
      <c r="V634" s="6" t="s">
        <v>978</v>
      </c>
      <c r="W634" s="6" t="s">
        <v>1196</v>
      </c>
      <c r="X634" s="6" t="s">
        <v>1912</v>
      </c>
      <c r="Y634" s="6" t="s">
        <v>1202</v>
      </c>
      <c r="Z634" s="6" t="s">
        <v>1916</v>
      </c>
      <c r="AA634" s="35"/>
      <c r="AB634" s="6" t="s">
        <v>1925</v>
      </c>
      <c r="AC634" s="6" t="s">
        <v>1915</v>
      </c>
    </row>
    <row r="635" ht="15.75" hidden="1" customHeight="1">
      <c r="A635" s="2">
        <v>11.0</v>
      </c>
      <c r="B635" s="18" t="s">
        <v>759</v>
      </c>
      <c r="C635">
        <v>2.0</v>
      </c>
      <c r="D635">
        <v>0.0</v>
      </c>
      <c r="E635" t="s">
        <v>965</v>
      </c>
      <c r="F635" s="6" t="s">
        <v>966</v>
      </c>
      <c r="G635" t="s">
        <v>1210</v>
      </c>
      <c r="H635" t="s">
        <v>1513</v>
      </c>
      <c r="I635" t="s">
        <v>972</v>
      </c>
      <c r="J635" s="6" t="s">
        <v>973</v>
      </c>
      <c r="K635" s="23">
        <v>1.0</v>
      </c>
      <c r="N635">
        <v>1480.0</v>
      </c>
      <c r="O635" s="23">
        <v>2.0</v>
      </c>
      <c r="R635">
        <v>2190.0</v>
      </c>
      <c r="S635">
        <v>0.05</v>
      </c>
      <c r="T635">
        <v>1.0</v>
      </c>
      <c r="V635" s="6" t="s">
        <v>978</v>
      </c>
      <c r="W635" s="6" t="s">
        <v>1196</v>
      </c>
      <c r="X635" s="6" t="s">
        <v>1912</v>
      </c>
      <c r="Y635" s="6" t="s">
        <v>1879</v>
      </c>
      <c r="Z635" s="6" t="s">
        <v>1880</v>
      </c>
      <c r="AA635" s="35"/>
      <c r="AB635" s="6" t="s">
        <v>1926</v>
      </c>
      <c r="AC635" s="6" t="s">
        <v>1919</v>
      </c>
    </row>
    <row r="636" ht="15.75" hidden="1" customHeight="1">
      <c r="A636" s="2">
        <v>11.0</v>
      </c>
      <c r="B636" s="18" t="s">
        <v>759</v>
      </c>
      <c r="C636">
        <v>1.0</v>
      </c>
      <c r="D636">
        <v>0.0</v>
      </c>
      <c r="E636" t="s">
        <v>965</v>
      </c>
      <c r="F636" s="6" t="s">
        <v>966</v>
      </c>
      <c r="G636" t="s">
        <v>1210</v>
      </c>
      <c r="H636" t="s">
        <v>1513</v>
      </c>
      <c r="I636" t="s">
        <v>972</v>
      </c>
      <c r="J636" s="6" t="s">
        <v>973</v>
      </c>
      <c r="K636" s="23">
        <v>1.0</v>
      </c>
      <c r="L636">
        <v>11.0</v>
      </c>
      <c r="N636">
        <v>1100.0</v>
      </c>
      <c r="O636" s="23">
        <v>4.0</v>
      </c>
      <c r="P636">
        <v>11.0</v>
      </c>
      <c r="R636">
        <v>1510.0</v>
      </c>
      <c r="S636">
        <v>0.05</v>
      </c>
      <c r="T636">
        <v>1.0</v>
      </c>
      <c r="V636" s="6" t="s">
        <v>978</v>
      </c>
      <c r="W636" s="6" t="s">
        <v>1196</v>
      </c>
      <c r="X636" s="6" t="s">
        <v>1912</v>
      </c>
      <c r="Y636" s="6" t="s">
        <v>1191</v>
      </c>
      <c r="Z636" s="6" t="s">
        <v>1917</v>
      </c>
      <c r="AA636" s="35"/>
      <c r="AB636" s="6" t="s">
        <v>1925</v>
      </c>
      <c r="AC636" s="6" t="s">
        <v>1915</v>
      </c>
    </row>
    <row r="637" ht="15.75" hidden="1" customHeight="1">
      <c r="A637" s="2">
        <v>11.0</v>
      </c>
      <c r="B637" s="18" t="s">
        <v>759</v>
      </c>
      <c r="C637">
        <v>1.0</v>
      </c>
      <c r="D637">
        <v>0.0</v>
      </c>
      <c r="E637" t="s">
        <v>965</v>
      </c>
      <c r="F637" s="6" t="s">
        <v>966</v>
      </c>
      <c r="G637" t="s">
        <v>1210</v>
      </c>
      <c r="H637" t="s">
        <v>1513</v>
      </c>
      <c r="I637" t="s">
        <v>972</v>
      </c>
      <c r="J637" s="6" t="s">
        <v>973</v>
      </c>
      <c r="K637" s="23">
        <v>2.0</v>
      </c>
      <c r="N637">
        <v>2190.0</v>
      </c>
      <c r="O637" s="23">
        <v>3.0</v>
      </c>
      <c r="R637">
        <v>1440.0</v>
      </c>
      <c r="S637">
        <v>0.05</v>
      </c>
      <c r="T637">
        <v>-1.0</v>
      </c>
      <c r="V637" s="6" t="s">
        <v>978</v>
      </c>
      <c r="W637" s="6" t="s">
        <v>1879</v>
      </c>
      <c r="X637" s="6" t="s">
        <v>1880</v>
      </c>
      <c r="Y637" s="6" t="s">
        <v>1202</v>
      </c>
      <c r="Z637" s="6" t="s">
        <v>1916</v>
      </c>
      <c r="AA637" s="35"/>
      <c r="AB637" s="6" t="s">
        <v>1927</v>
      </c>
      <c r="AC637" s="6" t="s">
        <v>1919</v>
      </c>
    </row>
    <row r="638" ht="15.75" hidden="1" customHeight="1">
      <c r="A638" s="2">
        <v>11.0</v>
      </c>
      <c r="B638" s="18" t="s">
        <v>759</v>
      </c>
      <c r="C638">
        <v>1.0</v>
      </c>
      <c r="D638">
        <v>0.0</v>
      </c>
      <c r="E638" t="s">
        <v>965</v>
      </c>
      <c r="F638" s="6" t="s">
        <v>966</v>
      </c>
      <c r="G638" t="s">
        <v>1210</v>
      </c>
      <c r="H638" t="s">
        <v>1513</v>
      </c>
      <c r="I638" t="s">
        <v>972</v>
      </c>
      <c r="J638" s="6" t="s">
        <v>973</v>
      </c>
      <c r="K638" s="23">
        <v>2.0</v>
      </c>
      <c r="N638">
        <v>2190.0</v>
      </c>
      <c r="O638" s="23">
        <v>4.0</v>
      </c>
      <c r="R638">
        <v>1960.0</v>
      </c>
      <c r="S638" t="s">
        <v>976</v>
      </c>
      <c r="T638">
        <v>0.0</v>
      </c>
      <c r="U638">
        <v>0.0</v>
      </c>
      <c r="V638" s="6" t="s">
        <v>978</v>
      </c>
      <c r="W638" s="6" t="s">
        <v>1879</v>
      </c>
      <c r="X638" s="6" t="s">
        <v>1880</v>
      </c>
      <c r="Y638" s="6" t="s">
        <v>1191</v>
      </c>
      <c r="Z638" s="6" t="s">
        <v>1917</v>
      </c>
      <c r="AA638" s="35"/>
      <c r="AB638" s="6" t="s">
        <v>1928</v>
      </c>
      <c r="AC638" s="6" t="s">
        <v>1919</v>
      </c>
    </row>
    <row r="639" ht="15.75" hidden="1" customHeight="1">
      <c r="A639" s="2">
        <v>11.0</v>
      </c>
      <c r="B639" s="18" t="s">
        <v>759</v>
      </c>
      <c r="C639">
        <v>1.0</v>
      </c>
      <c r="D639">
        <v>0.0</v>
      </c>
      <c r="E639" t="s">
        <v>965</v>
      </c>
      <c r="F639" s="6" t="s">
        <v>966</v>
      </c>
      <c r="G639" t="s">
        <v>1210</v>
      </c>
      <c r="H639" t="s">
        <v>1513</v>
      </c>
      <c r="I639" t="s">
        <v>972</v>
      </c>
      <c r="J639" s="6" t="s">
        <v>973</v>
      </c>
      <c r="K639" s="23">
        <v>2.0</v>
      </c>
      <c r="N639">
        <v>2190.0</v>
      </c>
      <c r="O639" s="23">
        <v>5.0</v>
      </c>
      <c r="R639">
        <v>1700.0</v>
      </c>
      <c r="S639" t="s">
        <v>976</v>
      </c>
      <c r="T639">
        <v>0.0</v>
      </c>
      <c r="U639">
        <v>0.0</v>
      </c>
      <c r="V639" s="6" t="s">
        <v>978</v>
      </c>
      <c r="W639" s="6" t="s">
        <v>1879</v>
      </c>
      <c r="X639" s="6" t="s">
        <v>1880</v>
      </c>
      <c r="Y639" s="6" t="s">
        <v>1920</v>
      </c>
      <c r="Z639" s="6" t="s">
        <v>1921</v>
      </c>
      <c r="AA639" s="35"/>
      <c r="AB639" s="6" t="s">
        <v>1929</v>
      </c>
      <c r="AC639" s="6" t="s">
        <v>1919</v>
      </c>
    </row>
    <row r="640" ht="15.75" hidden="1" customHeight="1">
      <c r="A640" s="2">
        <v>11.0</v>
      </c>
      <c r="B640" s="18" t="s">
        <v>759</v>
      </c>
      <c r="C640">
        <v>1.0</v>
      </c>
      <c r="D640">
        <v>0.0</v>
      </c>
      <c r="E640" t="s">
        <v>965</v>
      </c>
      <c r="F640" s="6" t="s">
        <v>966</v>
      </c>
      <c r="G640" t="s">
        <v>1210</v>
      </c>
      <c r="H640" t="s">
        <v>1513</v>
      </c>
      <c r="I640" t="s">
        <v>972</v>
      </c>
      <c r="J640" s="6" t="s">
        <v>973</v>
      </c>
      <c r="K640" s="23">
        <v>2.0</v>
      </c>
      <c r="L640">
        <v>11.0</v>
      </c>
      <c r="N640">
        <v>1170.0</v>
      </c>
      <c r="O640" s="23">
        <v>3.0</v>
      </c>
      <c r="P640">
        <v>11.0</v>
      </c>
      <c r="R640">
        <v>1410.0</v>
      </c>
      <c r="S640" t="s">
        <v>976</v>
      </c>
      <c r="T640">
        <v>0.0</v>
      </c>
      <c r="U640">
        <v>0.0</v>
      </c>
      <c r="V640" s="6" t="s">
        <v>978</v>
      </c>
      <c r="W640" s="6" t="s">
        <v>1879</v>
      </c>
      <c r="X640" s="6" t="s">
        <v>1880</v>
      </c>
      <c r="Y640" s="6" t="s">
        <v>1202</v>
      </c>
      <c r="Z640" s="6" t="s">
        <v>1916</v>
      </c>
      <c r="AA640" s="35"/>
      <c r="AB640" s="6" t="s">
        <v>1925</v>
      </c>
      <c r="AC640" s="6" t="s">
        <v>1915</v>
      </c>
    </row>
    <row r="641" ht="15.75" hidden="1" customHeight="1">
      <c r="A641" s="2">
        <v>11.0</v>
      </c>
      <c r="B641" s="18" t="s">
        <v>759</v>
      </c>
      <c r="C641">
        <v>1.0</v>
      </c>
      <c r="D641">
        <v>0.0</v>
      </c>
      <c r="E641" t="s">
        <v>965</v>
      </c>
      <c r="F641" s="6" t="s">
        <v>966</v>
      </c>
      <c r="G641" t="s">
        <v>1210</v>
      </c>
      <c r="H641" t="s">
        <v>1513</v>
      </c>
      <c r="I641" t="s">
        <v>972</v>
      </c>
      <c r="J641" s="6" t="s">
        <v>973</v>
      </c>
      <c r="K641" s="23">
        <v>2.0</v>
      </c>
      <c r="L641">
        <v>11.0</v>
      </c>
      <c r="N641">
        <v>1170.0</v>
      </c>
      <c r="O641" s="23">
        <v>4.0</v>
      </c>
      <c r="P641">
        <v>11.0</v>
      </c>
      <c r="R641">
        <v>1510.0</v>
      </c>
      <c r="S641">
        <v>0.05</v>
      </c>
      <c r="T641">
        <v>1.0</v>
      </c>
      <c r="V641" s="6" t="s">
        <v>978</v>
      </c>
      <c r="W641" s="6" t="s">
        <v>1879</v>
      </c>
      <c r="X641" s="6" t="s">
        <v>1880</v>
      </c>
      <c r="Y641" s="6" t="s">
        <v>1191</v>
      </c>
      <c r="Z641" s="6" t="s">
        <v>1917</v>
      </c>
      <c r="AA641" s="35"/>
      <c r="AB641" s="6" t="s">
        <v>1925</v>
      </c>
      <c r="AC641" s="6" t="s">
        <v>1915</v>
      </c>
    </row>
    <row r="642" ht="15.75" hidden="1" customHeight="1">
      <c r="A642" s="2">
        <v>11.0</v>
      </c>
      <c r="B642" s="18" t="s">
        <v>759</v>
      </c>
      <c r="C642">
        <v>1.0</v>
      </c>
      <c r="D642">
        <v>0.0</v>
      </c>
      <c r="E642" t="s">
        <v>965</v>
      </c>
      <c r="F642" s="6" t="s">
        <v>966</v>
      </c>
      <c r="G642" t="s">
        <v>1210</v>
      </c>
      <c r="H642" t="s">
        <v>1513</v>
      </c>
      <c r="I642" t="s">
        <v>972</v>
      </c>
      <c r="J642" s="6" t="s">
        <v>973</v>
      </c>
      <c r="K642" s="23">
        <v>3.0</v>
      </c>
      <c r="N642">
        <v>1440.0</v>
      </c>
      <c r="O642" s="23">
        <v>4.0</v>
      </c>
      <c r="R642">
        <v>1960.0</v>
      </c>
      <c r="S642" t="s">
        <v>976</v>
      </c>
      <c r="T642">
        <v>0.0</v>
      </c>
      <c r="U642">
        <v>0.0</v>
      </c>
      <c r="V642" s="6" t="s">
        <v>1311</v>
      </c>
      <c r="W642" s="6" t="s">
        <v>1202</v>
      </c>
      <c r="X642" s="6" t="s">
        <v>1916</v>
      </c>
      <c r="Y642" s="6" t="s">
        <v>1191</v>
      </c>
      <c r="Z642" s="6" t="s">
        <v>1917</v>
      </c>
      <c r="AA642" s="35"/>
      <c r="AB642" s="6" t="s">
        <v>1930</v>
      </c>
      <c r="AC642" s="6" t="s">
        <v>1919</v>
      </c>
    </row>
    <row r="643" ht="15.75" hidden="1" customHeight="1">
      <c r="A643" s="2">
        <v>11.0</v>
      </c>
      <c r="B643" s="18" t="s">
        <v>759</v>
      </c>
      <c r="C643">
        <v>1.0</v>
      </c>
      <c r="D643">
        <v>0.0</v>
      </c>
      <c r="E643" t="s">
        <v>965</v>
      </c>
      <c r="F643" s="6" t="s">
        <v>966</v>
      </c>
      <c r="G643" t="s">
        <v>1210</v>
      </c>
      <c r="H643" t="s">
        <v>1513</v>
      </c>
      <c r="I643" t="s">
        <v>972</v>
      </c>
      <c r="J643" s="6" t="s">
        <v>973</v>
      </c>
      <c r="K643" s="23">
        <v>3.0</v>
      </c>
      <c r="N643">
        <v>1440.0</v>
      </c>
      <c r="O643" s="23">
        <v>5.0</v>
      </c>
      <c r="R643">
        <v>1700.0</v>
      </c>
      <c r="S643" t="s">
        <v>976</v>
      </c>
      <c r="T643">
        <v>0.0</v>
      </c>
      <c r="U643">
        <v>0.0</v>
      </c>
      <c r="V643" s="6" t="s">
        <v>1311</v>
      </c>
      <c r="W643" s="6" t="s">
        <v>1202</v>
      </c>
      <c r="X643" s="6" t="s">
        <v>1916</v>
      </c>
      <c r="Y643" s="6" t="s">
        <v>1920</v>
      </c>
      <c r="Z643" s="6" t="s">
        <v>1921</v>
      </c>
      <c r="AA643" s="35"/>
      <c r="AB643" s="6" t="s">
        <v>1931</v>
      </c>
      <c r="AC643" s="6" t="s">
        <v>1919</v>
      </c>
    </row>
    <row r="644" ht="15.75" hidden="1" customHeight="1">
      <c r="A644" s="2">
        <v>11.0</v>
      </c>
      <c r="B644" s="18" t="s">
        <v>759</v>
      </c>
      <c r="C644">
        <v>1.0</v>
      </c>
      <c r="D644">
        <v>0.0</v>
      </c>
      <c r="E644" t="s">
        <v>965</v>
      </c>
      <c r="F644" s="6" t="s">
        <v>966</v>
      </c>
      <c r="G644" t="s">
        <v>1210</v>
      </c>
      <c r="H644" t="s">
        <v>1513</v>
      </c>
      <c r="I644" t="s">
        <v>972</v>
      </c>
      <c r="J644" s="6" t="s">
        <v>973</v>
      </c>
      <c r="K644" s="23">
        <v>3.0</v>
      </c>
      <c r="L644">
        <v>11.0</v>
      </c>
      <c r="N644">
        <v>1410.0</v>
      </c>
      <c r="O644" s="23">
        <v>4.0</v>
      </c>
      <c r="P644">
        <v>11.0</v>
      </c>
      <c r="R644">
        <v>1510.0</v>
      </c>
      <c r="S644" t="s">
        <v>976</v>
      </c>
      <c r="T644">
        <v>0.0</v>
      </c>
      <c r="U644">
        <v>0.0</v>
      </c>
      <c r="V644" s="6" t="s">
        <v>1311</v>
      </c>
      <c r="W644" s="6" t="s">
        <v>1202</v>
      </c>
      <c r="X644" s="6" t="s">
        <v>1916</v>
      </c>
      <c r="Y644" s="6" t="s">
        <v>1191</v>
      </c>
      <c r="Z644" s="6" t="s">
        <v>1917</v>
      </c>
      <c r="AA644" s="35"/>
      <c r="AB644" s="6" t="s">
        <v>1925</v>
      </c>
      <c r="AC644" s="6" t="s">
        <v>1915</v>
      </c>
    </row>
    <row r="645" ht="15.75" hidden="1" customHeight="1">
      <c r="A645" s="2">
        <v>11.0</v>
      </c>
      <c r="B645" s="18" t="s">
        <v>759</v>
      </c>
      <c r="C645">
        <v>1.0</v>
      </c>
      <c r="D645">
        <v>0.0</v>
      </c>
      <c r="E645" t="s">
        <v>965</v>
      </c>
      <c r="F645" s="6" t="s">
        <v>966</v>
      </c>
      <c r="G645" t="s">
        <v>1210</v>
      </c>
      <c r="H645" t="s">
        <v>1513</v>
      </c>
      <c r="I645" t="s">
        <v>972</v>
      </c>
      <c r="J645" s="6" t="s">
        <v>973</v>
      </c>
      <c r="K645" s="23">
        <v>4.0</v>
      </c>
      <c r="N645">
        <v>1960.0</v>
      </c>
      <c r="O645" s="23">
        <v>5.0</v>
      </c>
      <c r="R645">
        <v>1700.0</v>
      </c>
      <c r="S645" t="s">
        <v>976</v>
      </c>
      <c r="T645">
        <v>0.0</v>
      </c>
      <c r="U645">
        <v>0.0</v>
      </c>
      <c r="V645" s="6" t="s">
        <v>1311</v>
      </c>
      <c r="W645" s="6" t="s">
        <v>1191</v>
      </c>
      <c r="X645" s="6" t="s">
        <v>1917</v>
      </c>
      <c r="Y645" s="6" t="s">
        <v>1920</v>
      </c>
      <c r="Z645" s="6" t="s">
        <v>1921</v>
      </c>
      <c r="AA645" s="35"/>
      <c r="AB645" s="6" t="s">
        <v>1932</v>
      </c>
      <c r="AC645" s="6" t="s">
        <v>1919</v>
      </c>
    </row>
    <row r="646" ht="15.75" hidden="1" customHeight="1">
      <c r="A646" s="2">
        <v>12.0</v>
      </c>
      <c r="B646" s="18" t="s">
        <v>765</v>
      </c>
      <c r="C646">
        <v>1.0</v>
      </c>
      <c r="D646">
        <v>0.0</v>
      </c>
      <c r="E646" t="s">
        <v>965</v>
      </c>
      <c r="F646" s="6" t="s">
        <v>966</v>
      </c>
      <c r="G646" t="s">
        <v>968</v>
      </c>
      <c r="H646" t="s">
        <v>1513</v>
      </c>
      <c r="I646" t="s">
        <v>972</v>
      </c>
      <c r="J646" s="6" t="s">
        <v>973</v>
      </c>
      <c r="K646" s="23">
        <v>0.0</v>
      </c>
      <c r="L646">
        <v>2.0</v>
      </c>
      <c r="N646">
        <v>1308.0</v>
      </c>
      <c r="O646" s="23">
        <v>1.0</v>
      </c>
      <c r="P646">
        <v>2.0</v>
      </c>
      <c r="R646">
        <v>1188.0</v>
      </c>
      <c r="S646" t="s">
        <v>976</v>
      </c>
      <c r="T646">
        <v>0.0</v>
      </c>
      <c r="U646">
        <v>0.0</v>
      </c>
      <c r="V646" t="s">
        <v>978</v>
      </c>
      <c r="W646" s="6" t="s">
        <v>1933</v>
      </c>
      <c r="X646" s="6" t="s">
        <v>1933</v>
      </c>
      <c r="Y646" s="6" t="s">
        <v>1934</v>
      </c>
      <c r="Z646" s="6" t="s">
        <v>1935</v>
      </c>
      <c r="AA646" s="35" t="s">
        <v>1936</v>
      </c>
      <c r="AB646" s="6" t="s">
        <v>1937</v>
      </c>
    </row>
    <row r="647" ht="15.75" hidden="1" customHeight="1">
      <c r="A647" s="2">
        <v>12.0</v>
      </c>
      <c r="B647" s="18" t="s">
        <v>765</v>
      </c>
      <c r="C647">
        <v>2.0</v>
      </c>
      <c r="D647">
        <v>0.0</v>
      </c>
      <c r="E647" t="s">
        <v>965</v>
      </c>
      <c r="F647" s="6" t="s">
        <v>966</v>
      </c>
      <c r="G647" t="s">
        <v>968</v>
      </c>
      <c r="H647" t="s">
        <v>1513</v>
      </c>
      <c r="I647" t="s">
        <v>972</v>
      </c>
      <c r="J647" s="6" t="s">
        <v>973</v>
      </c>
      <c r="K647" s="23">
        <v>0.0</v>
      </c>
      <c r="L647">
        <v>2.0</v>
      </c>
      <c r="N647">
        <v>5047.0</v>
      </c>
      <c r="O647" s="23">
        <v>1.0</v>
      </c>
      <c r="P647">
        <v>2.0</v>
      </c>
      <c r="R647">
        <v>5328.0</v>
      </c>
      <c r="S647" t="s">
        <v>976</v>
      </c>
      <c r="T647">
        <v>0.0</v>
      </c>
      <c r="U647">
        <v>0.0</v>
      </c>
      <c r="V647" t="s">
        <v>978</v>
      </c>
      <c r="W647" s="6" t="s">
        <v>1933</v>
      </c>
      <c r="X647" s="6" t="s">
        <v>1938</v>
      </c>
      <c r="Y647" s="6" t="s">
        <v>1934</v>
      </c>
      <c r="Z647" s="6" t="s">
        <v>1935</v>
      </c>
      <c r="AA647" s="35" t="s">
        <v>1936</v>
      </c>
      <c r="AB647" s="6" t="s">
        <v>1937</v>
      </c>
    </row>
    <row r="648" ht="15.75" hidden="1" customHeight="1">
      <c r="A648" s="2">
        <v>12.0</v>
      </c>
      <c r="B648" s="18" t="s">
        <v>765</v>
      </c>
      <c r="C648">
        <v>3.0</v>
      </c>
      <c r="D648">
        <v>0.0</v>
      </c>
      <c r="E648" t="s">
        <v>965</v>
      </c>
      <c r="F648" s="6" t="s">
        <v>966</v>
      </c>
      <c r="G648" t="s">
        <v>968</v>
      </c>
      <c r="H648" t="s">
        <v>1513</v>
      </c>
      <c r="I648" t="s">
        <v>972</v>
      </c>
      <c r="J648" s="6" t="s">
        <v>973</v>
      </c>
      <c r="K648" s="23">
        <v>0.0</v>
      </c>
      <c r="L648">
        <v>2.0</v>
      </c>
      <c r="N648">
        <v>2928.0</v>
      </c>
      <c r="O648" s="23">
        <v>1.0</v>
      </c>
      <c r="P648">
        <v>2.0</v>
      </c>
      <c r="R648">
        <v>3002.0</v>
      </c>
      <c r="S648" t="s">
        <v>976</v>
      </c>
      <c r="T648">
        <v>0.0</v>
      </c>
      <c r="U648">
        <v>0.0</v>
      </c>
      <c r="V648" t="s">
        <v>978</v>
      </c>
      <c r="W648" s="6" t="s">
        <v>1933</v>
      </c>
      <c r="X648" s="6" t="s">
        <v>1938</v>
      </c>
      <c r="Y648" s="6" t="s">
        <v>1934</v>
      </c>
      <c r="Z648" s="6" t="s">
        <v>1935</v>
      </c>
      <c r="AA648" s="35" t="s">
        <v>1936</v>
      </c>
      <c r="AB648" s="6" t="s">
        <v>1937</v>
      </c>
    </row>
    <row r="649" ht="15.75" hidden="1" customHeight="1">
      <c r="A649" s="2">
        <v>12.0</v>
      </c>
      <c r="B649" s="18" t="s">
        <v>765</v>
      </c>
      <c r="C649">
        <v>1.0</v>
      </c>
      <c r="D649">
        <v>0.0</v>
      </c>
      <c r="E649" t="s">
        <v>965</v>
      </c>
      <c r="F649" s="6" t="s">
        <v>966</v>
      </c>
      <c r="G649" t="s">
        <v>968</v>
      </c>
      <c r="H649" t="s">
        <v>1513</v>
      </c>
      <c r="I649" t="s">
        <v>972</v>
      </c>
      <c r="J649" s="6" t="s">
        <v>973</v>
      </c>
      <c r="K649" s="23">
        <v>0.0</v>
      </c>
      <c r="L649">
        <v>3.0</v>
      </c>
      <c r="N649">
        <v>1167.0</v>
      </c>
      <c r="O649" s="23">
        <v>1.0</v>
      </c>
      <c r="P649">
        <v>3.0</v>
      </c>
      <c r="R649">
        <v>1156.0</v>
      </c>
      <c r="S649" t="s">
        <v>976</v>
      </c>
      <c r="T649">
        <v>0.0</v>
      </c>
      <c r="U649">
        <v>0.0</v>
      </c>
      <c r="V649" t="s">
        <v>978</v>
      </c>
      <c r="W649" s="6" t="s">
        <v>1939</v>
      </c>
      <c r="X649" s="6" t="s">
        <v>1939</v>
      </c>
      <c r="Y649" s="6" t="s">
        <v>1940</v>
      </c>
      <c r="Z649" s="6" t="s">
        <v>1941</v>
      </c>
      <c r="AA649" s="35" t="s">
        <v>1936</v>
      </c>
      <c r="AB649" s="6" t="s">
        <v>1937</v>
      </c>
    </row>
    <row r="650" ht="15.75" hidden="1" customHeight="1">
      <c r="A650" s="2">
        <v>12.0</v>
      </c>
      <c r="B650" s="18" t="s">
        <v>765</v>
      </c>
      <c r="C650">
        <v>2.0</v>
      </c>
      <c r="D650">
        <v>0.0</v>
      </c>
      <c r="E650" t="s">
        <v>965</v>
      </c>
      <c r="F650" s="6" t="s">
        <v>966</v>
      </c>
      <c r="G650" t="s">
        <v>968</v>
      </c>
      <c r="H650" t="s">
        <v>1513</v>
      </c>
      <c r="I650" t="s">
        <v>972</v>
      </c>
      <c r="J650" s="6" t="s">
        <v>973</v>
      </c>
      <c r="K650" s="23">
        <v>0.0</v>
      </c>
      <c r="L650">
        <v>3.0</v>
      </c>
      <c r="N650">
        <v>6211.0</v>
      </c>
      <c r="O650" s="23">
        <v>1.0</v>
      </c>
      <c r="P650">
        <v>3.0</v>
      </c>
      <c r="R650">
        <v>5632.0</v>
      </c>
      <c r="S650" t="s">
        <v>976</v>
      </c>
      <c r="T650">
        <v>0.0</v>
      </c>
      <c r="U650">
        <v>0.0</v>
      </c>
      <c r="V650" t="s">
        <v>978</v>
      </c>
      <c r="W650" s="6" t="s">
        <v>1939</v>
      </c>
      <c r="X650" s="6" t="s">
        <v>1939</v>
      </c>
      <c r="Y650" s="6" t="s">
        <v>1940</v>
      </c>
      <c r="Z650" s="6" t="s">
        <v>1941</v>
      </c>
      <c r="AA650" s="35" t="s">
        <v>1936</v>
      </c>
      <c r="AB650" s="6" t="s">
        <v>1937</v>
      </c>
    </row>
    <row r="651" ht="15.75" hidden="1" customHeight="1">
      <c r="A651" s="2">
        <v>12.0</v>
      </c>
      <c r="B651" s="18" t="s">
        <v>765</v>
      </c>
      <c r="C651">
        <v>3.0</v>
      </c>
      <c r="D651">
        <v>0.0</v>
      </c>
      <c r="E651" t="s">
        <v>965</v>
      </c>
      <c r="F651" s="6" t="s">
        <v>966</v>
      </c>
      <c r="G651" t="s">
        <v>968</v>
      </c>
      <c r="H651" t="s">
        <v>1513</v>
      </c>
      <c r="I651" t="s">
        <v>972</v>
      </c>
      <c r="J651" s="6" t="s">
        <v>973</v>
      </c>
      <c r="K651" s="23">
        <v>0.0</v>
      </c>
      <c r="L651">
        <v>3.0</v>
      </c>
      <c r="N651">
        <v>3407.0</v>
      </c>
      <c r="O651" s="23">
        <v>1.0</v>
      </c>
      <c r="P651">
        <v>3.0</v>
      </c>
      <c r="R651">
        <v>3622.0</v>
      </c>
      <c r="S651" t="s">
        <v>976</v>
      </c>
      <c r="T651">
        <v>0.0</v>
      </c>
      <c r="U651">
        <v>0.0</v>
      </c>
      <c r="V651" t="s">
        <v>978</v>
      </c>
      <c r="W651" s="6" t="s">
        <v>1939</v>
      </c>
      <c r="X651" s="6" t="s">
        <v>1939</v>
      </c>
      <c r="Y651" s="6" t="s">
        <v>1940</v>
      </c>
      <c r="Z651" s="6" t="s">
        <v>1941</v>
      </c>
      <c r="AA651" s="35" t="s">
        <v>1936</v>
      </c>
      <c r="AB651" s="6" t="s">
        <v>1937</v>
      </c>
    </row>
    <row r="652" ht="15.75" hidden="1" customHeight="1">
      <c r="A652" s="2">
        <v>13.0</v>
      </c>
      <c r="B652" s="18" t="s">
        <v>767</v>
      </c>
      <c r="C652">
        <v>1.0</v>
      </c>
      <c r="D652">
        <v>0.0</v>
      </c>
      <c r="E652" t="s">
        <v>965</v>
      </c>
      <c r="F652" s="6" t="s">
        <v>1134</v>
      </c>
      <c r="G652" t="s">
        <v>1043</v>
      </c>
      <c r="H652" t="s">
        <v>1942</v>
      </c>
      <c r="I652" t="s">
        <v>972</v>
      </c>
      <c r="J652" s="6" t="s">
        <v>973</v>
      </c>
      <c r="K652" s="23">
        <v>0.0</v>
      </c>
      <c r="N652">
        <v>1.47</v>
      </c>
      <c r="O652" s="23">
        <v>1.0</v>
      </c>
      <c r="R652">
        <v>1.44</v>
      </c>
      <c r="S652" t="s">
        <v>976</v>
      </c>
      <c r="T652">
        <v>0.0</v>
      </c>
      <c r="U652">
        <v>0.0</v>
      </c>
      <c r="V652" t="s">
        <v>978</v>
      </c>
      <c r="W652" s="6" t="s">
        <v>1384</v>
      </c>
      <c r="X652" s="6" t="s">
        <v>1385</v>
      </c>
      <c r="Y652" s="6" t="s">
        <v>886</v>
      </c>
      <c r="Z652" s="6" t="s">
        <v>1897</v>
      </c>
      <c r="AA652" s="35" t="s">
        <v>1943</v>
      </c>
      <c r="AB652" s="6" t="s">
        <v>1944</v>
      </c>
      <c r="AC652" s="6" t="s">
        <v>1945</v>
      </c>
    </row>
    <row r="653" ht="15.75" hidden="1" customHeight="1">
      <c r="A653" s="2">
        <v>13.0</v>
      </c>
      <c r="B653" s="18" t="s">
        <v>767</v>
      </c>
      <c r="C653">
        <v>1.0</v>
      </c>
      <c r="D653">
        <v>0.0</v>
      </c>
      <c r="E653" t="s">
        <v>965</v>
      </c>
      <c r="F653" s="6" t="s">
        <v>1134</v>
      </c>
      <c r="G653" t="s">
        <v>1043</v>
      </c>
      <c r="H653" t="s">
        <v>1946</v>
      </c>
      <c r="I653" t="s">
        <v>972</v>
      </c>
      <c r="J653" s="6" t="s">
        <v>973</v>
      </c>
      <c r="K653" s="23">
        <v>0.0</v>
      </c>
      <c r="N653">
        <v>1.47</v>
      </c>
      <c r="O653" s="23">
        <v>2.0</v>
      </c>
      <c r="R653">
        <v>1.44</v>
      </c>
      <c r="S653" t="s">
        <v>976</v>
      </c>
      <c r="T653">
        <v>0.0</v>
      </c>
      <c r="U653">
        <v>0.0</v>
      </c>
      <c r="V653" t="s">
        <v>978</v>
      </c>
      <c r="W653" s="6" t="s">
        <v>1384</v>
      </c>
      <c r="X653" s="6" t="s">
        <v>1385</v>
      </c>
      <c r="Y653" s="6" t="s">
        <v>1879</v>
      </c>
      <c r="Z653" s="6" t="s">
        <v>1880</v>
      </c>
      <c r="AA653" s="35" t="s">
        <v>1943</v>
      </c>
      <c r="AB653" s="6" t="s">
        <v>1944</v>
      </c>
      <c r="AC653" s="6" t="s">
        <v>1945</v>
      </c>
    </row>
    <row r="654" ht="15.75" hidden="1" customHeight="1">
      <c r="A654" s="2">
        <v>13.0</v>
      </c>
      <c r="B654" s="18" t="s">
        <v>767</v>
      </c>
      <c r="C654">
        <v>2.0</v>
      </c>
      <c r="D654">
        <v>0.0</v>
      </c>
      <c r="E654" t="s">
        <v>965</v>
      </c>
      <c r="F654" s="6" t="s">
        <v>1134</v>
      </c>
      <c r="G654" t="s">
        <v>1043</v>
      </c>
      <c r="H654" t="s">
        <v>1947</v>
      </c>
      <c r="I654" t="s">
        <v>972</v>
      </c>
      <c r="J654" s="6" t="s">
        <v>973</v>
      </c>
      <c r="K654" s="23">
        <v>0.0</v>
      </c>
      <c r="N654">
        <v>1.52</v>
      </c>
      <c r="O654" s="23">
        <v>1.0</v>
      </c>
      <c r="R654">
        <v>1.48</v>
      </c>
      <c r="S654" t="s">
        <v>976</v>
      </c>
      <c r="T654">
        <v>0.0</v>
      </c>
      <c r="U654">
        <v>0.0</v>
      </c>
      <c r="V654" t="s">
        <v>978</v>
      </c>
      <c r="W654" s="6" t="s">
        <v>1384</v>
      </c>
      <c r="X654" s="6" t="s">
        <v>1385</v>
      </c>
      <c r="Y654" s="6" t="s">
        <v>886</v>
      </c>
      <c r="Z654" s="6" t="s">
        <v>1897</v>
      </c>
      <c r="AA654" s="35" t="s">
        <v>1943</v>
      </c>
      <c r="AB654" s="6" t="s">
        <v>1944</v>
      </c>
      <c r="AC654" s="6" t="s">
        <v>1945</v>
      </c>
    </row>
    <row r="655" ht="15.75" hidden="1" customHeight="1">
      <c r="A655" s="2">
        <v>13.0</v>
      </c>
      <c r="B655" s="18" t="s">
        <v>767</v>
      </c>
      <c r="C655">
        <v>2.0</v>
      </c>
      <c r="D655">
        <v>0.0</v>
      </c>
      <c r="E655" t="s">
        <v>965</v>
      </c>
      <c r="F655" s="6" t="s">
        <v>1134</v>
      </c>
      <c r="G655" t="s">
        <v>1043</v>
      </c>
      <c r="H655" t="s">
        <v>1948</v>
      </c>
      <c r="I655" t="s">
        <v>972</v>
      </c>
      <c r="J655" s="6" t="s">
        <v>973</v>
      </c>
      <c r="K655" s="23">
        <v>0.0</v>
      </c>
      <c r="N655">
        <v>1.52</v>
      </c>
      <c r="O655" s="23">
        <v>2.0</v>
      </c>
      <c r="R655">
        <v>1.53</v>
      </c>
      <c r="S655" t="s">
        <v>976</v>
      </c>
      <c r="T655">
        <v>0.0</v>
      </c>
      <c r="U655">
        <v>0.0</v>
      </c>
      <c r="V655" t="s">
        <v>978</v>
      </c>
      <c r="W655" s="6" t="s">
        <v>1384</v>
      </c>
      <c r="X655" s="6" t="s">
        <v>1385</v>
      </c>
      <c r="Y655" s="6" t="s">
        <v>1879</v>
      </c>
      <c r="Z655" s="6" t="s">
        <v>1880</v>
      </c>
      <c r="AA655" s="35" t="s">
        <v>1943</v>
      </c>
      <c r="AB655" s="6" t="s">
        <v>1944</v>
      </c>
      <c r="AC655" s="6" t="s">
        <v>1945</v>
      </c>
    </row>
    <row r="656" ht="15.75" hidden="1" customHeight="1">
      <c r="A656" s="2">
        <v>13.0</v>
      </c>
      <c r="B656" s="18" t="s">
        <v>767</v>
      </c>
      <c r="C656">
        <v>3.0</v>
      </c>
      <c r="D656">
        <v>0.0</v>
      </c>
      <c r="E656" t="s">
        <v>965</v>
      </c>
      <c r="F656" s="6" t="s">
        <v>1134</v>
      </c>
      <c r="G656" t="s">
        <v>1043</v>
      </c>
      <c r="H656" t="s">
        <v>1949</v>
      </c>
      <c r="I656" t="s">
        <v>972</v>
      </c>
      <c r="J656" s="6" t="s">
        <v>973</v>
      </c>
      <c r="K656" s="23">
        <v>0.0</v>
      </c>
      <c r="N656">
        <v>1.48</v>
      </c>
      <c r="O656" s="23">
        <v>1.0</v>
      </c>
      <c r="R656">
        <v>1.51</v>
      </c>
      <c r="S656" t="s">
        <v>976</v>
      </c>
      <c r="T656">
        <v>0.0</v>
      </c>
      <c r="U656">
        <v>0.0</v>
      </c>
      <c r="V656" t="s">
        <v>978</v>
      </c>
      <c r="W656" s="6" t="s">
        <v>1384</v>
      </c>
      <c r="X656" s="6" t="s">
        <v>1385</v>
      </c>
      <c r="Y656" s="6" t="s">
        <v>886</v>
      </c>
      <c r="Z656" s="6" t="s">
        <v>1897</v>
      </c>
      <c r="AA656" s="35" t="s">
        <v>1943</v>
      </c>
      <c r="AB656" s="6" t="s">
        <v>1944</v>
      </c>
      <c r="AC656" s="6" t="s">
        <v>1945</v>
      </c>
    </row>
    <row r="657" ht="15.75" hidden="1" customHeight="1">
      <c r="A657" s="2">
        <v>13.0</v>
      </c>
      <c r="B657" s="18" t="s">
        <v>767</v>
      </c>
      <c r="C657">
        <v>3.0</v>
      </c>
      <c r="D657">
        <v>0.0</v>
      </c>
      <c r="E657" t="s">
        <v>965</v>
      </c>
      <c r="F657" s="6" t="s">
        <v>1134</v>
      </c>
      <c r="G657" t="s">
        <v>1043</v>
      </c>
      <c r="H657" t="s">
        <v>1950</v>
      </c>
      <c r="I657" t="s">
        <v>972</v>
      </c>
      <c r="J657" s="6" t="s">
        <v>973</v>
      </c>
      <c r="K657" s="23">
        <v>0.0</v>
      </c>
      <c r="N657">
        <v>1.48</v>
      </c>
      <c r="O657" s="23">
        <v>2.0</v>
      </c>
      <c r="R657">
        <v>1.49</v>
      </c>
      <c r="S657" t="s">
        <v>976</v>
      </c>
      <c r="T657">
        <v>0.0</v>
      </c>
      <c r="U657">
        <v>0.0</v>
      </c>
      <c r="V657" t="s">
        <v>978</v>
      </c>
      <c r="W657" s="6" t="s">
        <v>1384</v>
      </c>
      <c r="X657" s="6" t="s">
        <v>1385</v>
      </c>
      <c r="Y657" s="6" t="s">
        <v>1879</v>
      </c>
      <c r="Z657" s="6" t="s">
        <v>1880</v>
      </c>
      <c r="AA657" s="35" t="s">
        <v>1943</v>
      </c>
      <c r="AB657" s="6" t="s">
        <v>1944</v>
      </c>
      <c r="AC657" s="6" t="s">
        <v>1945</v>
      </c>
    </row>
    <row r="658" ht="15.75" hidden="1" customHeight="1">
      <c r="A658" s="2">
        <v>13.0</v>
      </c>
      <c r="B658" s="18" t="s">
        <v>767</v>
      </c>
      <c r="C658">
        <v>1.0</v>
      </c>
      <c r="D658">
        <v>0.0</v>
      </c>
      <c r="E658" t="s">
        <v>965</v>
      </c>
      <c r="F658" s="6" t="s">
        <v>1246</v>
      </c>
      <c r="G658" t="s">
        <v>1951</v>
      </c>
      <c r="H658" t="s">
        <v>1952</v>
      </c>
      <c r="I658" t="s">
        <v>972</v>
      </c>
      <c r="J658" s="6" t="s">
        <v>973</v>
      </c>
      <c r="K658" s="23">
        <v>0.0</v>
      </c>
      <c r="N658">
        <v>18.96</v>
      </c>
      <c r="O658" s="23">
        <v>1.0</v>
      </c>
      <c r="R658">
        <v>18.5</v>
      </c>
      <c r="S658" t="s">
        <v>976</v>
      </c>
      <c r="T658">
        <v>0.0</v>
      </c>
      <c r="U658">
        <v>0.0</v>
      </c>
      <c r="V658" t="s">
        <v>978</v>
      </c>
      <c r="W658" s="6" t="s">
        <v>1384</v>
      </c>
      <c r="X658" s="6" t="s">
        <v>1385</v>
      </c>
      <c r="Y658" s="6" t="s">
        <v>886</v>
      </c>
      <c r="Z658" s="6" t="s">
        <v>1897</v>
      </c>
      <c r="AA658" s="6" t="s">
        <v>1953</v>
      </c>
      <c r="AB658" s="6" t="s">
        <v>1954</v>
      </c>
      <c r="AC658" s="6" t="s">
        <v>1955</v>
      </c>
    </row>
    <row r="659" ht="15.75" hidden="1" customHeight="1">
      <c r="A659" s="2">
        <v>13.0</v>
      </c>
      <c r="B659" s="18" t="s">
        <v>767</v>
      </c>
      <c r="C659">
        <v>1.0</v>
      </c>
      <c r="D659">
        <v>0.0</v>
      </c>
      <c r="E659" t="s">
        <v>965</v>
      </c>
      <c r="F659" s="6" t="s">
        <v>1246</v>
      </c>
      <c r="G659" t="s">
        <v>1951</v>
      </c>
      <c r="H659" t="s">
        <v>1956</v>
      </c>
      <c r="I659" t="s">
        <v>972</v>
      </c>
      <c r="J659" s="6" t="s">
        <v>973</v>
      </c>
      <c r="K659" s="23">
        <v>0.0</v>
      </c>
      <c r="N659">
        <v>18.96</v>
      </c>
      <c r="O659" s="23">
        <v>2.0</v>
      </c>
      <c r="R659">
        <v>20.34</v>
      </c>
      <c r="S659" t="s">
        <v>976</v>
      </c>
      <c r="T659">
        <v>0.0</v>
      </c>
      <c r="U659">
        <v>0.0</v>
      </c>
      <c r="V659" t="s">
        <v>978</v>
      </c>
      <c r="W659" s="6" t="s">
        <v>1384</v>
      </c>
      <c r="X659" s="6" t="s">
        <v>1385</v>
      </c>
      <c r="Y659" s="6" t="s">
        <v>1879</v>
      </c>
      <c r="Z659" s="6" t="s">
        <v>1880</v>
      </c>
      <c r="AA659" s="6" t="s">
        <v>1953</v>
      </c>
      <c r="AB659" s="6" t="s">
        <v>1954</v>
      </c>
      <c r="AC659" s="6" t="s">
        <v>1955</v>
      </c>
    </row>
    <row r="660" ht="15.75" hidden="1" customHeight="1">
      <c r="A660" s="2">
        <v>13.0</v>
      </c>
      <c r="B660" s="18" t="s">
        <v>767</v>
      </c>
      <c r="C660">
        <v>2.0</v>
      </c>
      <c r="D660">
        <v>0.0</v>
      </c>
      <c r="E660" t="s">
        <v>965</v>
      </c>
      <c r="F660" s="6" t="s">
        <v>1246</v>
      </c>
      <c r="G660" t="s">
        <v>1951</v>
      </c>
      <c r="H660" t="s">
        <v>1957</v>
      </c>
      <c r="I660" t="s">
        <v>972</v>
      </c>
      <c r="J660" s="6" t="s">
        <v>973</v>
      </c>
      <c r="K660" s="23">
        <v>0.0</v>
      </c>
      <c r="N660">
        <v>15.63</v>
      </c>
      <c r="O660" s="23">
        <v>1.0</v>
      </c>
      <c r="R660">
        <v>16.88</v>
      </c>
      <c r="S660" t="s">
        <v>976</v>
      </c>
      <c r="T660">
        <v>0.0</v>
      </c>
      <c r="U660">
        <v>0.0</v>
      </c>
      <c r="V660" t="s">
        <v>978</v>
      </c>
      <c r="W660" s="6" t="s">
        <v>1384</v>
      </c>
      <c r="X660" s="6" t="s">
        <v>1385</v>
      </c>
      <c r="Y660" s="6" t="s">
        <v>886</v>
      </c>
      <c r="Z660" s="6" t="s">
        <v>1897</v>
      </c>
      <c r="AA660" s="6" t="s">
        <v>1953</v>
      </c>
      <c r="AB660" s="6" t="s">
        <v>1954</v>
      </c>
      <c r="AC660" s="6" t="s">
        <v>1955</v>
      </c>
    </row>
    <row r="661" ht="15.75" hidden="1" customHeight="1">
      <c r="A661" s="2">
        <v>13.0</v>
      </c>
      <c r="B661" s="18" t="s">
        <v>767</v>
      </c>
      <c r="C661">
        <v>2.0</v>
      </c>
      <c r="D661">
        <v>0.0</v>
      </c>
      <c r="E661" t="s">
        <v>965</v>
      </c>
      <c r="F661" s="6" t="s">
        <v>1246</v>
      </c>
      <c r="G661" t="s">
        <v>1951</v>
      </c>
      <c r="H661" t="s">
        <v>1958</v>
      </c>
      <c r="I661" t="s">
        <v>972</v>
      </c>
      <c r="J661" s="6" t="s">
        <v>973</v>
      </c>
      <c r="K661" s="23">
        <v>0.0</v>
      </c>
      <c r="N661">
        <v>15.63</v>
      </c>
      <c r="O661" s="23">
        <v>2.0</v>
      </c>
      <c r="R661">
        <v>14.76</v>
      </c>
      <c r="S661" t="s">
        <v>976</v>
      </c>
      <c r="T661">
        <v>0.0</v>
      </c>
      <c r="U661">
        <v>0.0</v>
      </c>
      <c r="V661" t="s">
        <v>978</v>
      </c>
      <c r="W661" s="6" t="s">
        <v>1384</v>
      </c>
      <c r="X661" s="6" t="s">
        <v>1385</v>
      </c>
      <c r="Y661" s="6" t="s">
        <v>1879</v>
      </c>
      <c r="Z661" s="6" t="s">
        <v>1880</v>
      </c>
      <c r="AA661" s="6" t="s">
        <v>1953</v>
      </c>
      <c r="AB661" s="6" t="s">
        <v>1954</v>
      </c>
      <c r="AC661" s="6" t="s">
        <v>1955</v>
      </c>
    </row>
    <row r="662" ht="15.75" hidden="1" customHeight="1">
      <c r="A662" s="2">
        <v>13.0</v>
      </c>
      <c r="B662" s="18" t="s">
        <v>767</v>
      </c>
      <c r="C662">
        <v>3.0</v>
      </c>
      <c r="D662">
        <v>0.0</v>
      </c>
      <c r="E662" t="s">
        <v>965</v>
      </c>
      <c r="F662" s="6" t="s">
        <v>1246</v>
      </c>
      <c r="G662" t="s">
        <v>1951</v>
      </c>
      <c r="H662" t="s">
        <v>1959</v>
      </c>
      <c r="I662" t="s">
        <v>972</v>
      </c>
      <c r="J662" s="6" t="s">
        <v>973</v>
      </c>
      <c r="K662" s="23">
        <v>0.0</v>
      </c>
      <c r="N662">
        <v>10.87</v>
      </c>
      <c r="O662" s="23">
        <v>1.0</v>
      </c>
      <c r="R662">
        <v>11.78</v>
      </c>
      <c r="S662" t="s">
        <v>976</v>
      </c>
      <c r="T662">
        <v>0.0</v>
      </c>
      <c r="U662">
        <v>0.0</v>
      </c>
      <c r="V662" t="s">
        <v>978</v>
      </c>
      <c r="W662" s="6" t="s">
        <v>1384</v>
      </c>
      <c r="X662" s="6" t="s">
        <v>1385</v>
      </c>
      <c r="Y662" s="6" t="s">
        <v>886</v>
      </c>
      <c r="Z662" s="6" t="s">
        <v>1897</v>
      </c>
      <c r="AA662" s="6" t="s">
        <v>1953</v>
      </c>
      <c r="AB662" s="6" t="s">
        <v>1954</v>
      </c>
      <c r="AC662" s="6" t="s">
        <v>1955</v>
      </c>
    </row>
    <row r="663" ht="15.75" hidden="1" customHeight="1">
      <c r="A663" s="2">
        <v>13.0</v>
      </c>
      <c r="B663" s="18" t="s">
        <v>767</v>
      </c>
      <c r="C663">
        <v>3.0</v>
      </c>
      <c r="D663">
        <v>0.0</v>
      </c>
      <c r="E663" t="s">
        <v>965</v>
      </c>
      <c r="F663" s="6" t="s">
        <v>1246</v>
      </c>
      <c r="G663" t="s">
        <v>1951</v>
      </c>
      <c r="H663" t="s">
        <v>1960</v>
      </c>
      <c r="I663" t="s">
        <v>972</v>
      </c>
      <c r="J663" s="6" t="s">
        <v>973</v>
      </c>
      <c r="K663" s="23">
        <v>0.0</v>
      </c>
      <c r="N663">
        <v>10.87</v>
      </c>
      <c r="O663" s="23">
        <v>2.0</v>
      </c>
      <c r="R663">
        <v>13.0</v>
      </c>
      <c r="S663">
        <v>0.05</v>
      </c>
      <c r="T663">
        <v>1.0</v>
      </c>
      <c r="U663" s="6">
        <v>1.0</v>
      </c>
      <c r="V663" t="s">
        <v>978</v>
      </c>
      <c r="W663" s="6" t="s">
        <v>1384</v>
      </c>
      <c r="X663" s="6" t="s">
        <v>1385</v>
      </c>
      <c r="Y663" s="6" t="s">
        <v>1879</v>
      </c>
      <c r="Z663" s="6" t="s">
        <v>1880</v>
      </c>
      <c r="AA663" s="6" t="s">
        <v>1953</v>
      </c>
      <c r="AB663" s="6" t="s">
        <v>1954</v>
      </c>
      <c r="AC663" s="6" t="s">
        <v>1955</v>
      </c>
    </row>
    <row r="664" ht="15.75" hidden="1" customHeight="1">
      <c r="A664" s="2">
        <v>13.0</v>
      </c>
      <c r="B664" s="18" t="s">
        <v>767</v>
      </c>
      <c r="C664">
        <v>2.0</v>
      </c>
      <c r="D664">
        <v>0.0</v>
      </c>
      <c r="E664" t="s">
        <v>965</v>
      </c>
      <c r="F664" s="6" t="s">
        <v>1134</v>
      </c>
      <c r="G664" t="s">
        <v>1961</v>
      </c>
      <c r="H664" t="s">
        <v>1962</v>
      </c>
      <c r="I664" t="s">
        <v>972</v>
      </c>
      <c r="J664" s="6" t="s">
        <v>973</v>
      </c>
      <c r="K664" s="23">
        <v>0.0</v>
      </c>
      <c r="N664">
        <v>0.039</v>
      </c>
      <c r="O664" s="23">
        <v>1.0</v>
      </c>
      <c r="R664">
        <v>0.019</v>
      </c>
      <c r="S664">
        <v>0.05</v>
      </c>
      <c r="T664">
        <v>-1.0</v>
      </c>
      <c r="U664">
        <v>1.0</v>
      </c>
      <c r="V664" t="s">
        <v>978</v>
      </c>
      <c r="W664" s="6" t="s">
        <v>1384</v>
      </c>
      <c r="X664" s="6" t="s">
        <v>1385</v>
      </c>
      <c r="Y664" s="6" t="s">
        <v>886</v>
      </c>
      <c r="Z664" s="6" t="s">
        <v>1897</v>
      </c>
      <c r="AA664" s="6" t="s">
        <v>1963</v>
      </c>
      <c r="AB664" s="6" t="s">
        <v>1964</v>
      </c>
      <c r="AC664" s="6" t="s">
        <v>1965</v>
      </c>
    </row>
    <row r="665" ht="15.75" hidden="1" customHeight="1">
      <c r="A665" s="2">
        <v>13.0</v>
      </c>
      <c r="B665" s="18" t="s">
        <v>767</v>
      </c>
      <c r="C665">
        <v>2.0</v>
      </c>
      <c r="D665">
        <v>0.0</v>
      </c>
      <c r="E665" t="s">
        <v>965</v>
      </c>
      <c r="F665" s="6" t="s">
        <v>1134</v>
      </c>
      <c r="G665" t="s">
        <v>1961</v>
      </c>
      <c r="H665" t="s">
        <v>1966</v>
      </c>
      <c r="I665" t="s">
        <v>972</v>
      </c>
      <c r="J665" s="6" t="s">
        <v>973</v>
      </c>
      <c r="K665" s="23">
        <v>0.0</v>
      </c>
      <c r="N665">
        <v>0.039</v>
      </c>
      <c r="O665" s="23">
        <v>2.0</v>
      </c>
      <c r="R665">
        <v>0.015</v>
      </c>
      <c r="S665">
        <v>0.05</v>
      </c>
      <c r="T665">
        <v>-1.0</v>
      </c>
      <c r="U665">
        <v>1.0</v>
      </c>
      <c r="V665" t="s">
        <v>978</v>
      </c>
      <c r="W665" s="6" t="s">
        <v>1384</v>
      </c>
      <c r="X665" s="6" t="s">
        <v>1385</v>
      </c>
      <c r="Y665" s="6" t="s">
        <v>1879</v>
      </c>
      <c r="Z665" s="6" t="s">
        <v>1880</v>
      </c>
      <c r="AA665" s="6" t="s">
        <v>1963</v>
      </c>
      <c r="AB665" s="6" t="s">
        <v>1964</v>
      </c>
      <c r="AC665" s="6" t="s">
        <v>1965</v>
      </c>
    </row>
    <row r="666" ht="15.75" hidden="1" customHeight="1">
      <c r="A666" s="2">
        <v>13.0</v>
      </c>
      <c r="B666" s="18" t="s">
        <v>767</v>
      </c>
      <c r="C666">
        <v>3.0</v>
      </c>
      <c r="D666">
        <v>0.0</v>
      </c>
      <c r="E666" t="s">
        <v>965</v>
      </c>
      <c r="F666" s="6" t="s">
        <v>1134</v>
      </c>
      <c r="G666" t="s">
        <v>1961</v>
      </c>
      <c r="H666" t="s">
        <v>1967</v>
      </c>
      <c r="I666" t="s">
        <v>972</v>
      </c>
      <c r="J666" s="6" t="s">
        <v>973</v>
      </c>
      <c r="K666" s="23">
        <v>0.0</v>
      </c>
      <c r="N666">
        <v>0.042</v>
      </c>
      <c r="O666" s="23">
        <v>2.0</v>
      </c>
      <c r="R666">
        <v>0.022</v>
      </c>
      <c r="S666">
        <v>0.05</v>
      </c>
      <c r="T666">
        <v>-1.0</v>
      </c>
      <c r="U666">
        <v>1.0</v>
      </c>
      <c r="V666" t="s">
        <v>978</v>
      </c>
      <c r="W666" s="6" t="s">
        <v>1384</v>
      </c>
      <c r="X666" s="6" t="s">
        <v>1385</v>
      </c>
      <c r="Y666" s="6" t="s">
        <v>1879</v>
      </c>
      <c r="Z666" s="6" t="s">
        <v>1880</v>
      </c>
      <c r="AA666" s="6" t="s">
        <v>1963</v>
      </c>
      <c r="AB666" s="6" t="s">
        <v>1964</v>
      </c>
      <c r="AC666" s="6" t="s">
        <v>1965</v>
      </c>
    </row>
    <row r="667" ht="15.75" hidden="1" customHeight="1">
      <c r="A667" s="2">
        <v>13.0</v>
      </c>
      <c r="B667" s="18" t="s">
        <v>767</v>
      </c>
      <c r="C667">
        <v>1.0</v>
      </c>
      <c r="D667">
        <v>0.0</v>
      </c>
      <c r="E667" t="s">
        <v>965</v>
      </c>
      <c r="F667" s="6" t="s">
        <v>1134</v>
      </c>
      <c r="G667" t="s">
        <v>1961</v>
      </c>
      <c r="H667" t="s">
        <v>1968</v>
      </c>
      <c r="I667" t="s">
        <v>972</v>
      </c>
      <c r="J667" s="6" t="s">
        <v>973</v>
      </c>
      <c r="K667" s="23">
        <v>0.0</v>
      </c>
      <c r="N667">
        <v>0.024</v>
      </c>
      <c r="O667" s="23">
        <v>1.0</v>
      </c>
      <c r="R667">
        <v>0.023</v>
      </c>
      <c r="S667" t="s">
        <v>976</v>
      </c>
      <c r="T667">
        <v>0.0</v>
      </c>
      <c r="U667">
        <v>0.0</v>
      </c>
      <c r="V667" t="s">
        <v>978</v>
      </c>
      <c r="W667" s="6" t="s">
        <v>1384</v>
      </c>
      <c r="X667" s="6" t="s">
        <v>1385</v>
      </c>
      <c r="Y667" s="6" t="s">
        <v>886</v>
      </c>
      <c r="Z667" s="6" t="s">
        <v>1897</v>
      </c>
      <c r="AA667" s="6" t="s">
        <v>1963</v>
      </c>
      <c r="AB667" s="6" t="s">
        <v>1964</v>
      </c>
      <c r="AC667" s="6" t="s">
        <v>1965</v>
      </c>
    </row>
    <row r="668" ht="15.75" hidden="1" customHeight="1">
      <c r="A668" s="2">
        <v>13.0</v>
      </c>
      <c r="B668" s="18" t="s">
        <v>767</v>
      </c>
      <c r="C668">
        <v>1.0</v>
      </c>
      <c r="D668">
        <v>0.0</v>
      </c>
      <c r="E668" t="s">
        <v>965</v>
      </c>
      <c r="F668" s="6" t="s">
        <v>1134</v>
      </c>
      <c r="G668" t="s">
        <v>1961</v>
      </c>
      <c r="H668" t="s">
        <v>1969</v>
      </c>
      <c r="I668" t="s">
        <v>972</v>
      </c>
      <c r="J668" s="6" t="s">
        <v>973</v>
      </c>
      <c r="K668" s="23">
        <v>0.0</v>
      </c>
      <c r="N668">
        <v>0.024</v>
      </c>
      <c r="O668" s="23">
        <v>2.0</v>
      </c>
      <c r="R668">
        <v>0.012</v>
      </c>
      <c r="S668" t="s">
        <v>976</v>
      </c>
      <c r="T668">
        <v>0.0</v>
      </c>
      <c r="U668">
        <v>0.0</v>
      </c>
      <c r="V668" t="s">
        <v>978</v>
      </c>
      <c r="W668" s="6" t="s">
        <v>1384</v>
      </c>
      <c r="X668" s="6" t="s">
        <v>1385</v>
      </c>
      <c r="Y668" s="6" t="s">
        <v>1879</v>
      </c>
      <c r="Z668" s="6" t="s">
        <v>1880</v>
      </c>
      <c r="AA668" s="6" t="s">
        <v>1963</v>
      </c>
      <c r="AB668" s="6" t="s">
        <v>1964</v>
      </c>
      <c r="AC668" s="6" t="s">
        <v>1965</v>
      </c>
    </row>
    <row r="669" ht="15.75" hidden="1" customHeight="1">
      <c r="A669" s="2">
        <v>13.0</v>
      </c>
      <c r="B669" s="18" t="s">
        <v>767</v>
      </c>
      <c r="C669">
        <v>3.0</v>
      </c>
      <c r="D669">
        <v>0.0</v>
      </c>
      <c r="E669" t="s">
        <v>965</v>
      </c>
      <c r="F669" s="6" t="s">
        <v>1134</v>
      </c>
      <c r="G669" t="s">
        <v>1961</v>
      </c>
      <c r="H669" t="s">
        <v>1970</v>
      </c>
      <c r="I669" t="s">
        <v>972</v>
      </c>
      <c r="J669" s="6" t="s">
        <v>973</v>
      </c>
      <c r="K669" s="23">
        <v>0.0</v>
      </c>
      <c r="N669">
        <v>0.042</v>
      </c>
      <c r="O669" s="23">
        <v>1.0</v>
      </c>
      <c r="R669">
        <v>0.036</v>
      </c>
      <c r="S669" t="s">
        <v>976</v>
      </c>
      <c r="T669">
        <v>0.0</v>
      </c>
      <c r="U669">
        <v>0.0</v>
      </c>
      <c r="V669" t="s">
        <v>978</v>
      </c>
      <c r="W669" s="6" t="s">
        <v>1384</v>
      </c>
      <c r="X669" s="6" t="s">
        <v>1385</v>
      </c>
      <c r="Y669" s="6" t="s">
        <v>886</v>
      </c>
      <c r="Z669" s="6" t="s">
        <v>1897</v>
      </c>
      <c r="AA669" s="6" t="s">
        <v>1963</v>
      </c>
      <c r="AB669" s="6" t="s">
        <v>1964</v>
      </c>
      <c r="AC669" s="6" t="s">
        <v>1965</v>
      </c>
    </row>
    <row r="670" ht="15.75" hidden="1" customHeight="1">
      <c r="A670" s="2">
        <v>13.0</v>
      </c>
      <c r="B670" s="18" t="s">
        <v>767</v>
      </c>
      <c r="C670">
        <v>2.0</v>
      </c>
      <c r="D670">
        <v>0.0</v>
      </c>
      <c r="E670" t="s">
        <v>965</v>
      </c>
      <c r="F670" s="6" t="s">
        <v>1134</v>
      </c>
      <c r="G670" t="s">
        <v>1971</v>
      </c>
      <c r="H670" t="s">
        <v>1972</v>
      </c>
      <c r="I670" t="s">
        <v>972</v>
      </c>
      <c r="J670" s="6" t="s">
        <v>973</v>
      </c>
      <c r="K670" s="23">
        <v>0.0</v>
      </c>
      <c r="N670">
        <v>2.98</v>
      </c>
      <c r="O670" s="23">
        <v>1.0</v>
      </c>
      <c r="R670">
        <v>1.06</v>
      </c>
      <c r="S670">
        <v>0.05</v>
      </c>
      <c r="T670">
        <v>-1.0</v>
      </c>
      <c r="U670">
        <v>1.0</v>
      </c>
      <c r="V670" t="s">
        <v>978</v>
      </c>
      <c r="W670" s="6" t="s">
        <v>1384</v>
      </c>
      <c r="X670" s="6" t="s">
        <v>1385</v>
      </c>
      <c r="Y670" s="6" t="s">
        <v>886</v>
      </c>
      <c r="Z670" s="6" t="s">
        <v>1897</v>
      </c>
      <c r="AA670" s="35" t="s">
        <v>1973</v>
      </c>
      <c r="AB670" s="6" t="s">
        <v>1974</v>
      </c>
      <c r="AC670" s="6" t="s">
        <v>1975</v>
      </c>
    </row>
    <row r="671" ht="15.75" hidden="1" customHeight="1">
      <c r="A671" s="2">
        <v>13.0</v>
      </c>
      <c r="B671" s="18" t="s">
        <v>767</v>
      </c>
      <c r="C671">
        <v>2.0</v>
      </c>
      <c r="D671">
        <v>0.0</v>
      </c>
      <c r="E671" t="s">
        <v>965</v>
      </c>
      <c r="F671" s="6" t="s">
        <v>1134</v>
      </c>
      <c r="G671" t="s">
        <v>1971</v>
      </c>
      <c r="H671" t="s">
        <v>1976</v>
      </c>
      <c r="I671" t="s">
        <v>972</v>
      </c>
      <c r="J671" s="6" t="s">
        <v>973</v>
      </c>
      <c r="K671" s="23">
        <v>0.0</v>
      </c>
      <c r="N671">
        <v>2.98</v>
      </c>
      <c r="O671" s="23">
        <v>2.0</v>
      </c>
      <c r="R671">
        <v>0.22</v>
      </c>
      <c r="S671">
        <v>0.05</v>
      </c>
      <c r="T671">
        <v>-1.0</v>
      </c>
      <c r="U671">
        <v>1.0</v>
      </c>
      <c r="V671" t="s">
        <v>978</v>
      </c>
      <c r="W671" s="6" t="s">
        <v>1384</v>
      </c>
      <c r="X671" s="6" t="s">
        <v>1385</v>
      </c>
      <c r="Y671" s="6" t="s">
        <v>1879</v>
      </c>
      <c r="Z671" s="6" t="s">
        <v>1880</v>
      </c>
      <c r="AA671" s="35" t="s">
        <v>1973</v>
      </c>
      <c r="AB671" s="6" t="s">
        <v>1974</v>
      </c>
      <c r="AC671" s="6" t="s">
        <v>1975</v>
      </c>
    </row>
    <row r="672" ht="15.75" hidden="1" customHeight="1">
      <c r="A672" s="2">
        <v>13.0</v>
      </c>
      <c r="B672" s="18" t="s">
        <v>767</v>
      </c>
      <c r="C672">
        <v>3.0</v>
      </c>
      <c r="D672">
        <v>0.0</v>
      </c>
      <c r="E672" t="s">
        <v>965</v>
      </c>
      <c r="F672" s="6" t="s">
        <v>1134</v>
      </c>
      <c r="G672" t="s">
        <v>1971</v>
      </c>
      <c r="H672" t="s">
        <v>1977</v>
      </c>
      <c r="I672" t="s">
        <v>972</v>
      </c>
      <c r="J672" s="6" t="s">
        <v>973</v>
      </c>
      <c r="K672" s="23">
        <v>0.0</v>
      </c>
      <c r="N672">
        <v>2.36</v>
      </c>
      <c r="O672" s="23">
        <v>1.0</v>
      </c>
      <c r="R672">
        <v>1.36</v>
      </c>
      <c r="S672">
        <v>0.05</v>
      </c>
      <c r="T672">
        <v>-1.0</v>
      </c>
      <c r="U672">
        <v>1.0</v>
      </c>
      <c r="V672" t="s">
        <v>978</v>
      </c>
      <c r="W672" s="6" t="s">
        <v>1384</v>
      </c>
      <c r="X672" s="6" t="s">
        <v>1385</v>
      </c>
      <c r="Y672" s="6" t="s">
        <v>886</v>
      </c>
      <c r="Z672" s="6" t="s">
        <v>1897</v>
      </c>
      <c r="AA672" s="35" t="s">
        <v>1973</v>
      </c>
      <c r="AB672" s="6" t="s">
        <v>1974</v>
      </c>
      <c r="AC672" s="6" t="s">
        <v>1975</v>
      </c>
    </row>
    <row r="673" ht="15.75" hidden="1" customHeight="1">
      <c r="A673" s="2">
        <v>13.0</v>
      </c>
      <c r="B673" s="18" t="s">
        <v>767</v>
      </c>
      <c r="C673">
        <v>3.0</v>
      </c>
      <c r="D673">
        <v>0.0</v>
      </c>
      <c r="E673" t="s">
        <v>965</v>
      </c>
      <c r="F673" s="6" t="s">
        <v>1134</v>
      </c>
      <c r="G673" t="s">
        <v>1971</v>
      </c>
      <c r="H673" t="s">
        <v>1978</v>
      </c>
      <c r="I673" t="s">
        <v>972</v>
      </c>
      <c r="J673" s="6" t="s">
        <v>973</v>
      </c>
      <c r="K673" s="23">
        <v>0.0</v>
      </c>
      <c r="N673">
        <v>2.36</v>
      </c>
      <c r="O673" s="23">
        <v>2.0</v>
      </c>
      <c r="R673">
        <v>0.34</v>
      </c>
      <c r="S673">
        <v>0.05</v>
      </c>
      <c r="T673">
        <v>-1.0</v>
      </c>
      <c r="U673">
        <v>1.0</v>
      </c>
      <c r="V673" t="s">
        <v>978</v>
      </c>
      <c r="W673" s="6" t="s">
        <v>1384</v>
      </c>
      <c r="X673" s="6" t="s">
        <v>1385</v>
      </c>
      <c r="Y673" s="6" t="s">
        <v>1879</v>
      </c>
      <c r="Z673" s="6" t="s">
        <v>1880</v>
      </c>
      <c r="AA673" s="35" t="s">
        <v>1973</v>
      </c>
      <c r="AB673" s="6" t="s">
        <v>1974</v>
      </c>
      <c r="AC673" s="6" t="s">
        <v>1975</v>
      </c>
    </row>
    <row r="674" ht="15.75" hidden="1" customHeight="1">
      <c r="A674" s="2">
        <v>13.0</v>
      </c>
      <c r="B674" s="18" t="s">
        <v>767</v>
      </c>
      <c r="C674">
        <v>3.0</v>
      </c>
      <c r="D674">
        <v>0.0</v>
      </c>
      <c r="E674" t="s">
        <v>965</v>
      </c>
      <c r="F674" s="6" t="s">
        <v>1246</v>
      </c>
      <c r="G674" t="s">
        <v>1979</v>
      </c>
      <c r="H674" t="s">
        <v>1980</v>
      </c>
      <c r="I674" t="s">
        <v>972</v>
      </c>
      <c r="J674" s="6" t="s">
        <v>973</v>
      </c>
      <c r="K674" s="23">
        <v>0.0</v>
      </c>
      <c r="N674">
        <v>20.24</v>
      </c>
      <c r="O674" s="23">
        <v>2.0</v>
      </c>
      <c r="R674">
        <v>19.02</v>
      </c>
      <c r="S674">
        <v>0.05</v>
      </c>
      <c r="T674">
        <v>-1.0</v>
      </c>
      <c r="U674">
        <v>1.0</v>
      </c>
      <c r="V674" t="s">
        <v>978</v>
      </c>
      <c r="W674" s="6" t="s">
        <v>1384</v>
      </c>
      <c r="X674" s="6" t="s">
        <v>1385</v>
      </c>
      <c r="Y674" s="6" t="s">
        <v>1879</v>
      </c>
      <c r="Z674" s="6" t="s">
        <v>1880</v>
      </c>
      <c r="AA674" s="35" t="s">
        <v>1981</v>
      </c>
      <c r="AB674" s="6" t="s">
        <v>1982</v>
      </c>
      <c r="AC674" s="6" t="s">
        <v>1955</v>
      </c>
    </row>
    <row r="675" ht="15.75" hidden="1" customHeight="1">
      <c r="A675" s="2">
        <v>13.0</v>
      </c>
      <c r="B675" s="18" t="s">
        <v>767</v>
      </c>
      <c r="C675">
        <v>1.0</v>
      </c>
      <c r="D675">
        <v>0.0</v>
      </c>
      <c r="E675" t="s">
        <v>965</v>
      </c>
      <c r="F675" s="6" t="s">
        <v>1246</v>
      </c>
      <c r="G675" t="s">
        <v>1979</v>
      </c>
      <c r="H675" t="s">
        <v>1983</v>
      </c>
      <c r="I675" t="s">
        <v>972</v>
      </c>
      <c r="J675" s="6" t="s">
        <v>973</v>
      </c>
      <c r="K675" s="23">
        <v>0.0</v>
      </c>
      <c r="N675">
        <v>13.06</v>
      </c>
      <c r="O675" s="23">
        <v>1.0</v>
      </c>
      <c r="R675">
        <v>13.52</v>
      </c>
      <c r="S675" t="s">
        <v>976</v>
      </c>
      <c r="T675">
        <v>0.0</v>
      </c>
      <c r="U675">
        <v>0.0</v>
      </c>
      <c r="V675" t="s">
        <v>978</v>
      </c>
      <c r="W675" s="6" t="s">
        <v>1384</v>
      </c>
      <c r="X675" s="6" t="s">
        <v>1385</v>
      </c>
      <c r="Y675" s="6" t="s">
        <v>886</v>
      </c>
      <c r="Z675" s="6" t="s">
        <v>1897</v>
      </c>
      <c r="AA675" s="35" t="s">
        <v>1981</v>
      </c>
      <c r="AB675" s="6" t="s">
        <v>1982</v>
      </c>
      <c r="AC675" s="6" t="s">
        <v>1955</v>
      </c>
    </row>
    <row r="676" ht="15.75" hidden="1" customHeight="1">
      <c r="A676" s="2">
        <v>13.0</v>
      </c>
      <c r="B676" s="18" t="s">
        <v>767</v>
      </c>
      <c r="C676">
        <v>1.0</v>
      </c>
      <c r="D676">
        <v>0.0</v>
      </c>
      <c r="E676" t="s">
        <v>965</v>
      </c>
      <c r="F676" s="6" t="s">
        <v>1246</v>
      </c>
      <c r="G676" t="s">
        <v>1979</v>
      </c>
      <c r="H676" t="s">
        <v>1984</v>
      </c>
      <c r="I676" t="s">
        <v>972</v>
      </c>
      <c r="J676" s="6" t="s">
        <v>973</v>
      </c>
      <c r="K676" s="23">
        <v>0.0</v>
      </c>
      <c r="N676">
        <v>13.06</v>
      </c>
      <c r="O676" s="23">
        <v>2.0</v>
      </c>
      <c r="R676">
        <v>11.67</v>
      </c>
      <c r="S676" t="s">
        <v>976</v>
      </c>
      <c r="T676">
        <v>0.0</v>
      </c>
      <c r="U676">
        <v>0.0</v>
      </c>
      <c r="V676" t="s">
        <v>978</v>
      </c>
      <c r="W676" s="6" t="s">
        <v>1384</v>
      </c>
      <c r="X676" s="6" t="s">
        <v>1385</v>
      </c>
      <c r="Y676" s="6" t="s">
        <v>1879</v>
      </c>
      <c r="Z676" s="6" t="s">
        <v>1880</v>
      </c>
      <c r="AA676" s="35" t="s">
        <v>1981</v>
      </c>
      <c r="AB676" s="6" t="s">
        <v>1982</v>
      </c>
      <c r="AC676" s="6" t="s">
        <v>1955</v>
      </c>
    </row>
    <row r="677" ht="15.75" hidden="1" customHeight="1">
      <c r="A677" s="2">
        <v>13.0</v>
      </c>
      <c r="B677" s="18" t="s">
        <v>767</v>
      </c>
      <c r="C677">
        <v>2.0</v>
      </c>
      <c r="D677">
        <v>0.0</v>
      </c>
      <c r="E677" t="s">
        <v>965</v>
      </c>
      <c r="F677" s="6" t="s">
        <v>1246</v>
      </c>
      <c r="G677" t="s">
        <v>1979</v>
      </c>
      <c r="H677" t="s">
        <v>1985</v>
      </c>
      <c r="I677" t="s">
        <v>972</v>
      </c>
      <c r="J677" s="6" t="s">
        <v>973</v>
      </c>
      <c r="K677" s="23">
        <v>0.0</v>
      </c>
      <c r="N677">
        <v>16.39</v>
      </c>
      <c r="O677" s="23">
        <v>1.0</v>
      </c>
      <c r="R677">
        <v>13.52</v>
      </c>
      <c r="S677" t="s">
        <v>976</v>
      </c>
      <c r="T677">
        <v>0.0</v>
      </c>
      <c r="U677">
        <v>0.0</v>
      </c>
      <c r="V677" t="s">
        <v>978</v>
      </c>
      <c r="W677" s="6" t="s">
        <v>1384</v>
      </c>
      <c r="X677" s="6" t="s">
        <v>1385</v>
      </c>
      <c r="Y677" s="6" t="s">
        <v>886</v>
      </c>
      <c r="Z677" s="6" t="s">
        <v>1897</v>
      </c>
      <c r="AA677" s="35" t="s">
        <v>1981</v>
      </c>
      <c r="AB677" s="6" t="s">
        <v>1982</v>
      </c>
      <c r="AC677" s="6" t="s">
        <v>1955</v>
      </c>
    </row>
    <row r="678" ht="15.75" hidden="1" customHeight="1">
      <c r="A678" s="2">
        <v>13.0</v>
      </c>
      <c r="B678" s="18" t="s">
        <v>767</v>
      </c>
      <c r="C678">
        <v>2.0</v>
      </c>
      <c r="D678">
        <v>0.0</v>
      </c>
      <c r="E678" t="s">
        <v>965</v>
      </c>
      <c r="F678" s="6" t="s">
        <v>1246</v>
      </c>
      <c r="G678" t="s">
        <v>1979</v>
      </c>
      <c r="H678" t="s">
        <v>1986</v>
      </c>
      <c r="I678" t="s">
        <v>972</v>
      </c>
      <c r="J678" s="6" t="s">
        <v>973</v>
      </c>
      <c r="K678" s="23">
        <v>0.0</v>
      </c>
      <c r="N678">
        <v>16.39</v>
      </c>
      <c r="O678" s="23">
        <v>2.0</v>
      </c>
      <c r="R678">
        <v>17.25</v>
      </c>
      <c r="S678" t="s">
        <v>976</v>
      </c>
      <c r="T678">
        <v>0.0</v>
      </c>
      <c r="U678">
        <v>0.0</v>
      </c>
      <c r="V678" t="s">
        <v>978</v>
      </c>
      <c r="W678" s="6" t="s">
        <v>1384</v>
      </c>
      <c r="X678" s="6" t="s">
        <v>1385</v>
      </c>
      <c r="Y678" s="6" t="s">
        <v>1879</v>
      </c>
      <c r="Z678" s="6" t="s">
        <v>1880</v>
      </c>
      <c r="AA678" s="35" t="s">
        <v>1981</v>
      </c>
      <c r="AB678" s="6" t="s">
        <v>1982</v>
      </c>
      <c r="AC678" s="6" t="s">
        <v>1955</v>
      </c>
    </row>
    <row r="679" ht="15.75" hidden="1" customHeight="1">
      <c r="A679" s="2">
        <v>13.0</v>
      </c>
      <c r="B679" s="18" t="s">
        <v>767</v>
      </c>
      <c r="C679">
        <v>3.0</v>
      </c>
      <c r="D679">
        <v>0.0</v>
      </c>
      <c r="E679" t="s">
        <v>965</v>
      </c>
      <c r="F679" s="6" t="s">
        <v>1246</v>
      </c>
      <c r="G679" t="s">
        <v>1979</v>
      </c>
      <c r="H679" t="s">
        <v>1987</v>
      </c>
      <c r="I679" t="s">
        <v>972</v>
      </c>
      <c r="J679" s="6" t="s">
        <v>973</v>
      </c>
      <c r="K679" s="23">
        <v>0.0</v>
      </c>
      <c r="N679">
        <v>21.14</v>
      </c>
      <c r="O679" s="23">
        <v>1.0</v>
      </c>
      <c r="R679">
        <v>20.24</v>
      </c>
      <c r="S679" t="s">
        <v>976</v>
      </c>
      <c r="T679">
        <v>0.0</v>
      </c>
      <c r="U679">
        <v>0.0</v>
      </c>
      <c r="V679" t="s">
        <v>978</v>
      </c>
      <c r="W679" s="6" t="s">
        <v>1384</v>
      </c>
      <c r="X679" s="6" t="s">
        <v>1385</v>
      </c>
      <c r="Y679" s="6" t="s">
        <v>886</v>
      </c>
      <c r="Z679" s="6" t="s">
        <v>1897</v>
      </c>
      <c r="AA679" s="35" t="s">
        <v>1981</v>
      </c>
      <c r="AB679" s="6" t="s">
        <v>1982</v>
      </c>
      <c r="AC679" s="6" t="s">
        <v>1955</v>
      </c>
    </row>
    <row r="680" ht="15.75" hidden="1" customHeight="1">
      <c r="A680" s="2">
        <v>13.0</v>
      </c>
      <c r="B680" s="18" t="s">
        <v>767</v>
      </c>
      <c r="C680">
        <v>1.0</v>
      </c>
      <c r="D680">
        <v>0.0</v>
      </c>
      <c r="E680" t="s">
        <v>965</v>
      </c>
      <c r="F680" s="6" t="s">
        <v>1134</v>
      </c>
      <c r="G680" t="s">
        <v>1988</v>
      </c>
      <c r="H680" t="s">
        <v>1989</v>
      </c>
      <c r="I680" t="s">
        <v>972</v>
      </c>
      <c r="J680" s="6" t="s">
        <v>973</v>
      </c>
      <c r="K680" s="23">
        <v>0.0</v>
      </c>
      <c r="N680">
        <v>0.226</v>
      </c>
      <c r="O680" s="23">
        <v>1.0</v>
      </c>
      <c r="R680">
        <v>0.224</v>
      </c>
      <c r="S680" t="s">
        <v>976</v>
      </c>
      <c r="T680">
        <v>0.0</v>
      </c>
      <c r="U680">
        <v>0.0</v>
      </c>
      <c r="V680" t="s">
        <v>978</v>
      </c>
      <c r="W680" s="6" t="s">
        <v>1384</v>
      </c>
      <c r="X680" s="6" t="s">
        <v>1385</v>
      </c>
      <c r="Y680" s="6" t="s">
        <v>886</v>
      </c>
      <c r="Z680" s="6" t="s">
        <v>1897</v>
      </c>
      <c r="AA680" s="35" t="s">
        <v>1990</v>
      </c>
      <c r="AB680" s="6" t="s">
        <v>1991</v>
      </c>
      <c r="AC680" s="6" t="s">
        <v>1945</v>
      </c>
    </row>
    <row r="681" ht="15.75" hidden="1" customHeight="1">
      <c r="A681" s="2">
        <v>13.0</v>
      </c>
      <c r="B681" s="18" t="s">
        <v>767</v>
      </c>
      <c r="C681">
        <v>1.0</v>
      </c>
      <c r="D681">
        <v>0.0</v>
      </c>
      <c r="E681" t="s">
        <v>965</v>
      </c>
      <c r="F681" s="6" t="s">
        <v>1134</v>
      </c>
      <c r="G681" t="s">
        <v>1988</v>
      </c>
      <c r="H681" t="s">
        <v>1992</v>
      </c>
      <c r="I681" t="s">
        <v>972</v>
      </c>
      <c r="J681" s="6" t="s">
        <v>973</v>
      </c>
      <c r="K681" s="23">
        <v>0.0</v>
      </c>
      <c r="N681">
        <v>0.226</v>
      </c>
      <c r="O681" s="23">
        <v>2.0</v>
      </c>
      <c r="R681">
        <v>0.217</v>
      </c>
      <c r="S681" t="s">
        <v>976</v>
      </c>
      <c r="T681">
        <v>0.0</v>
      </c>
      <c r="U681">
        <v>0.0</v>
      </c>
      <c r="V681" t="s">
        <v>978</v>
      </c>
      <c r="W681" s="6" t="s">
        <v>1384</v>
      </c>
      <c r="X681" s="6" t="s">
        <v>1385</v>
      </c>
      <c r="Y681" s="6" t="s">
        <v>1879</v>
      </c>
      <c r="Z681" s="6" t="s">
        <v>1880</v>
      </c>
      <c r="AA681" s="35" t="s">
        <v>1990</v>
      </c>
      <c r="AB681" s="6" t="s">
        <v>1991</v>
      </c>
      <c r="AC681" s="6" t="s">
        <v>1945</v>
      </c>
    </row>
    <row r="682" ht="15.75" hidden="1" customHeight="1">
      <c r="A682" s="2">
        <v>13.0</v>
      </c>
      <c r="B682" s="18" t="s">
        <v>767</v>
      </c>
      <c r="C682">
        <v>2.0</v>
      </c>
      <c r="D682">
        <v>0.0</v>
      </c>
      <c r="E682" t="s">
        <v>965</v>
      </c>
      <c r="F682" s="6" t="s">
        <v>1134</v>
      </c>
      <c r="G682" t="s">
        <v>1988</v>
      </c>
      <c r="H682" t="s">
        <v>1993</v>
      </c>
      <c r="I682" t="s">
        <v>972</v>
      </c>
      <c r="J682" s="6" t="s">
        <v>973</v>
      </c>
      <c r="K682" s="23">
        <v>0.0</v>
      </c>
      <c r="N682">
        <v>0.292</v>
      </c>
      <c r="O682" s="23">
        <v>1.0</v>
      </c>
      <c r="R682">
        <v>0.296</v>
      </c>
      <c r="S682" t="s">
        <v>976</v>
      </c>
      <c r="T682">
        <v>0.0</v>
      </c>
      <c r="U682">
        <v>0.0</v>
      </c>
      <c r="V682" t="s">
        <v>978</v>
      </c>
      <c r="W682" s="6" t="s">
        <v>1384</v>
      </c>
      <c r="X682" s="6" t="s">
        <v>1385</v>
      </c>
      <c r="Y682" s="6" t="s">
        <v>886</v>
      </c>
      <c r="Z682" s="6" t="s">
        <v>1897</v>
      </c>
      <c r="AA682" s="35" t="s">
        <v>1990</v>
      </c>
      <c r="AB682" s="6" t="s">
        <v>1991</v>
      </c>
      <c r="AC682" s="6" t="s">
        <v>1945</v>
      </c>
    </row>
    <row r="683" ht="15.75" hidden="1" customHeight="1">
      <c r="A683" s="2">
        <v>13.0</v>
      </c>
      <c r="B683" s="18" t="s">
        <v>767</v>
      </c>
      <c r="C683">
        <v>2.0</v>
      </c>
      <c r="D683">
        <v>0.0</v>
      </c>
      <c r="E683" t="s">
        <v>965</v>
      </c>
      <c r="F683" s="6" t="s">
        <v>1134</v>
      </c>
      <c r="G683" t="s">
        <v>1988</v>
      </c>
      <c r="H683" t="s">
        <v>1994</v>
      </c>
      <c r="I683" t="s">
        <v>972</v>
      </c>
      <c r="J683" s="6" t="s">
        <v>973</v>
      </c>
      <c r="K683" s="23">
        <v>0.0</v>
      </c>
      <c r="N683">
        <v>0.296</v>
      </c>
      <c r="O683" s="23">
        <v>2.0</v>
      </c>
      <c r="R683">
        <v>0.299</v>
      </c>
      <c r="S683" t="s">
        <v>976</v>
      </c>
      <c r="T683">
        <v>0.0</v>
      </c>
      <c r="U683">
        <v>0.0</v>
      </c>
      <c r="V683" t="s">
        <v>978</v>
      </c>
      <c r="W683" s="6" t="s">
        <v>1384</v>
      </c>
      <c r="X683" s="6" t="s">
        <v>1385</v>
      </c>
      <c r="Y683" s="6" t="s">
        <v>1879</v>
      </c>
      <c r="Z683" s="6" t="s">
        <v>1880</v>
      </c>
      <c r="AA683" s="35" t="s">
        <v>1990</v>
      </c>
      <c r="AB683" s="6" t="s">
        <v>1991</v>
      </c>
      <c r="AC683" s="6" t="s">
        <v>1945</v>
      </c>
    </row>
    <row r="684" ht="15.75" hidden="1" customHeight="1">
      <c r="A684" s="2">
        <v>13.0</v>
      </c>
      <c r="B684" s="18" t="s">
        <v>767</v>
      </c>
      <c r="C684">
        <v>3.0</v>
      </c>
      <c r="D684">
        <v>0.0</v>
      </c>
      <c r="E684" t="s">
        <v>965</v>
      </c>
      <c r="F684" s="6" t="s">
        <v>1134</v>
      </c>
      <c r="G684" t="s">
        <v>1988</v>
      </c>
      <c r="H684" t="s">
        <v>1995</v>
      </c>
      <c r="I684" t="s">
        <v>972</v>
      </c>
      <c r="J684" s="6" t="s">
        <v>973</v>
      </c>
      <c r="K684" s="23">
        <v>0.0</v>
      </c>
      <c r="N684">
        <v>0.293</v>
      </c>
      <c r="O684" s="23">
        <v>1.0</v>
      </c>
      <c r="R684">
        <v>0.289</v>
      </c>
      <c r="S684" t="s">
        <v>976</v>
      </c>
      <c r="T684">
        <v>0.0</v>
      </c>
      <c r="U684">
        <v>0.0</v>
      </c>
      <c r="V684" t="s">
        <v>978</v>
      </c>
      <c r="W684" s="6" t="s">
        <v>1384</v>
      </c>
      <c r="X684" s="6" t="s">
        <v>1385</v>
      </c>
      <c r="Y684" s="6" t="s">
        <v>886</v>
      </c>
      <c r="Z684" s="6" t="s">
        <v>1897</v>
      </c>
      <c r="AA684" s="35" t="s">
        <v>1990</v>
      </c>
      <c r="AB684" s="6" t="s">
        <v>1991</v>
      </c>
      <c r="AC684" s="6" t="s">
        <v>1945</v>
      </c>
    </row>
    <row r="685" ht="15.75" hidden="1" customHeight="1">
      <c r="A685" s="2">
        <v>13.0</v>
      </c>
      <c r="B685" s="18" t="s">
        <v>767</v>
      </c>
      <c r="C685">
        <v>3.0</v>
      </c>
      <c r="D685">
        <v>0.0</v>
      </c>
      <c r="E685" t="s">
        <v>965</v>
      </c>
      <c r="F685" s="6" t="s">
        <v>1134</v>
      </c>
      <c r="G685" t="s">
        <v>1988</v>
      </c>
      <c r="H685" t="s">
        <v>1996</v>
      </c>
      <c r="I685" t="s">
        <v>972</v>
      </c>
      <c r="J685" s="6" t="s">
        <v>973</v>
      </c>
      <c r="K685" s="23">
        <v>0.0</v>
      </c>
      <c r="N685">
        <v>0.293</v>
      </c>
      <c r="O685" s="23">
        <v>2.0</v>
      </c>
      <c r="R685">
        <v>0.317</v>
      </c>
      <c r="S685">
        <v>0.05</v>
      </c>
      <c r="T685">
        <v>1.0</v>
      </c>
      <c r="U685">
        <v>1.0</v>
      </c>
      <c r="V685" t="s">
        <v>978</v>
      </c>
      <c r="W685" s="6" t="s">
        <v>1384</v>
      </c>
      <c r="X685" s="6" t="s">
        <v>1385</v>
      </c>
      <c r="Y685" s="6" t="s">
        <v>1879</v>
      </c>
      <c r="Z685" s="6" t="s">
        <v>1880</v>
      </c>
      <c r="AA685" s="35" t="s">
        <v>1990</v>
      </c>
      <c r="AB685" s="6" t="s">
        <v>1991</v>
      </c>
      <c r="AC685" s="6" t="s">
        <v>1945</v>
      </c>
    </row>
    <row r="686" ht="15.75" hidden="1" customHeight="1">
      <c r="A686" s="2">
        <v>13.0</v>
      </c>
      <c r="B686" s="18" t="s">
        <v>767</v>
      </c>
      <c r="C686">
        <v>3.0</v>
      </c>
      <c r="D686">
        <v>0.0</v>
      </c>
      <c r="E686" t="s">
        <v>965</v>
      </c>
      <c r="F686" s="6" t="s">
        <v>1134</v>
      </c>
      <c r="G686" t="s">
        <v>1961</v>
      </c>
      <c r="H686" t="s">
        <v>1997</v>
      </c>
      <c r="I686" t="s">
        <v>972</v>
      </c>
      <c r="J686" s="6" t="s">
        <v>973</v>
      </c>
      <c r="K686" s="23">
        <v>1.0</v>
      </c>
      <c r="N686">
        <v>0.036</v>
      </c>
      <c r="O686" s="23">
        <v>2.0</v>
      </c>
      <c r="R686">
        <v>0.022</v>
      </c>
      <c r="S686">
        <v>0.05</v>
      </c>
      <c r="T686">
        <v>-1.0</v>
      </c>
      <c r="V686" s="6" t="s">
        <v>978</v>
      </c>
      <c r="W686" s="6" t="s">
        <v>886</v>
      </c>
      <c r="X686" s="6" t="s">
        <v>1897</v>
      </c>
      <c r="Y686" s="6" t="s">
        <v>1879</v>
      </c>
      <c r="Z686" s="6" t="s">
        <v>1880</v>
      </c>
      <c r="AA686" s="35"/>
      <c r="AB686" s="6" t="s">
        <v>1998</v>
      </c>
      <c r="AC686" s="6" t="s">
        <v>1965</v>
      </c>
    </row>
    <row r="687" ht="15.75" hidden="1" customHeight="1">
      <c r="A687" s="2">
        <v>13.0</v>
      </c>
      <c r="B687" s="18" t="s">
        <v>767</v>
      </c>
      <c r="C687">
        <v>2.0</v>
      </c>
      <c r="D687">
        <v>0.0</v>
      </c>
      <c r="E687" t="s">
        <v>965</v>
      </c>
      <c r="F687" s="6" t="s">
        <v>1134</v>
      </c>
      <c r="G687" t="s">
        <v>1971</v>
      </c>
      <c r="H687" t="s">
        <v>1999</v>
      </c>
      <c r="I687" t="s">
        <v>972</v>
      </c>
      <c r="J687" s="6" t="s">
        <v>973</v>
      </c>
      <c r="K687" s="23">
        <v>1.0</v>
      </c>
      <c r="N687">
        <v>1.06</v>
      </c>
      <c r="O687" s="23">
        <v>2.0</v>
      </c>
      <c r="R687">
        <v>0.22</v>
      </c>
      <c r="S687">
        <v>0.05</v>
      </c>
      <c r="T687">
        <v>-1.0</v>
      </c>
      <c r="V687" s="6" t="s">
        <v>978</v>
      </c>
      <c r="W687" s="6" t="s">
        <v>886</v>
      </c>
      <c r="X687" s="6" t="s">
        <v>1897</v>
      </c>
      <c r="Y687" s="6" t="s">
        <v>1879</v>
      </c>
      <c r="Z687" s="6" t="s">
        <v>1880</v>
      </c>
      <c r="AA687" s="35"/>
      <c r="AB687" s="6" t="s">
        <v>2000</v>
      </c>
      <c r="AC687" s="6" t="s">
        <v>1975</v>
      </c>
    </row>
    <row r="688" ht="15.75" hidden="1" customHeight="1">
      <c r="A688" s="2">
        <v>13.0</v>
      </c>
      <c r="B688" s="18" t="s">
        <v>767</v>
      </c>
      <c r="C688">
        <v>3.0</v>
      </c>
      <c r="D688">
        <v>0.0</v>
      </c>
      <c r="E688" t="s">
        <v>965</v>
      </c>
      <c r="F688" s="6" t="s">
        <v>1134</v>
      </c>
      <c r="G688" t="s">
        <v>1971</v>
      </c>
      <c r="H688" t="s">
        <v>2001</v>
      </c>
      <c r="I688" t="s">
        <v>972</v>
      </c>
      <c r="J688" s="6" t="s">
        <v>973</v>
      </c>
      <c r="K688" s="23">
        <v>1.0</v>
      </c>
      <c r="N688">
        <v>1.36</v>
      </c>
      <c r="O688" s="23">
        <v>2.0</v>
      </c>
      <c r="R688">
        <v>0.34</v>
      </c>
      <c r="S688">
        <v>0.05</v>
      </c>
      <c r="T688">
        <v>-1.0</v>
      </c>
      <c r="V688" s="6" t="s">
        <v>978</v>
      </c>
      <c r="W688" s="6" t="s">
        <v>886</v>
      </c>
      <c r="X688" s="6" t="s">
        <v>1897</v>
      </c>
      <c r="Y688" s="6" t="s">
        <v>1879</v>
      </c>
      <c r="Z688" s="6" t="s">
        <v>1880</v>
      </c>
      <c r="AA688" s="35"/>
      <c r="AB688" s="6" t="s">
        <v>2000</v>
      </c>
      <c r="AC688" s="6" t="s">
        <v>1975</v>
      </c>
    </row>
    <row r="689" ht="15.75" hidden="1" customHeight="1">
      <c r="A689" s="2">
        <v>13.0</v>
      </c>
      <c r="B689" s="18" t="s">
        <v>767</v>
      </c>
      <c r="C689">
        <v>1.0</v>
      </c>
      <c r="D689">
        <v>0.0</v>
      </c>
      <c r="E689" t="s">
        <v>965</v>
      </c>
      <c r="F689" s="6" t="s">
        <v>1134</v>
      </c>
      <c r="G689" t="s">
        <v>1043</v>
      </c>
      <c r="H689" t="s">
        <v>2002</v>
      </c>
      <c r="I689" t="s">
        <v>972</v>
      </c>
      <c r="J689" s="6" t="s">
        <v>973</v>
      </c>
      <c r="K689" s="23">
        <v>1.0</v>
      </c>
      <c r="N689">
        <v>1.44</v>
      </c>
      <c r="O689" s="23">
        <v>2.0</v>
      </c>
      <c r="R689">
        <v>1.44</v>
      </c>
      <c r="S689" t="s">
        <v>976</v>
      </c>
      <c r="T689">
        <v>0.0</v>
      </c>
      <c r="U689">
        <v>0.0</v>
      </c>
      <c r="V689" s="6" t="s">
        <v>978</v>
      </c>
      <c r="W689" s="6" t="s">
        <v>886</v>
      </c>
      <c r="X689" s="6" t="s">
        <v>1897</v>
      </c>
      <c r="Y689" s="6" t="s">
        <v>1879</v>
      </c>
      <c r="Z689" s="6" t="s">
        <v>1880</v>
      </c>
      <c r="AA689" s="35"/>
      <c r="AB689" s="6" t="s">
        <v>2003</v>
      </c>
      <c r="AC689" s="6" t="s">
        <v>1945</v>
      </c>
    </row>
    <row r="690" ht="15.75" hidden="1" customHeight="1">
      <c r="A690" s="2">
        <v>13.0</v>
      </c>
      <c r="B690" s="18" t="s">
        <v>767</v>
      </c>
      <c r="C690">
        <v>2.0</v>
      </c>
      <c r="D690">
        <v>0.0</v>
      </c>
      <c r="E690" t="s">
        <v>965</v>
      </c>
      <c r="F690" s="6" t="s">
        <v>1134</v>
      </c>
      <c r="G690" t="s">
        <v>1043</v>
      </c>
      <c r="H690" t="s">
        <v>2004</v>
      </c>
      <c r="I690" t="s">
        <v>972</v>
      </c>
      <c r="J690" s="6" t="s">
        <v>973</v>
      </c>
      <c r="K690" s="23">
        <v>1.0</v>
      </c>
      <c r="N690">
        <v>1.48</v>
      </c>
      <c r="O690" s="23">
        <v>2.0</v>
      </c>
      <c r="R690">
        <v>1.53</v>
      </c>
      <c r="S690" t="s">
        <v>976</v>
      </c>
      <c r="T690">
        <v>0.0</v>
      </c>
      <c r="U690">
        <v>0.0</v>
      </c>
      <c r="V690" s="6" t="s">
        <v>978</v>
      </c>
      <c r="W690" s="6" t="s">
        <v>886</v>
      </c>
      <c r="X690" s="6" t="s">
        <v>1897</v>
      </c>
      <c r="Y690" s="6" t="s">
        <v>1879</v>
      </c>
      <c r="Z690" s="6" t="s">
        <v>1880</v>
      </c>
      <c r="AA690" s="35"/>
      <c r="AB690" s="6" t="s">
        <v>2003</v>
      </c>
      <c r="AC690" s="6" t="s">
        <v>1945</v>
      </c>
    </row>
    <row r="691" ht="15.75" hidden="1" customHeight="1">
      <c r="A691" s="2">
        <v>13.0</v>
      </c>
      <c r="B691" s="18" t="s">
        <v>767</v>
      </c>
      <c r="C691">
        <v>3.0</v>
      </c>
      <c r="D691">
        <v>0.0</v>
      </c>
      <c r="E691" t="s">
        <v>965</v>
      </c>
      <c r="F691" s="6" t="s">
        <v>1134</v>
      </c>
      <c r="G691" t="s">
        <v>1043</v>
      </c>
      <c r="H691" t="s">
        <v>2005</v>
      </c>
      <c r="I691" t="s">
        <v>972</v>
      </c>
      <c r="J691" s="6" t="s">
        <v>973</v>
      </c>
      <c r="K691" s="23">
        <v>1.0</v>
      </c>
      <c r="N691">
        <v>1.51</v>
      </c>
      <c r="O691" s="23">
        <v>2.0</v>
      </c>
      <c r="R691">
        <v>1.49</v>
      </c>
      <c r="S691" t="s">
        <v>976</v>
      </c>
      <c r="T691">
        <v>0.0</v>
      </c>
      <c r="U691">
        <v>0.0</v>
      </c>
      <c r="V691" s="6" t="s">
        <v>978</v>
      </c>
      <c r="W691" s="6" t="s">
        <v>886</v>
      </c>
      <c r="X691" s="6" t="s">
        <v>1897</v>
      </c>
      <c r="Y691" s="6" t="s">
        <v>1879</v>
      </c>
      <c r="Z691" s="6" t="s">
        <v>1880</v>
      </c>
      <c r="AA691" s="35"/>
      <c r="AB691" s="6" t="s">
        <v>2003</v>
      </c>
      <c r="AC691" s="6" t="s">
        <v>1945</v>
      </c>
    </row>
    <row r="692" ht="15.75" hidden="1" customHeight="1">
      <c r="A692" s="2">
        <v>13.0</v>
      </c>
      <c r="B692" s="18" t="s">
        <v>767</v>
      </c>
      <c r="C692">
        <v>1.0</v>
      </c>
      <c r="D692">
        <v>0.0</v>
      </c>
      <c r="E692" t="s">
        <v>965</v>
      </c>
      <c r="F692" s="6" t="s">
        <v>1246</v>
      </c>
      <c r="G692" t="s">
        <v>1951</v>
      </c>
      <c r="H692" t="s">
        <v>2006</v>
      </c>
      <c r="I692" t="s">
        <v>972</v>
      </c>
      <c r="J692" s="6" t="s">
        <v>973</v>
      </c>
      <c r="K692" s="23">
        <v>1.0</v>
      </c>
      <c r="N692">
        <v>18.5</v>
      </c>
      <c r="O692" s="23">
        <v>2.0</v>
      </c>
      <c r="R692">
        <v>20.34</v>
      </c>
      <c r="S692" t="s">
        <v>976</v>
      </c>
      <c r="T692">
        <v>0.0</v>
      </c>
      <c r="U692">
        <v>0.0</v>
      </c>
      <c r="V692" s="6" t="s">
        <v>978</v>
      </c>
      <c r="W692" s="6" t="s">
        <v>886</v>
      </c>
      <c r="X692" s="6" t="s">
        <v>1897</v>
      </c>
      <c r="Y692" s="6" t="s">
        <v>1879</v>
      </c>
      <c r="Z692" s="6" t="s">
        <v>1880</v>
      </c>
      <c r="AA692" s="35"/>
      <c r="AB692" s="6" t="s">
        <v>2007</v>
      </c>
      <c r="AC692" s="6" t="s">
        <v>1955</v>
      </c>
    </row>
    <row r="693" ht="15.75" hidden="1" customHeight="1">
      <c r="A693" s="2">
        <v>13.0</v>
      </c>
      <c r="B693" s="18" t="s">
        <v>767</v>
      </c>
      <c r="C693">
        <v>2.0</v>
      </c>
      <c r="D693">
        <v>0.0</v>
      </c>
      <c r="E693" t="s">
        <v>965</v>
      </c>
      <c r="F693" s="6" t="s">
        <v>1246</v>
      </c>
      <c r="G693" t="s">
        <v>1951</v>
      </c>
      <c r="H693" t="s">
        <v>2008</v>
      </c>
      <c r="I693" t="s">
        <v>972</v>
      </c>
      <c r="J693" s="6" t="s">
        <v>973</v>
      </c>
      <c r="K693" s="23">
        <v>1.0</v>
      </c>
      <c r="N693">
        <v>16.88</v>
      </c>
      <c r="O693" s="23">
        <v>2.0</v>
      </c>
      <c r="R693">
        <v>14.76</v>
      </c>
      <c r="S693" t="s">
        <v>976</v>
      </c>
      <c r="T693">
        <v>0.0</v>
      </c>
      <c r="U693">
        <v>0.0</v>
      </c>
      <c r="V693" s="6" t="s">
        <v>978</v>
      </c>
      <c r="W693" s="6" t="s">
        <v>886</v>
      </c>
      <c r="X693" s="6" t="s">
        <v>1897</v>
      </c>
      <c r="Y693" s="6" t="s">
        <v>1879</v>
      </c>
      <c r="Z693" s="6" t="s">
        <v>1880</v>
      </c>
      <c r="AA693" s="35"/>
      <c r="AB693" s="6" t="s">
        <v>2007</v>
      </c>
      <c r="AC693" s="6" t="s">
        <v>1955</v>
      </c>
    </row>
    <row r="694" ht="15.75" hidden="1" customHeight="1">
      <c r="A694" s="2">
        <v>13.0</v>
      </c>
      <c r="B694" s="18" t="s">
        <v>767</v>
      </c>
      <c r="C694">
        <v>3.0</v>
      </c>
      <c r="D694">
        <v>0.0</v>
      </c>
      <c r="E694" t="s">
        <v>965</v>
      </c>
      <c r="F694" s="6" t="s">
        <v>1246</v>
      </c>
      <c r="G694" t="s">
        <v>1951</v>
      </c>
      <c r="H694" t="s">
        <v>2009</v>
      </c>
      <c r="I694" t="s">
        <v>972</v>
      </c>
      <c r="J694" s="6" t="s">
        <v>973</v>
      </c>
      <c r="K694" s="23">
        <v>1.0</v>
      </c>
      <c r="N694">
        <v>11.78</v>
      </c>
      <c r="O694" s="23">
        <v>2.0</v>
      </c>
      <c r="R694">
        <v>13.0</v>
      </c>
      <c r="S694" t="s">
        <v>976</v>
      </c>
      <c r="T694">
        <v>0.0</v>
      </c>
      <c r="U694">
        <v>0.0</v>
      </c>
      <c r="V694" s="6" t="s">
        <v>978</v>
      </c>
      <c r="W694" s="6" t="s">
        <v>886</v>
      </c>
      <c r="X694" s="6" t="s">
        <v>1897</v>
      </c>
      <c r="Y694" s="6" t="s">
        <v>1879</v>
      </c>
      <c r="Z694" s="6" t="s">
        <v>1880</v>
      </c>
      <c r="AA694" s="35"/>
      <c r="AB694" s="6" t="s">
        <v>2007</v>
      </c>
      <c r="AC694" s="6" t="s">
        <v>1955</v>
      </c>
    </row>
    <row r="695" ht="15.75" hidden="1" customHeight="1">
      <c r="A695" s="2">
        <v>13.0</v>
      </c>
      <c r="B695" s="18" t="s">
        <v>767</v>
      </c>
      <c r="C695">
        <v>1.0</v>
      </c>
      <c r="D695">
        <v>0.0</v>
      </c>
      <c r="E695" t="s">
        <v>965</v>
      </c>
      <c r="F695" s="6" t="s">
        <v>1134</v>
      </c>
      <c r="G695" t="s">
        <v>1961</v>
      </c>
      <c r="H695" t="s">
        <v>2010</v>
      </c>
      <c r="I695" t="s">
        <v>972</v>
      </c>
      <c r="J695" s="6" t="s">
        <v>973</v>
      </c>
      <c r="K695" s="23">
        <v>1.0</v>
      </c>
      <c r="N695">
        <v>0.023</v>
      </c>
      <c r="O695" s="23">
        <v>2.0</v>
      </c>
      <c r="R695">
        <v>0.012</v>
      </c>
      <c r="S695" t="s">
        <v>976</v>
      </c>
      <c r="T695">
        <v>0.0</v>
      </c>
      <c r="U695">
        <v>0.0</v>
      </c>
      <c r="V695" s="6" t="s">
        <v>978</v>
      </c>
      <c r="W695" s="6" t="s">
        <v>886</v>
      </c>
      <c r="X695" s="6" t="s">
        <v>1897</v>
      </c>
      <c r="Y695" s="6" t="s">
        <v>1879</v>
      </c>
      <c r="Z695" s="6" t="s">
        <v>1880</v>
      </c>
      <c r="AA695" s="35"/>
      <c r="AB695" s="6" t="s">
        <v>1998</v>
      </c>
      <c r="AC695" s="6" t="s">
        <v>1965</v>
      </c>
    </row>
    <row r="696" ht="15.75" hidden="1" customHeight="1">
      <c r="A696" s="2">
        <v>13.0</v>
      </c>
      <c r="B696" s="18" t="s">
        <v>767</v>
      </c>
      <c r="C696">
        <v>2.0</v>
      </c>
      <c r="D696">
        <v>0.0</v>
      </c>
      <c r="E696" t="s">
        <v>965</v>
      </c>
      <c r="F696" s="6" t="s">
        <v>1134</v>
      </c>
      <c r="G696" t="s">
        <v>1961</v>
      </c>
      <c r="H696" t="s">
        <v>2011</v>
      </c>
      <c r="I696" t="s">
        <v>972</v>
      </c>
      <c r="J696" s="6" t="s">
        <v>973</v>
      </c>
      <c r="K696" s="23">
        <v>1.0</v>
      </c>
      <c r="N696">
        <v>0.019</v>
      </c>
      <c r="O696" s="23">
        <v>2.0</v>
      </c>
      <c r="R696">
        <v>0.015</v>
      </c>
      <c r="S696" t="s">
        <v>976</v>
      </c>
      <c r="T696">
        <v>0.0</v>
      </c>
      <c r="U696">
        <v>0.0</v>
      </c>
      <c r="V696" s="6" t="s">
        <v>978</v>
      </c>
      <c r="W696" s="6" t="s">
        <v>886</v>
      </c>
      <c r="X696" s="6" t="s">
        <v>1897</v>
      </c>
      <c r="Y696" s="6" t="s">
        <v>1879</v>
      </c>
      <c r="Z696" s="6" t="s">
        <v>1880</v>
      </c>
      <c r="AA696" s="35"/>
      <c r="AB696" s="6" t="s">
        <v>1998</v>
      </c>
      <c r="AC696" s="6" t="s">
        <v>1965</v>
      </c>
    </row>
    <row r="697" ht="15.75" hidden="1" customHeight="1">
      <c r="A697" s="2">
        <v>13.0</v>
      </c>
      <c r="B697" s="18" t="s">
        <v>767</v>
      </c>
      <c r="C697">
        <v>1.0</v>
      </c>
      <c r="D697">
        <v>0.0</v>
      </c>
      <c r="E697" t="s">
        <v>965</v>
      </c>
      <c r="F697" s="6" t="s">
        <v>1246</v>
      </c>
      <c r="G697" t="s">
        <v>1979</v>
      </c>
      <c r="H697" t="s">
        <v>2012</v>
      </c>
      <c r="I697" t="s">
        <v>972</v>
      </c>
      <c r="J697" s="6" t="s">
        <v>973</v>
      </c>
      <c r="K697" s="23">
        <v>1.0</v>
      </c>
      <c r="N697">
        <v>13.52</v>
      </c>
      <c r="O697" s="23">
        <v>2.0</v>
      </c>
      <c r="R697">
        <v>11.67</v>
      </c>
      <c r="S697" t="s">
        <v>976</v>
      </c>
      <c r="T697">
        <v>0.0</v>
      </c>
      <c r="U697">
        <v>0.0</v>
      </c>
      <c r="V697" s="6" t="s">
        <v>978</v>
      </c>
      <c r="W697" s="6" t="s">
        <v>886</v>
      </c>
      <c r="X697" s="6" t="s">
        <v>1897</v>
      </c>
      <c r="Y697" s="6" t="s">
        <v>1879</v>
      </c>
      <c r="Z697" s="6" t="s">
        <v>1880</v>
      </c>
      <c r="AA697" s="35"/>
      <c r="AB697" s="6" t="s">
        <v>1982</v>
      </c>
      <c r="AC697" s="6" t="s">
        <v>1955</v>
      </c>
    </row>
    <row r="698" ht="15.75" hidden="1" customHeight="1">
      <c r="A698" s="2">
        <v>13.0</v>
      </c>
      <c r="B698" s="18" t="s">
        <v>767</v>
      </c>
      <c r="C698">
        <v>2.0</v>
      </c>
      <c r="D698">
        <v>0.0</v>
      </c>
      <c r="E698" t="s">
        <v>965</v>
      </c>
      <c r="F698" s="6" t="s">
        <v>1246</v>
      </c>
      <c r="G698" t="s">
        <v>1979</v>
      </c>
      <c r="H698" t="s">
        <v>2013</v>
      </c>
      <c r="I698" t="s">
        <v>972</v>
      </c>
      <c r="J698" s="6" t="s">
        <v>973</v>
      </c>
      <c r="K698" s="23">
        <v>1.0</v>
      </c>
      <c r="N698">
        <v>13.52</v>
      </c>
      <c r="O698" s="23">
        <v>2.0</v>
      </c>
      <c r="R698">
        <v>17.25</v>
      </c>
      <c r="S698" t="s">
        <v>976</v>
      </c>
      <c r="T698">
        <v>0.0</v>
      </c>
      <c r="U698">
        <v>0.0</v>
      </c>
      <c r="V698" s="6" t="s">
        <v>978</v>
      </c>
      <c r="W698" s="6" t="s">
        <v>886</v>
      </c>
      <c r="X698" s="6" t="s">
        <v>1897</v>
      </c>
      <c r="Y698" s="6" t="s">
        <v>1879</v>
      </c>
      <c r="Z698" s="6" t="s">
        <v>1880</v>
      </c>
      <c r="AA698" s="35"/>
      <c r="AB698" s="6" t="s">
        <v>1982</v>
      </c>
      <c r="AC698" s="6" t="s">
        <v>1955</v>
      </c>
    </row>
    <row r="699" ht="15.75" hidden="1" customHeight="1">
      <c r="A699" s="2">
        <v>13.0</v>
      </c>
      <c r="B699" s="18" t="s">
        <v>767</v>
      </c>
      <c r="C699">
        <v>3.0</v>
      </c>
      <c r="D699">
        <v>0.0</v>
      </c>
      <c r="E699" t="s">
        <v>965</v>
      </c>
      <c r="F699" s="6" t="s">
        <v>1246</v>
      </c>
      <c r="G699" t="s">
        <v>1979</v>
      </c>
      <c r="H699" t="s">
        <v>2014</v>
      </c>
      <c r="I699" t="s">
        <v>972</v>
      </c>
      <c r="J699" s="6" t="s">
        <v>973</v>
      </c>
      <c r="K699" s="23">
        <v>1.0</v>
      </c>
      <c r="N699">
        <v>20.24</v>
      </c>
      <c r="O699" s="23">
        <v>2.0</v>
      </c>
      <c r="R699">
        <v>19.02</v>
      </c>
      <c r="S699" t="s">
        <v>976</v>
      </c>
      <c r="T699">
        <v>0.0</v>
      </c>
      <c r="U699">
        <v>0.0</v>
      </c>
      <c r="V699" s="6" t="s">
        <v>978</v>
      </c>
      <c r="W699" s="6" t="s">
        <v>886</v>
      </c>
      <c r="X699" s="6" t="s">
        <v>1897</v>
      </c>
      <c r="Y699" s="6" t="s">
        <v>1879</v>
      </c>
      <c r="Z699" s="6" t="s">
        <v>1880</v>
      </c>
      <c r="AA699" s="35"/>
      <c r="AB699" s="6" t="s">
        <v>1982</v>
      </c>
      <c r="AC699" s="6" t="s">
        <v>1955</v>
      </c>
    </row>
    <row r="700" ht="15.75" hidden="1" customHeight="1">
      <c r="A700" s="2">
        <v>13.0</v>
      </c>
      <c r="B700" s="18" t="s">
        <v>767</v>
      </c>
      <c r="C700">
        <v>1.0</v>
      </c>
      <c r="D700">
        <v>0.0</v>
      </c>
      <c r="E700" t="s">
        <v>965</v>
      </c>
      <c r="F700" s="6" t="s">
        <v>1134</v>
      </c>
      <c r="G700" t="s">
        <v>1988</v>
      </c>
      <c r="H700" t="s">
        <v>2015</v>
      </c>
      <c r="I700" t="s">
        <v>972</v>
      </c>
      <c r="J700" s="6" t="s">
        <v>973</v>
      </c>
      <c r="K700" s="23">
        <v>1.0</v>
      </c>
      <c r="N700">
        <v>0.224</v>
      </c>
      <c r="O700" s="23">
        <v>2.0</v>
      </c>
      <c r="R700">
        <v>0.217</v>
      </c>
      <c r="S700" t="s">
        <v>976</v>
      </c>
      <c r="T700">
        <v>0.0</v>
      </c>
      <c r="U700">
        <v>0.0</v>
      </c>
      <c r="V700" s="6" t="s">
        <v>978</v>
      </c>
      <c r="W700" s="6" t="s">
        <v>886</v>
      </c>
      <c r="X700" s="6" t="s">
        <v>1897</v>
      </c>
      <c r="Y700" s="6" t="s">
        <v>1879</v>
      </c>
      <c r="Z700" s="6" t="s">
        <v>1880</v>
      </c>
      <c r="AA700" s="35"/>
      <c r="AB700" s="6" t="s">
        <v>2016</v>
      </c>
      <c r="AC700" s="6" t="s">
        <v>1945</v>
      </c>
    </row>
    <row r="701" ht="15.75" hidden="1" customHeight="1">
      <c r="A701" s="2">
        <v>13.0</v>
      </c>
      <c r="B701" s="18" t="s">
        <v>767</v>
      </c>
      <c r="C701">
        <v>2.0</v>
      </c>
      <c r="D701">
        <v>0.0</v>
      </c>
      <c r="E701" t="s">
        <v>965</v>
      </c>
      <c r="F701" s="6" t="s">
        <v>1134</v>
      </c>
      <c r="G701" t="s">
        <v>1988</v>
      </c>
      <c r="H701" t="s">
        <v>2017</v>
      </c>
      <c r="I701" t="s">
        <v>972</v>
      </c>
      <c r="J701" s="6" t="s">
        <v>973</v>
      </c>
      <c r="K701" s="23">
        <v>1.0</v>
      </c>
      <c r="N701">
        <v>0.296</v>
      </c>
      <c r="O701" s="23">
        <v>2.0</v>
      </c>
      <c r="R701">
        <v>0.299</v>
      </c>
      <c r="S701" t="s">
        <v>976</v>
      </c>
      <c r="T701">
        <v>0.0</v>
      </c>
      <c r="U701">
        <v>0.0</v>
      </c>
      <c r="V701" s="6" t="s">
        <v>978</v>
      </c>
      <c r="W701" s="6" t="s">
        <v>886</v>
      </c>
      <c r="X701" s="6" t="s">
        <v>1897</v>
      </c>
      <c r="Y701" s="6" t="s">
        <v>1879</v>
      </c>
      <c r="Z701" s="6" t="s">
        <v>1880</v>
      </c>
      <c r="AA701" s="35"/>
      <c r="AB701" s="6" t="s">
        <v>2016</v>
      </c>
      <c r="AC701" s="6" t="s">
        <v>1945</v>
      </c>
    </row>
    <row r="702" ht="15.75" hidden="1" customHeight="1">
      <c r="A702" s="2">
        <v>13.0</v>
      </c>
      <c r="B702" s="18" t="s">
        <v>767</v>
      </c>
      <c r="C702">
        <v>3.0</v>
      </c>
      <c r="D702">
        <v>0.0</v>
      </c>
      <c r="E702" t="s">
        <v>965</v>
      </c>
      <c r="F702" s="6" t="s">
        <v>1134</v>
      </c>
      <c r="G702" t="s">
        <v>1988</v>
      </c>
      <c r="H702" t="s">
        <v>2018</v>
      </c>
      <c r="I702" t="s">
        <v>972</v>
      </c>
      <c r="J702" s="6" t="s">
        <v>973</v>
      </c>
      <c r="K702" s="23">
        <v>1.0</v>
      </c>
      <c r="N702">
        <v>0.289</v>
      </c>
      <c r="O702" s="23">
        <v>2.0</v>
      </c>
      <c r="R702">
        <v>0.317</v>
      </c>
      <c r="S702">
        <v>0.05</v>
      </c>
      <c r="T702">
        <v>1.0</v>
      </c>
      <c r="V702" s="6" t="s">
        <v>978</v>
      </c>
      <c r="W702" s="6" t="s">
        <v>886</v>
      </c>
      <c r="X702" s="6" t="s">
        <v>1897</v>
      </c>
      <c r="Y702" s="6" t="s">
        <v>1879</v>
      </c>
      <c r="Z702" s="6" t="s">
        <v>1880</v>
      </c>
      <c r="AA702" s="35"/>
      <c r="AB702" s="6" t="s">
        <v>2016</v>
      </c>
      <c r="AC702" s="6" t="s">
        <v>1945</v>
      </c>
    </row>
    <row r="703" ht="15.75" hidden="1" customHeight="1">
      <c r="A703" s="2">
        <v>14.0</v>
      </c>
      <c r="B703" s="18" t="s">
        <v>769</v>
      </c>
      <c r="C703">
        <v>2.0</v>
      </c>
      <c r="D703">
        <v>0.0</v>
      </c>
      <c r="E703" t="s">
        <v>965</v>
      </c>
      <c r="F703" t="s">
        <v>1246</v>
      </c>
      <c r="G703" t="s">
        <v>2019</v>
      </c>
      <c r="H703" t="s">
        <v>1359</v>
      </c>
      <c r="I703" t="s">
        <v>1841</v>
      </c>
      <c r="J703" t="s">
        <v>973</v>
      </c>
      <c r="K703" s="23">
        <v>0.0</v>
      </c>
      <c r="N703">
        <v>9.4</v>
      </c>
      <c r="O703" s="23">
        <v>1.0</v>
      </c>
      <c r="R703">
        <v>0.1</v>
      </c>
      <c r="S703">
        <v>0.1</v>
      </c>
      <c r="T703">
        <v>-1.0</v>
      </c>
      <c r="U703">
        <v>1.0</v>
      </c>
      <c r="V703" t="s">
        <v>978</v>
      </c>
      <c r="W703" s="6" t="s">
        <v>1384</v>
      </c>
      <c r="X703" s="6" t="s">
        <v>1385</v>
      </c>
      <c r="Y703" s="6" t="s">
        <v>1879</v>
      </c>
      <c r="Z703" s="6" t="s">
        <v>1880</v>
      </c>
      <c r="AA703" s="6" t="s">
        <v>2020</v>
      </c>
      <c r="AB703" s="6" t="s">
        <v>2021</v>
      </c>
      <c r="AC703" s="6" t="s">
        <v>2022</v>
      </c>
    </row>
    <row r="704" ht="15.75" hidden="1" customHeight="1">
      <c r="A704" s="2">
        <v>14.0</v>
      </c>
      <c r="B704" s="18" t="s">
        <v>769</v>
      </c>
      <c r="C704">
        <v>1.0</v>
      </c>
      <c r="D704">
        <v>0.0</v>
      </c>
      <c r="E704" t="s">
        <v>965</v>
      </c>
      <c r="F704" t="s">
        <v>1246</v>
      </c>
      <c r="G704" t="s">
        <v>2023</v>
      </c>
      <c r="H704" t="s">
        <v>1359</v>
      </c>
      <c r="I704" t="s">
        <v>1841</v>
      </c>
      <c r="J704" t="s">
        <v>973</v>
      </c>
      <c r="K704" s="23">
        <v>0.0</v>
      </c>
      <c r="N704">
        <v>185.0</v>
      </c>
      <c r="O704" s="23">
        <v>1.0</v>
      </c>
      <c r="R704">
        <v>166.0</v>
      </c>
      <c r="S704" t="s">
        <v>976</v>
      </c>
      <c r="T704">
        <v>0.0</v>
      </c>
      <c r="U704">
        <v>0.0</v>
      </c>
      <c r="V704" t="s">
        <v>978</v>
      </c>
      <c r="W704" s="6" t="s">
        <v>1384</v>
      </c>
      <c r="X704" s="6" t="s">
        <v>1385</v>
      </c>
      <c r="Y704" s="6" t="s">
        <v>1879</v>
      </c>
      <c r="Z704" s="6" t="s">
        <v>1880</v>
      </c>
      <c r="AA704" s="6" t="s">
        <v>2020</v>
      </c>
      <c r="AB704" s="6" t="s">
        <v>2021</v>
      </c>
      <c r="AC704" s="6" t="s">
        <v>2022</v>
      </c>
    </row>
    <row r="705" ht="15.75" hidden="1" customHeight="1">
      <c r="A705" s="2">
        <v>14.0</v>
      </c>
      <c r="B705" s="18" t="s">
        <v>769</v>
      </c>
      <c r="C705">
        <v>3.0</v>
      </c>
      <c r="D705">
        <v>0.0</v>
      </c>
      <c r="E705" t="s">
        <v>965</v>
      </c>
      <c r="F705" t="s">
        <v>1246</v>
      </c>
      <c r="G705" t="s">
        <v>2024</v>
      </c>
      <c r="H705" t="s">
        <v>1359</v>
      </c>
      <c r="I705" t="s">
        <v>1841</v>
      </c>
      <c r="J705" t="s">
        <v>973</v>
      </c>
      <c r="K705" s="23">
        <v>0.0</v>
      </c>
      <c r="N705">
        <v>464.0</v>
      </c>
      <c r="O705" s="23">
        <v>1.0</v>
      </c>
      <c r="R705">
        <v>428.0</v>
      </c>
      <c r="S705" t="s">
        <v>976</v>
      </c>
      <c r="T705">
        <v>0.0</v>
      </c>
      <c r="U705">
        <v>0.0</v>
      </c>
      <c r="V705" t="s">
        <v>978</v>
      </c>
      <c r="W705" s="6" t="s">
        <v>1384</v>
      </c>
      <c r="X705" s="6" t="s">
        <v>1385</v>
      </c>
      <c r="Y705" s="6" t="s">
        <v>1879</v>
      </c>
      <c r="Z705" s="6" t="s">
        <v>1880</v>
      </c>
      <c r="AA705" s="6" t="s">
        <v>2020</v>
      </c>
      <c r="AB705" s="6" t="s">
        <v>2021</v>
      </c>
      <c r="AC705" s="6" t="s">
        <v>2022</v>
      </c>
    </row>
    <row r="706" ht="15.75" hidden="1" customHeight="1">
      <c r="A706" s="2">
        <v>14.0</v>
      </c>
      <c r="B706" s="18" t="s">
        <v>769</v>
      </c>
      <c r="C706">
        <v>1.0</v>
      </c>
      <c r="D706">
        <v>0.0</v>
      </c>
      <c r="E706" t="s">
        <v>965</v>
      </c>
      <c r="F706" t="s">
        <v>1246</v>
      </c>
      <c r="G706" t="s">
        <v>2025</v>
      </c>
      <c r="H706" t="s">
        <v>1359</v>
      </c>
      <c r="I706" t="s">
        <v>1841</v>
      </c>
      <c r="J706" t="s">
        <v>973</v>
      </c>
      <c r="K706" s="23">
        <v>0.0</v>
      </c>
      <c r="N706">
        <v>19.0</v>
      </c>
      <c r="O706" s="23">
        <v>1.0</v>
      </c>
      <c r="R706">
        <v>12.0</v>
      </c>
      <c r="S706">
        <v>0.1</v>
      </c>
      <c r="T706">
        <v>-1.0</v>
      </c>
      <c r="U706">
        <v>1.0</v>
      </c>
      <c r="V706" t="s">
        <v>978</v>
      </c>
      <c r="W706" s="6" t="s">
        <v>1384</v>
      </c>
      <c r="X706" s="6" t="s">
        <v>1385</v>
      </c>
      <c r="Y706" s="6" t="s">
        <v>1879</v>
      </c>
      <c r="Z706" s="6" t="s">
        <v>1880</v>
      </c>
      <c r="AA706" s="6" t="s">
        <v>2020</v>
      </c>
      <c r="AB706" s="6" t="s">
        <v>2021</v>
      </c>
      <c r="AC706" s="6" t="s">
        <v>2022</v>
      </c>
    </row>
    <row r="707" ht="15.75" hidden="1" customHeight="1">
      <c r="A707" s="2">
        <v>14.0</v>
      </c>
      <c r="B707" s="18" t="s">
        <v>769</v>
      </c>
      <c r="C707">
        <v>2.0</v>
      </c>
      <c r="D707">
        <v>0.0</v>
      </c>
      <c r="E707" t="s">
        <v>965</v>
      </c>
      <c r="F707" t="s">
        <v>1246</v>
      </c>
      <c r="G707" t="s">
        <v>2026</v>
      </c>
      <c r="H707" t="s">
        <v>1359</v>
      </c>
      <c r="I707" t="s">
        <v>1841</v>
      </c>
      <c r="J707" t="s">
        <v>973</v>
      </c>
      <c r="K707" s="23">
        <v>0.0</v>
      </c>
      <c r="N707">
        <v>17.0</v>
      </c>
      <c r="O707" s="23">
        <v>1.0</v>
      </c>
      <c r="R707">
        <v>1.0</v>
      </c>
      <c r="S707">
        <v>0.1</v>
      </c>
      <c r="T707">
        <v>-1.0</v>
      </c>
      <c r="U707">
        <v>1.0</v>
      </c>
      <c r="V707" t="s">
        <v>978</v>
      </c>
      <c r="W707" s="6" t="s">
        <v>1384</v>
      </c>
      <c r="X707" s="6" t="s">
        <v>1385</v>
      </c>
      <c r="Y707" s="6" t="s">
        <v>1879</v>
      </c>
      <c r="Z707" s="6" t="s">
        <v>1880</v>
      </c>
      <c r="AA707" s="6" t="s">
        <v>2020</v>
      </c>
      <c r="AB707" s="6" t="s">
        <v>2021</v>
      </c>
      <c r="AC707" s="6" t="s">
        <v>2022</v>
      </c>
    </row>
    <row r="708" ht="15.75" hidden="1" customHeight="1">
      <c r="A708" s="2">
        <v>14.0</v>
      </c>
      <c r="B708" s="18" t="s">
        <v>769</v>
      </c>
      <c r="C708">
        <v>3.0</v>
      </c>
      <c r="D708">
        <v>0.0</v>
      </c>
      <c r="E708" t="s">
        <v>965</v>
      </c>
      <c r="F708" t="s">
        <v>1246</v>
      </c>
      <c r="G708" t="s">
        <v>2027</v>
      </c>
      <c r="H708" t="s">
        <v>1359</v>
      </c>
      <c r="I708" t="s">
        <v>1841</v>
      </c>
      <c r="J708" t="s">
        <v>973</v>
      </c>
      <c r="K708" s="23">
        <v>0.0</v>
      </c>
      <c r="N708">
        <v>10.0</v>
      </c>
      <c r="O708" s="23">
        <v>1.0</v>
      </c>
      <c r="R708">
        <v>11.0</v>
      </c>
      <c r="S708" t="s">
        <v>976</v>
      </c>
      <c r="T708">
        <v>0.0</v>
      </c>
      <c r="U708">
        <v>0.0</v>
      </c>
      <c r="V708" t="s">
        <v>978</v>
      </c>
      <c r="W708" s="6" t="s">
        <v>1384</v>
      </c>
      <c r="X708" s="6" t="s">
        <v>1385</v>
      </c>
      <c r="Y708" s="6" t="s">
        <v>1879</v>
      </c>
      <c r="Z708" s="6" t="s">
        <v>1880</v>
      </c>
      <c r="AA708" s="6" t="s">
        <v>2020</v>
      </c>
      <c r="AB708" s="6" t="s">
        <v>2021</v>
      </c>
      <c r="AC708" s="6" t="s">
        <v>2022</v>
      </c>
    </row>
    <row r="709" ht="15.75" hidden="1" customHeight="1">
      <c r="A709" s="2">
        <v>14.0</v>
      </c>
      <c r="B709" s="18" t="s">
        <v>769</v>
      </c>
      <c r="C709">
        <v>2.0</v>
      </c>
      <c r="D709">
        <v>0.0</v>
      </c>
      <c r="E709" t="s">
        <v>965</v>
      </c>
      <c r="F709" t="s">
        <v>1246</v>
      </c>
      <c r="G709" t="s">
        <v>2028</v>
      </c>
      <c r="H709" t="s">
        <v>1249</v>
      </c>
      <c r="I709" t="s">
        <v>1841</v>
      </c>
      <c r="J709" t="s">
        <v>973</v>
      </c>
      <c r="K709" s="23">
        <v>0.0</v>
      </c>
      <c r="N709">
        <v>9.4</v>
      </c>
      <c r="O709" s="23">
        <v>1.0</v>
      </c>
      <c r="R709">
        <v>0.1</v>
      </c>
      <c r="S709">
        <v>0.1</v>
      </c>
      <c r="T709">
        <v>-1.0</v>
      </c>
      <c r="U709">
        <v>1.0</v>
      </c>
      <c r="V709" t="s">
        <v>978</v>
      </c>
      <c r="W709" s="6" t="s">
        <v>1384</v>
      </c>
      <c r="X709" s="6" t="s">
        <v>1385</v>
      </c>
      <c r="Y709" s="6" t="s">
        <v>1879</v>
      </c>
      <c r="Z709" s="6" t="s">
        <v>1880</v>
      </c>
      <c r="AA709" s="6" t="s">
        <v>2029</v>
      </c>
      <c r="AB709" s="6" t="s">
        <v>2021</v>
      </c>
      <c r="AC709" s="6" t="s">
        <v>2022</v>
      </c>
    </row>
    <row r="710" ht="15.75" hidden="1" customHeight="1">
      <c r="A710" s="2">
        <v>14.0</v>
      </c>
      <c r="B710" s="18" t="s">
        <v>769</v>
      </c>
      <c r="C710">
        <v>1.0</v>
      </c>
      <c r="D710">
        <v>0.0</v>
      </c>
      <c r="E710" t="s">
        <v>965</v>
      </c>
      <c r="F710" t="s">
        <v>1246</v>
      </c>
      <c r="G710" t="s">
        <v>2028</v>
      </c>
      <c r="H710" t="s">
        <v>1249</v>
      </c>
      <c r="I710" t="s">
        <v>1841</v>
      </c>
      <c r="J710" t="s">
        <v>973</v>
      </c>
      <c r="K710" s="23">
        <v>0.0</v>
      </c>
      <c r="N710">
        <v>185.0</v>
      </c>
      <c r="O710" s="23">
        <v>1.0</v>
      </c>
      <c r="R710">
        <v>166.0</v>
      </c>
      <c r="S710" t="s">
        <v>976</v>
      </c>
      <c r="T710">
        <v>0.0</v>
      </c>
      <c r="U710">
        <v>0.0</v>
      </c>
      <c r="V710" t="s">
        <v>978</v>
      </c>
      <c r="W710" s="6" t="s">
        <v>1384</v>
      </c>
      <c r="X710" s="6" t="s">
        <v>1385</v>
      </c>
      <c r="Y710" s="6" t="s">
        <v>1879</v>
      </c>
      <c r="Z710" s="6" t="s">
        <v>1880</v>
      </c>
      <c r="AA710" s="6" t="s">
        <v>2029</v>
      </c>
      <c r="AB710" s="6" t="s">
        <v>2021</v>
      </c>
      <c r="AC710" s="6" t="s">
        <v>2022</v>
      </c>
    </row>
    <row r="711" ht="15.75" hidden="1" customHeight="1">
      <c r="A711" s="2">
        <v>14.0</v>
      </c>
      <c r="B711" s="18" t="s">
        <v>769</v>
      </c>
      <c r="C711">
        <v>3.0</v>
      </c>
      <c r="D711">
        <v>0.0</v>
      </c>
      <c r="E711" t="s">
        <v>965</v>
      </c>
      <c r="F711" t="s">
        <v>1246</v>
      </c>
      <c r="G711" t="s">
        <v>2028</v>
      </c>
      <c r="H711" t="s">
        <v>1249</v>
      </c>
      <c r="I711" t="s">
        <v>1841</v>
      </c>
      <c r="J711" t="s">
        <v>973</v>
      </c>
      <c r="K711" s="23">
        <v>0.0</v>
      </c>
      <c r="N711">
        <v>464.0</v>
      </c>
      <c r="O711" s="23">
        <v>1.0</v>
      </c>
      <c r="R711">
        <v>428.0</v>
      </c>
      <c r="S711" t="s">
        <v>976</v>
      </c>
      <c r="T711">
        <v>0.0</v>
      </c>
      <c r="U711">
        <v>0.0</v>
      </c>
      <c r="V711" t="s">
        <v>978</v>
      </c>
      <c r="W711" s="6" t="s">
        <v>1384</v>
      </c>
      <c r="X711" s="6" t="s">
        <v>1385</v>
      </c>
      <c r="Y711" s="6" t="s">
        <v>1879</v>
      </c>
      <c r="Z711" s="6" t="s">
        <v>1880</v>
      </c>
      <c r="AA711" s="6" t="s">
        <v>2029</v>
      </c>
      <c r="AB711" s="6" t="s">
        <v>2021</v>
      </c>
      <c r="AC711" s="6" t="s">
        <v>2022</v>
      </c>
    </row>
    <row r="712" ht="15.75" hidden="1" customHeight="1">
      <c r="A712" s="2">
        <v>14.0</v>
      </c>
      <c r="B712" s="18" t="s">
        <v>769</v>
      </c>
      <c r="C712">
        <v>1.0</v>
      </c>
      <c r="D712">
        <v>0.0</v>
      </c>
      <c r="E712" t="s">
        <v>965</v>
      </c>
      <c r="F712" t="s">
        <v>1246</v>
      </c>
      <c r="G712" t="s">
        <v>2030</v>
      </c>
      <c r="H712" t="s">
        <v>1249</v>
      </c>
      <c r="I712" t="s">
        <v>1841</v>
      </c>
      <c r="J712" t="s">
        <v>973</v>
      </c>
      <c r="K712" s="23">
        <v>0.0</v>
      </c>
      <c r="N712">
        <v>189.0</v>
      </c>
      <c r="O712" s="23">
        <v>1.0</v>
      </c>
      <c r="R712">
        <v>147.0</v>
      </c>
      <c r="S712">
        <v>0.1</v>
      </c>
      <c r="T712">
        <v>-1.0</v>
      </c>
      <c r="U712">
        <v>1.0</v>
      </c>
      <c r="V712" t="s">
        <v>978</v>
      </c>
      <c r="W712" s="6" t="s">
        <v>1384</v>
      </c>
      <c r="X712" s="6" t="s">
        <v>1385</v>
      </c>
      <c r="Y712" s="6" t="s">
        <v>1879</v>
      </c>
      <c r="Z712" s="6" t="s">
        <v>1880</v>
      </c>
      <c r="AA712" s="6" t="s">
        <v>2029</v>
      </c>
      <c r="AB712" s="6" t="s">
        <v>2021</v>
      </c>
      <c r="AC712" s="6" t="s">
        <v>2022</v>
      </c>
    </row>
    <row r="713" ht="15.75" hidden="1" customHeight="1">
      <c r="A713" s="2">
        <v>14.0</v>
      </c>
      <c r="B713" s="18" t="s">
        <v>769</v>
      </c>
      <c r="C713">
        <v>3.0</v>
      </c>
      <c r="D713">
        <v>0.0</v>
      </c>
      <c r="E713" t="s">
        <v>965</v>
      </c>
      <c r="F713" t="s">
        <v>1246</v>
      </c>
      <c r="G713" t="s">
        <v>2030</v>
      </c>
      <c r="H713" t="s">
        <v>1249</v>
      </c>
      <c r="I713" t="s">
        <v>1841</v>
      </c>
      <c r="J713" t="s">
        <v>973</v>
      </c>
      <c r="K713" s="23">
        <v>0.0</v>
      </c>
      <c r="N713">
        <v>506.0</v>
      </c>
      <c r="O713" s="23">
        <v>1.0</v>
      </c>
      <c r="R713">
        <v>463.0</v>
      </c>
      <c r="S713">
        <v>0.1</v>
      </c>
      <c r="T713">
        <v>-1.0</v>
      </c>
      <c r="U713">
        <v>1.0</v>
      </c>
      <c r="V713" t="s">
        <v>978</v>
      </c>
      <c r="W713" s="6" t="s">
        <v>1384</v>
      </c>
      <c r="X713" s="6" t="s">
        <v>1385</v>
      </c>
      <c r="Y713" s="6" t="s">
        <v>1879</v>
      </c>
      <c r="Z713" s="6" t="s">
        <v>1880</v>
      </c>
      <c r="AA713" s="6" t="s">
        <v>2029</v>
      </c>
      <c r="AB713" s="6" t="s">
        <v>2021</v>
      </c>
      <c r="AC713" s="6" t="s">
        <v>2022</v>
      </c>
    </row>
    <row r="714" ht="15.75" hidden="1" customHeight="1">
      <c r="A714" s="2">
        <v>14.0</v>
      </c>
      <c r="B714" s="18" t="s">
        <v>769</v>
      </c>
      <c r="C714">
        <v>2.0</v>
      </c>
      <c r="D714">
        <v>0.0</v>
      </c>
      <c r="E714" t="s">
        <v>965</v>
      </c>
      <c r="F714" t="s">
        <v>1246</v>
      </c>
      <c r="G714" t="s">
        <v>2030</v>
      </c>
      <c r="H714" t="s">
        <v>1249</v>
      </c>
      <c r="I714" t="s">
        <v>1841</v>
      </c>
      <c r="J714" t="s">
        <v>973</v>
      </c>
      <c r="K714" s="23">
        <v>0.0</v>
      </c>
      <c r="N714">
        <v>0.25</v>
      </c>
      <c r="O714" s="23">
        <v>1.0</v>
      </c>
      <c r="R714">
        <v>0.3</v>
      </c>
      <c r="S714" t="s">
        <v>976</v>
      </c>
      <c r="T714">
        <v>0.0</v>
      </c>
      <c r="U714">
        <v>0.0</v>
      </c>
      <c r="V714" t="s">
        <v>978</v>
      </c>
      <c r="W714" s="6" t="s">
        <v>1384</v>
      </c>
      <c r="X714" s="6" t="s">
        <v>1385</v>
      </c>
      <c r="Y714" s="6" t="s">
        <v>1879</v>
      </c>
      <c r="Z714" s="6" t="s">
        <v>1880</v>
      </c>
      <c r="AA714" s="6" t="s">
        <v>2029</v>
      </c>
      <c r="AB714" s="6" t="s">
        <v>2021</v>
      </c>
      <c r="AC714" s="6" t="s">
        <v>2022</v>
      </c>
    </row>
    <row r="715" ht="15.75" hidden="1" customHeight="1">
      <c r="A715" s="2">
        <v>14.0</v>
      </c>
      <c r="B715" s="18" t="s">
        <v>769</v>
      </c>
      <c r="C715">
        <v>1.0</v>
      </c>
      <c r="D715">
        <v>0.0</v>
      </c>
      <c r="E715" t="s">
        <v>965</v>
      </c>
      <c r="F715" s="6" t="s">
        <v>966</v>
      </c>
      <c r="G715" t="s">
        <v>968</v>
      </c>
      <c r="H715" t="s">
        <v>1234</v>
      </c>
      <c r="I715" t="s">
        <v>1841</v>
      </c>
      <c r="J715" s="6" t="s">
        <v>973</v>
      </c>
      <c r="K715" s="23">
        <v>0.0</v>
      </c>
      <c r="N715">
        <v>10.0</v>
      </c>
      <c r="O715" s="23">
        <v>1.0</v>
      </c>
      <c r="R715">
        <v>9.6</v>
      </c>
      <c r="S715" t="s">
        <v>976</v>
      </c>
      <c r="T715">
        <v>0.0</v>
      </c>
      <c r="U715">
        <v>0.0</v>
      </c>
      <c r="V715" t="s">
        <v>978</v>
      </c>
      <c r="W715" s="6" t="s">
        <v>1384</v>
      </c>
      <c r="X715" s="6" t="s">
        <v>1385</v>
      </c>
      <c r="Y715" s="6" t="s">
        <v>1879</v>
      </c>
      <c r="Z715" s="6" t="s">
        <v>1880</v>
      </c>
      <c r="AA715" s="6" t="s">
        <v>2031</v>
      </c>
      <c r="AB715" s="6" t="s">
        <v>2032</v>
      </c>
    </row>
    <row r="716" ht="15.75" hidden="1" customHeight="1">
      <c r="A716" s="2">
        <v>14.0</v>
      </c>
      <c r="B716" s="18" t="s">
        <v>769</v>
      </c>
      <c r="C716">
        <v>2.0</v>
      </c>
      <c r="D716">
        <v>0.0</v>
      </c>
      <c r="E716" t="s">
        <v>965</v>
      </c>
      <c r="F716" s="6" t="s">
        <v>966</v>
      </c>
      <c r="G716" t="s">
        <v>968</v>
      </c>
      <c r="H716" t="s">
        <v>1234</v>
      </c>
      <c r="I716" t="s">
        <v>1841</v>
      </c>
      <c r="J716" s="6" t="s">
        <v>973</v>
      </c>
      <c r="K716" s="23">
        <v>0.0</v>
      </c>
      <c r="N716">
        <v>9.8</v>
      </c>
      <c r="O716" s="23">
        <v>1.0</v>
      </c>
      <c r="R716">
        <v>9.7</v>
      </c>
      <c r="S716" t="s">
        <v>976</v>
      </c>
      <c r="T716">
        <v>0.0</v>
      </c>
      <c r="U716">
        <v>0.0</v>
      </c>
      <c r="V716" t="s">
        <v>978</v>
      </c>
      <c r="W716" s="6" t="s">
        <v>1384</v>
      </c>
      <c r="X716" s="6" t="s">
        <v>1385</v>
      </c>
      <c r="Y716" s="6" t="s">
        <v>1879</v>
      </c>
      <c r="Z716" s="6" t="s">
        <v>1880</v>
      </c>
      <c r="AA716" s="6" t="s">
        <v>2031</v>
      </c>
      <c r="AB716" s="6" t="s">
        <v>2032</v>
      </c>
    </row>
    <row r="717" ht="15.75" hidden="1" customHeight="1">
      <c r="A717" s="2">
        <v>14.0</v>
      </c>
      <c r="B717" s="18" t="s">
        <v>769</v>
      </c>
      <c r="C717">
        <v>3.0</v>
      </c>
      <c r="D717">
        <v>0.0</v>
      </c>
      <c r="E717" t="s">
        <v>965</v>
      </c>
      <c r="F717" s="6" t="s">
        <v>966</v>
      </c>
      <c r="G717" t="s">
        <v>968</v>
      </c>
      <c r="H717" t="s">
        <v>1234</v>
      </c>
      <c r="I717" t="s">
        <v>1841</v>
      </c>
      <c r="J717" s="6" t="s">
        <v>973</v>
      </c>
      <c r="K717" s="23">
        <v>0.0</v>
      </c>
      <c r="N717">
        <v>7.4</v>
      </c>
      <c r="O717" s="23">
        <v>1.0</v>
      </c>
      <c r="R717">
        <v>7.6</v>
      </c>
      <c r="S717" t="s">
        <v>976</v>
      </c>
      <c r="T717">
        <v>0.0</v>
      </c>
      <c r="U717">
        <v>0.0</v>
      </c>
      <c r="V717" t="s">
        <v>978</v>
      </c>
      <c r="W717" s="6" t="s">
        <v>1384</v>
      </c>
      <c r="X717" s="6" t="s">
        <v>1385</v>
      </c>
      <c r="Y717" s="6" t="s">
        <v>1879</v>
      </c>
      <c r="Z717" s="6" t="s">
        <v>1880</v>
      </c>
      <c r="AA717" s="6" t="s">
        <v>2031</v>
      </c>
      <c r="AB717" s="6" t="s">
        <v>2032</v>
      </c>
    </row>
    <row r="718" ht="15.75" hidden="1" customHeight="1">
      <c r="A718" s="2">
        <v>14.0</v>
      </c>
      <c r="B718" s="18" t="s">
        <v>769</v>
      </c>
      <c r="C718">
        <v>1.0</v>
      </c>
      <c r="D718">
        <v>0.0</v>
      </c>
      <c r="E718" t="s">
        <v>965</v>
      </c>
      <c r="F718" s="6" t="s">
        <v>1134</v>
      </c>
      <c r="G718" t="s">
        <v>2033</v>
      </c>
      <c r="H718" t="s">
        <v>2034</v>
      </c>
      <c r="I718" t="s">
        <v>1841</v>
      </c>
      <c r="J718" s="6" t="s">
        <v>973</v>
      </c>
      <c r="K718" s="23">
        <v>0.0</v>
      </c>
      <c r="N718">
        <v>82.0</v>
      </c>
      <c r="O718" s="23">
        <v>1.0</v>
      </c>
      <c r="R718">
        <v>66.0</v>
      </c>
      <c r="S718" t="s">
        <v>976</v>
      </c>
      <c r="T718">
        <v>0.0</v>
      </c>
      <c r="U718">
        <v>0.0</v>
      </c>
      <c r="V718" t="s">
        <v>978</v>
      </c>
      <c r="W718" s="6" t="s">
        <v>1384</v>
      </c>
      <c r="X718" s="6" t="s">
        <v>1385</v>
      </c>
      <c r="Y718" s="6" t="s">
        <v>1879</v>
      </c>
      <c r="Z718" s="6" t="s">
        <v>1880</v>
      </c>
      <c r="AA718" s="35" t="s">
        <v>2035</v>
      </c>
      <c r="AB718" s="6" t="s">
        <v>2036</v>
      </c>
      <c r="AC718" s="6" t="s">
        <v>2037</v>
      </c>
    </row>
    <row r="719" ht="15.75" hidden="1" customHeight="1">
      <c r="A719" s="2">
        <v>14.0</v>
      </c>
      <c r="B719" s="18" t="s">
        <v>769</v>
      </c>
      <c r="C719">
        <v>2.0</v>
      </c>
      <c r="D719">
        <v>0.0</v>
      </c>
      <c r="E719" t="s">
        <v>965</v>
      </c>
      <c r="F719" s="6" t="s">
        <v>1134</v>
      </c>
      <c r="G719" t="s">
        <v>2038</v>
      </c>
      <c r="H719" t="s">
        <v>2034</v>
      </c>
      <c r="I719" t="s">
        <v>1841</v>
      </c>
      <c r="J719" s="6" t="s">
        <v>973</v>
      </c>
      <c r="K719" s="23">
        <v>0.0</v>
      </c>
      <c r="N719">
        <v>60.0</v>
      </c>
      <c r="O719" s="23">
        <v>1.0</v>
      </c>
      <c r="R719">
        <v>56.0</v>
      </c>
      <c r="S719" t="s">
        <v>976</v>
      </c>
      <c r="T719">
        <v>0.0</v>
      </c>
      <c r="U719">
        <v>0.0</v>
      </c>
      <c r="V719" t="s">
        <v>978</v>
      </c>
      <c r="W719" s="6" t="s">
        <v>1384</v>
      </c>
      <c r="X719" s="6" t="s">
        <v>1385</v>
      </c>
      <c r="Y719" s="6" t="s">
        <v>1879</v>
      </c>
      <c r="Z719" s="6" t="s">
        <v>1880</v>
      </c>
      <c r="AA719" s="35" t="s">
        <v>2035</v>
      </c>
      <c r="AB719" s="6" t="s">
        <v>2036</v>
      </c>
      <c r="AC719" s="6" t="s">
        <v>2037</v>
      </c>
    </row>
    <row r="720" ht="15.75" hidden="1" customHeight="1">
      <c r="A720" s="2">
        <v>14.0</v>
      </c>
      <c r="B720" s="18" t="s">
        <v>769</v>
      </c>
      <c r="C720">
        <v>3.0</v>
      </c>
      <c r="D720">
        <v>0.0</v>
      </c>
      <c r="E720" t="s">
        <v>965</v>
      </c>
      <c r="F720" s="6" t="s">
        <v>1134</v>
      </c>
      <c r="G720" t="s">
        <v>2039</v>
      </c>
      <c r="H720" t="s">
        <v>2034</v>
      </c>
      <c r="I720" t="s">
        <v>1841</v>
      </c>
      <c r="J720" s="6" t="s">
        <v>973</v>
      </c>
      <c r="K720" s="23">
        <v>0.0</v>
      </c>
      <c r="N720">
        <v>108.0</v>
      </c>
      <c r="O720" s="23">
        <v>1.0</v>
      </c>
      <c r="R720">
        <v>99.0</v>
      </c>
      <c r="S720" t="s">
        <v>976</v>
      </c>
      <c r="T720">
        <v>0.0</v>
      </c>
      <c r="U720">
        <v>0.0</v>
      </c>
      <c r="V720" t="s">
        <v>978</v>
      </c>
      <c r="W720" s="6" t="s">
        <v>1384</v>
      </c>
      <c r="X720" s="6" t="s">
        <v>1385</v>
      </c>
      <c r="Y720" s="6" t="s">
        <v>1879</v>
      </c>
      <c r="Z720" s="6" t="s">
        <v>1880</v>
      </c>
      <c r="AA720" s="35" t="s">
        <v>2035</v>
      </c>
      <c r="AB720" s="6" t="s">
        <v>2036</v>
      </c>
      <c r="AC720" s="6" t="s">
        <v>2037</v>
      </c>
    </row>
    <row r="721" ht="15.75" hidden="1" customHeight="1">
      <c r="A721" s="2">
        <v>14.0</v>
      </c>
      <c r="B721" s="18" t="s">
        <v>769</v>
      </c>
      <c r="C721">
        <v>1.0</v>
      </c>
      <c r="D721">
        <v>0.0</v>
      </c>
      <c r="E721" t="s">
        <v>965</v>
      </c>
      <c r="F721" s="6" t="s">
        <v>1134</v>
      </c>
      <c r="G721" t="s">
        <v>2040</v>
      </c>
      <c r="H721" t="s">
        <v>2034</v>
      </c>
      <c r="I721" t="s">
        <v>1841</v>
      </c>
      <c r="J721" s="6" t="s">
        <v>973</v>
      </c>
      <c r="K721" s="23">
        <v>0.0</v>
      </c>
      <c r="N721">
        <v>67.0</v>
      </c>
      <c r="O721" s="23">
        <v>1.0</v>
      </c>
      <c r="R721">
        <v>69.0</v>
      </c>
      <c r="S721" t="s">
        <v>976</v>
      </c>
      <c r="T721">
        <v>0.0</v>
      </c>
      <c r="U721">
        <v>0.0</v>
      </c>
      <c r="V721" t="s">
        <v>978</v>
      </c>
      <c r="W721" s="6" t="s">
        <v>1384</v>
      </c>
      <c r="X721" s="6" t="s">
        <v>1385</v>
      </c>
      <c r="Y721" s="6" t="s">
        <v>1879</v>
      </c>
      <c r="Z721" s="6" t="s">
        <v>1880</v>
      </c>
      <c r="AA721" s="35" t="s">
        <v>2035</v>
      </c>
      <c r="AB721" s="6" t="s">
        <v>2036</v>
      </c>
      <c r="AC721" s="6" t="s">
        <v>2037</v>
      </c>
    </row>
    <row r="722" ht="15.75" hidden="1" customHeight="1">
      <c r="A722" s="2">
        <v>14.0</v>
      </c>
      <c r="B722" s="18" t="s">
        <v>769</v>
      </c>
      <c r="C722">
        <v>2.0</v>
      </c>
      <c r="D722">
        <v>0.0</v>
      </c>
      <c r="E722" t="s">
        <v>965</v>
      </c>
      <c r="F722" s="6" t="s">
        <v>1134</v>
      </c>
      <c r="G722" t="s">
        <v>2041</v>
      </c>
      <c r="H722" t="s">
        <v>2034</v>
      </c>
      <c r="I722" t="s">
        <v>1841</v>
      </c>
      <c r="J722" s="6" t="s">
        <v>973</v>
      </c>
      <c r="K722" s="23">
        <v>0.0</v>
      </c>
      <c r="N722">
        <v>58.0</v>
      </c>
      <c r="O722" s="23">
        <v>1.0</v>
      </c>
      <c r="R722">
        <v>40.0</v>
      </c>
      <c r="S722" t="s">
        <v>976</v>
      </c>
      <c r="T722">
        <v>0.0</v>
      </c>
      <c r="U722">
        <v>0.0</v>
      </c>
      <c r="V722" t="s">
        <v>978</v>
      </c>
      <c r="W722" s="6" t="s">
        <v>1384</v>
      </c>
      <c r="X722" s="6" t="s">
        <v>1385</v>
      </c>
      <c r="Y722" s="6" t="s">
        <v>1879</v>
      </c>
      <c r="Z722" s="6" t="s">
        <v>1880</v>
      </c>
      <c r="AA722" s="35" t="s">
        <v>2035</v>
      </c>
      <c r="AB722" s="6" t="s">
        <v>2036</v>
      </c>
      <c r="AC722" s="6" t="s">
        <v>2037</v>
      </c>
    </row>
    <row r="723" ht="15.75" hidden="1" customHeight="1">
      <c r="A723" s="2">
        <v>14.0</v>
      </c>
      <c r="B723" s="18" t="s">
        <v>769</v>
      </c>
      <c r="C723">
        <v>3.0</v>
      </c>
      <c r="D723">
        <v>0.0</v>
      </c>
      <c r="E723" t="s">
        <v>965</v>
      </c>
      <c r="F723" s="6" t="s">
        <v>1134</v>
      </c>
      <c r="G723" t="s">
        <v>2042</v>
      </c>
      <c r="H723" t="s">
        <v>2034</v>
      </c>
      <c r="I723" t="s">
        <v>1841</v>
      </c>
      <c r="J723" s="6" t="s">
        <v>973</v>
      </c>
      <c r="K723" s="23">
        <v>0.0</v>
      </c>
      <c r="N723">
        <v>91.0</v>
      </c>
      <c r="O723" s="23">
        <v>1.0</v>
      </c>
      <c r="R723">
        <v>102.0</v>
      </c>
      <c r="S723" t="s">
        <v>976</v>
      </c>
      <c r="T723">
        <v>0.0</v>
      </c>
      <c r="U723">
        <v>0.0</v>
      </c>
      <c r="V723" t="s">
        <v>978</v>
      </c>
      <c r="W723" s="6" t="s">
        <v>1384</v>
      </c>
      <c r="X723" s="6" t="s">
        <v>1385</v>
      </c>
      <c r="Y723" s="6" t="s">
        <v>1879</v>
      </c>
      <c r="Z723" s="6" t="s">
        <v>1880</v>
      </c>
      <c r="AA723" s="35" t="s">
        <v>2035</v>
      </c>
      <c r="AB723" s="6" t="s">
        <v>2036</v>
      </c>
      <c r="AC723" s="6" t="s">
        <v>2037</v>
      </c>
    </row>
    <row r="724" ht="15.75" hidden="1" customHeight="1">
      <c r="A724" s="2">
        <v>14.0</v>
      </c>
      <c r="B724" s="18" t="s">
        <v>769</v>
      </c>
      <c r="C724">
        <v>1.0</v>
      </c>
      <c r="D724">
        <v>0.0</v>
      </c>
      <c r="E724" t="s">
        <v>965</v>
      </c>
      <c r="F724" s="6" t="s">
        <v>1134</v>
      </c>
      <c r="G724" t="s">
        <v>2043</v>
      </c>
      <c r="H724" t="s">
        <v>2034</v>
      </c>
      <c r="I724" t="s">
        <v>1841</v>
      </c>
      <c r="J724" s="6" t="s">
        <v>973</v>
      </c>
      <c r="K724" s="23">
        <v>0.0</v>
      </c>
      <c r="N724">
        <v>60.0</v>
      </c>
      <c r="O724" s="23">
        <v>1.0</v>
      </c>
      <c r="R724">
        <v>72.0</v>
      </c>
      <c r="S724" t="s">
        <v>976</v>
      </c>
      <c r="T724">
        <v>0.0</v>
      </c>
      <c r="U724">
        <v>0.0</v>
      </c>
      <c r="V724" t="s">
        <v>978</v>
      </c>
      <c r="W724" s="6" t="s">
        <v>1384</v>
      </c>
      <c r="X724" s="6" t="s">
        <v>1385</v>
      </c>
      <c r="Y724" s="6" t="s">
        <v>1879</v>
      </c>
      <c r="Z724" s="6" t="s">
        <v>1880</v>
      </c>
      <c r="AA724" s="35" t="s">
        <v>2035</v>
      </c>
      <c r="AB724" s="6" t="s">
        <v>2036</v>
      </c>
      <c r="AC724" s="6" t="s">
        <v>2037</v>
      </c>
    </row>
    <row r="725" ht="15.75" hidden="1" customHeight="1">
      <c r="A725" s="2">
        <v>14.0</v>
      </c>
      <c r="B725" s="18" t="s">
        <v>769</v>
      </c>
      <c r="C725">
        <v>2.0</v>
      </c>
      <c r="D725">
        <v>0.0</v>
      </c>
      <c r="E725" t="s">
        <v>965</v>
      </c>
      <c r="F725" s="6" t="s">
        <v>1134</v>
      </c>
      <c r="G725" t="s">
        <v>2044</v>
      </c>
      <c r="H725" t="s">
        <v>2034</v>
      </c>
      <c r="I725" t="s">
        <v>1841</v>
      </c>
      <c r="J725" s="6" t="s">
        <v>973</v>
      </c>
      <c r="K725" s="23">
        <v>0.0</v>
      </c>
      <c r="N725">
        <v>61.0</v>
      </c>
      <c r="O725" s="23">
        <v>1.0</v>
      </c>
      <c r="R725">
        <v>56.0</v>
      </c>
      <c r="S725" t="s">
        <v>976</v>
      </c>
      <c r="T725">
        <v>0.0</v>
      </c>
      <c r="U725">
        <v>0.0</v>
      </c>
      <c r="V725" t="s">
        <v>978</v>
      </c>
      <c r="W725" s="6" t="s">
        <v>1384</v>
      </c>
      <c r="X725" s="6" t="s">
        <v>1385</v>
      </c>
      <c r="Y725" s="6" t="s">
        <v>1879</v>
      </c>
      <c r="Z725" s="6" t="s">
        <v>1880</v>
      </c>
      <c r="AA725" s="35" t="s">
        <v>2035</v>
      </c>
      <c r="AB725" s="6" t="s">
        <v>2036</v>
      </c>
      <c r="AC725" s="6" t="s">
        <v>2037</v>
      </c>
    </row>
    <row r="726" ht="15.75" hidden="1" customHeight="1">
      <c r="A726" s="2">
        <v>14.0</v>
      </c>
      <c r="B726" s="18" t="s">
        <v>769</v>
      </c>
      <c r="C726">
        <v>3.0</v>
      </c>
      <c r="D726">
        <v>0.0</v>
      </c>
      <c r="E726" t="s">
        <v>965</v>
      </c>
      <c r="F726" s="6" t="s">
        <v>1134</v>
      </c>
      <c r="G726" t="s">
        <v>2045</v>
      </c>
      <c r="H726" t="s">
        <v>2034</v>
      </c>
      <c r="I726" t="s">
        <v>1841</v>
      </c>
      <c r="J726" s="6" t="s">
        <v>973</v>
      </c>
      <c r="K726" s="23">
        <v>0.0</v>
      </c>
      <c r="N726">
        <v>55.0</v>
      </c>
      <c r="O726" s="23">
        <v>1.0</v>
      </c>
      <c r="R726">
        <v>75.0</v>
      </c>
      <c r="S726" t="s">
        <v>976</v>
      </c>
      <c r="T726">
        <v>0.0</v>
      </c>
      <c r="U726">
        <v>0.0</v>
      </c>
      <c r="V726" t="s">
        <v>978</v>
      </c>
      <c r="W726" s="6" t="s">
        <v>1384</v>
      </c>
      <c r="X726" s="6" t="s">
        <v>1385</v>
      </c>
      <c r="Y726" s="6" t="s">
        <v>1879</v>
      </c>
      <c r="Z726" s="6" t="s">
        <v>1880</v>
      </c>
      <c r="AA726" s="35" t="s">
        <v>2035</v>
      </c>
      <c r="AB726" s="6" t="s">
        <v>2036</v>
      </c>
      <c r="AC726" s="6" t="s">
        <v>2037</v>
      </c>
    </row>
    <row r="727" ht="15.75" hidden="1" customHeight="1">
      <c r="A727" s="2">
        <v>14.0</v>
      </c>
      <c r="B727" s="18" t="s">
        <v>769</v>
      </c>
      <c r="C727">
        <v>1.0</v>
      </c>
      <c r="D727">
        <v>0.0</v>
      </c>
      <c r="E727" t="s">
        <v>965</v>
      </c>
      <c r="F727" s="6" t="s">
        <v>1134</v>
      </c>
      <c r="G727" t="s">
        <v>2046</v>
      </c>
      <c r="H727" t="s">
        <v>2034</v>
      </c>
      <c r="I727" t="s">
        <v>1841</v>
      </c>
      <c r="J727" s="6" t="s">
        <v>973</v>
      </c>
      <c r="K727" s="23">
        <v>0.0</v>
      </c>
      <c r="N727">
        <v>73.0</v>
      </c>
      <c r="O727" s="23">
        <v>1.0</v>
      </c>
      <c r="R727">
        <v>28.0</v>
      </c>
      <c r="S727">
        <v>0.1</v>
      </c>
      <c r="T727">
        <v>-1.0</v>
      </c>
      <c r="U727">
        <v>-1.0</v>
      </c>
      <c r="V727" t="s">
        <v>978</v>
      </c>
      <c r="W727" s="6" t="s">
        <v>1384</v>
      </c>
      <c r="X727" s="6" t="s">
        <v>1385</v>
      </c>
      <c r="Y727" s="6" t="s">
        <v>1879</v>
      </c>
      <c r="Z727" s="6" t="s">
        <v>1880</v>
      </c>
      <c r="AA727" s="35" t="s">
        <v>2035</v>
      </c>
      <c r="AB727" s="6" t="s">
        <v>2036</v>
      </c>
      <c r="AC727" s="6" t="s">
        <v>2037</v>
      </c>
    </row>
    <row r="728" ht="15.75" hidden="1" customHeight="1">
      <c r="A728" s="2">
        <v>14.0</v>
      </c>
      <c r="B728" s="18" t="s">
        <v>769</v>
      </c>
      <c r="C728">
        <v>2.0</v>
      </c>
      <c r="D728">
        <v>0.0</v>
      </c>
      <c r="E728" t="s">
        <v>965</v>
      </c>
      <c r="F728" s="6" t="s">
        <v>1134</v>
      </c>
      <c r="G728" t="s">
        <v>2047</v>
      </c>
      <c r="H728" t="s">
        <v>2034</v>
      </c>
      <c r="I728" t="s">
        <v>1841</v>
      </c>
      <c r="J728" s="6" t="s">
        <v>973</v>
      </c>
      <c r="K728" s="23">
        <v>0.0</v>
      </c>
      <c r="N728">
        <v>67.0</v>
      </c>
      <c r="O728" s="23">
        <v>1.0</v>
      </c>
      <c r="R728">
        <v>58.0</v>
      </c>
      <c r="S728" t="s">
        <v>976</v>
      </c>
      <c r="T728">
        <v>0.0</v>
      </c>
      <c r="U728">
        <v>0.0</v>
      </c>
      <c r="V728" t="s">
        <v>978</v>
      </c>
      <c r="W728" s="6" t="s">
        <v>1384</v>
      </c>
      <c r="X728" s="6" t="s">
        <v>1385</v>
      </c>
      <c r="Y728" s="6" t="s">
        <v>1879</v>
      </c>
      <c r="Z728" s="6" t="s">
        <v>1880</v>
      </c>
      <c r="AA728" s="35" t="s">
        <v>2035</v>
      </c>
      <c r="AB728" s="6" t="s">
        <v>2036</v>
      </c>
      <c r="AC728" s="6" t="s">
        <v>2037</v>
      </c>
    </row>
    <row r="729" ht="15.75" hidden="1" customHeight="1">
      <c r="A729" s="2">
        <v>14.0</v>
      </c>
      <c r="B729" s="18" t="s">
        <v>769</v>
      </c>
      <c r="C729">
        <v>3.0</v>
      </c>
      <c r="D729">
        <v>0.0</v>
      </c>
      <c r="E729" t="s">
        <v>965</v>
      </c>
      <c r="F729" s="6" t="s">
        <v>1134</v>
      </c>
      <c r="G729" t="s">
        <v>2048</v>
      </c>
      <c r="H729" t="s">
        <v>2034</v>
      </c>
      <c r="I729" t="s">
        <v>1841</v>
      </c>
      <c r="J729" s="6" t="s">
        <v>973</v>
      </c>
      <c r="K729" s="23">
        <v>0.0</v>
      </c>
      <c r="N729">
        <v>68.0</v>
      </c>
      <c r="O729" s="23">
        <v>1.0</v>
      </c>
      <c r="R729">
        <v>60.0</v>
      </c>
      <c r="S729" t="s">
        <v>976</v>
      </c>
      <c r="T729">
        <v>0.0</v>
      </c>
      <c r="U729">
        <v>0.0</v>
      </c>
      <c r="V729" t="s">
        <v>978</v>
      </c>
      <c r="W729" s="6" t="s">
        <v>1384</v>
      </c>
      <c r="X729" s="6" t="s">
        <v>1385</v>
      </c>
      <c r="Y729" s="6" t="s">
        <v>1879</v>
      </c>
      <c r="Z729" s="6" t="s">
        <v>1880</v>
      </c>
      <c r="AA729" s="35" t="s">
        <v>2035</v>
      </c>
      <c r="AB729" s="6" t="s">
        <v>2036</v>
      </c>
      <c r="AC729" s="6" t="s">
        <v>2037</v>
      </c>
    </row>
    <row r="730" ht="15.75" hidden="1" customHeight="1">
      <c r="A730" s="2">
        <v>14.0</v>
      </c>
      <c r="B730" s="18" t="s">
        <v>769</v>
      </c>
      <c r="C730">
        <v>1.0</v>
      </c>
      <c r="D730">
        <v>0.0</v>
      </c>
      <c r="E730" t="s">
        <v>965</v>
      </c>
      <c r="F730" s="6" t="s">
        <v>966</v>
      </c>
      <c r="G730" t="s">
        <v>1210</v>
      </c>
      <c r="H730" t="s">
        <v>1234</v>
      </c>
      <c r="I730" t="s">
        <v>1841</v>
      </c>
      <c r="J730" s="6" t="s">
        <v>973</v>
      </c>
      <c r="K730" s="23">
        <v>0.0</v>
      </c>
      <c r="N730">
        <v>2.7</v>
      </c>
      <c r="O730" s="23">
        <v>1.0</v>
      </c>
      <c r="R730">
        <v>2.7</v>
      </c>
      <c r="S730" t="s">
        <v>976</v>
      </c>
      <c r="T730">
        <v>0.0</v>
      </c>
      <c r="U730">
        <v>0.0</v>
      </c>
      <c r="V730" t="s">
        <v>978</v>
      </c>
      <c r="W730" s="6" t="s">
        <v>1384</v>
      </c>
      <c r="X730" s="6" t="s">
        <v>1385</v>
      </c>
      <c r="Y730" s="6" t="s">
        <v>1879</v>
      </c>
      <c r="Z730" s="6" t="s">
        <v>1880</v>
      </c>
      <c r="AA730" s="6" t="s">
        <v>2031</v>
      </c>
      <c r="AB730" s="6" t="s">
        <v>2032</v>
      </c>
    </row>
    <row r="731" ht="15.75" hidden="1" customHeight="1">
      <c r="A731" s="2">
        <v>14.0</v>
      </c>
      <c r="B731" s="18" t="s">
        <v>769</v>
      </c>
      <c r="C731">
        <v>2.0</v>
      </c>
      <c r="D731">
        <v>0.0</v>
      </c>
      <c r="E731" t="s">
        <v>965</v>
      </c>
      <c r="F731" s="6" t="s">
        <v>966</v>
      </c>
      <c r="G731" t="s">
        <v>1210</v>
      </c>
      <c r="H731" t="s">
        <v>1234</v>
      </c>
      <c r="I731" t="s">
        <v>1841</v>
      </c>
      <c r="J731" s="6" t="s">
        <v>973</v>
      </c>
      <c r="K731" s="23">
        <v>0.0</v>
      </c>
      <c r="N731">
        <v>3.5</v>
      </c>
      <c r="O731" s="23">
        <v>1.0</v>
      </c>
      <c r="R731">
        <v>3.4</v>
      </c>
      <c r="S731" t="s">
        <v>976</v>
      </c>
      <c r="T731">
        <v>0.0</v>
      </c>
      <c r="U731">
        <v>0.0</v>
      </c>
      <c r="V731" t="s">
        <v>978</v>
      </c>
      <c r="W731" s="6" t="s">
        <v>1384</v>
      </c>
      <c r="X731" s="6" t="s">
        <v>1385</v>
      </c>
      <c r="Y731" s="6" t="s">
        <v>1879</v>
      </c>
      <c r="Z731" s="6" t="s">
        <v>1880</v>
      </c>
      <c r="AA731" s="6" t="s">
        <v>2031</v>
      </c>
      <c r="AB731" s="6" t="s">
        <v>2032</v>
      </c>
    </row>
    <row r="732" ht="15.75" hidden="1" customHeight="1">
      <c r="A732" s="2">
        <v>14.0</v>
      </c>
      <c r="B732" s="18" t="s">
        <v>769</v>
      </c>
      <c r="C732">
        <v>3.0</v>
      </c>
      <c r="D732">
        <v>0.0</v>
      </c>
      <c r="E732" t="s">
        <v>965</v>
      </c>
      <c r="F732" s="6" t="s">
        <v>966</v>
      </c>
      <c r="G732" t="s">
        <v>1210</v>
      </c>
      <c r="H732" t="s">
        <v>1234</v>
      </c>
      <c r="I732" t="s">
        <v>1841</v>
      </c>
      <c r="J732" s="6" t="s">
        <v>973</v>
      </c>
      <c r="K732" s="23">
        <v>0.0</v>
      </c>
      <c r="N732">
        <v>3.1</v>
      </c>
      <c r="O732" s="23">
        <v>1.0</v>
      </c>
      <c r="R732">
        <v>3.1</v>
      </c>
      <c r="S732" t="s">
        <v>976</v>
      </c>
      <c r="T732">
        <v>0.0</v>
      </c>
      <c r="U732">
        <v>0.0</v>
      </c>
      <c r="V732" t="s">
        <v>978</v>
      </c>
      <c r="W732" s="6" t="s">
        <v>1384</v>
      </c>
      <c r="X732" s="6" t="s">
        <v>1385</v>
      </c>
      <c r="Y732" s="6" t="s">
        <v>1879</v>
      </c>
      <c r="Z732" s="6" t="s">
        <v>1880</v>
      </c>
      <c r="AA732" s="6" t="s">
        <v>2031</v>
      </c>
      <c r="AB732" s="6" t="s">
        <v>2032</v>
      </c>
    </row>
    <row r="733" ht="15.75" hidden="1" customHeight="1">
      <c r="A733" s="2">
        <v>14.0</v>
      </c>
      <c r="B733" s="18" t="s">
        <v>769</v>
      </c>
      <c r="C733">
        <v>2.0</v>
      </c>
      <c r="D733">
        <v>0.0</v>
      </c>
      <c r="E733" t="s">
        <v>965</v>
      </c>
      <c r="F733" t="s">
        <v>1246</v>
      </c>
      <c r="G733" t="s">
        <v>2049</v>
      </c>
      <c r="H733" t="s">
        <v>1447</v>
      </c>
      <c r="I733" t="s">
        <v>1841</v>
      </c>
      <c r="J733" t="s">
        <v>973</v>
      </c>
      <c r="K733" s="23">
        <v>0.0</v>
      </c>
      <c r="N733">
        <v>1.2</v>
      </c>
      <c r="O733" s="23">
        <v>1.0</v>
      </c>
      <c r="R733">
        <v>0.0</v>
      </c>
      <c r="S733">
        <v>0.1</v>
      </c>
      <c r="T733">
        <v>-1.0</v>
      </c>
      <c r="U733">
        <v>1.0</v>
      </c>
      <c r="V733" t="s">
        <v>978</v>
      </c>
      <c r="W733" s="6" t="s">
        <v>1384</v>
      </c>
      <c r="X733" s="6" t="s">
        <v>1385</v>
      </c>
      <c r="Y733" s="6" t="s">
        <v>1879</v>
      </c>
      <c r="Z733" s="6" t="s">
        <v>1880</v>
      </c>
      <c r="AA733" s="6" t="s">
        <v>2050</v>
      </c>
      <c r="AB733" s="6" t="s">
        <v>2051</v>
      </c>
      <c r="AC733" s="6" t="s">
        <v>2022</v>
      </c>
    </row>
    <row r="734" ht="15.75" hidden="1" customHeight="1">
      <c r="A734" s="2">
        <v>14.0</v>
      </c>
      <c r="B734" s="18" t="s">
        <v>769</v>
      </c>
      <c r="C734">
        <v>1.0</v>
      </c>
      <c r="D734">
        <v>0.0</v>
      </c>
      <c r="E734" t="s">
        <v>965</v>
      </c>
      <c r="F734" t="s">
        <v>1246</v>
      </c>
      <c r="G734" t="s">
        <v>2052</v>
      </c>
      <c r="H734" t="s">
        <v>1447</v>
      </c>
      <c r="I734" t="s">
        <v>1841</v>
      </c>
      <c r="J734" t="s">
        <v>973</v>
      </c>
      <c r="K734" s="23">
        <v>0.0</v>
      </c>
      <c r="N734">
        <v>24.0</v>
      </c>
      <c r="O734" s="23">
        <v>1.0</v>
      </c>
      <c r="R734">
        <v>24.0</v>
      </c>
      <c r="S734" t="s">
        <v>976</v>
      </c>
      <c r="T734">
        <v>0.0</v>
      </c>
      <c r="U734">
        <v>0.0</v>
      </c>
      <c r="V734" t="s">
        <v>978</v>
      </c>
      <c r="W734" s="6" t="s">
        <v>1384</v>
      </c>
      <c r="X734" s="6" t="s">
        <v>1385</v>
      </c>
      <c r="Y734" s="6" t="s">
        <v>1879</v>
      </c>
      <c r="Z734" s="6" t="s">
        <v>1880</v>
      </c>
      <c r="AA734" s="6" t="s">
        <v>2050</v>
      </c>
      <c r="AB734" s="6" t="s">
        <v>2051</v>
      </c>
      <c r="AC734" s="6" t="s">
        <v>2022</v>
      </c>
    </row>
    <row r="735" ht="15.75" hidden="1" customHeight="1">
      <c r="A735" s="2">
        <v>14.0</v>
      </c>
      <c r="B735" s="18" t="s">
        <v>769</v>
      </c>
      <c r="C735">
        <v>3.0</v>
      </c>
      <c r="D735">
        <v>0.0</v>
      </c>
      <c r="E735" t="s">
        <v>965</v>
      </c>
      <c r="F735" t="s">
        <v>1246</v>
      </c>
      <c r="G735" t="s">
        <v>2053</v>
      </c>
      <c r="H735" t="s">
        <v>1447</v>
      </c>
      <c r="I735" t="s">
        <v>1841</v>
      </c>
      <c r="J735" t="s">
        <v>973</v>
      </c>
      <c r="K735" s="23">
        <v>0.0</v>
      </c>
      <c r="N735">
        <v>46.0</v>
      </c>
      <c r="O735" s="23">
        <v>1.0</v>
      </c>
      <c r="R735">
        <v>46.0</v>
      </c>
      <c r="S735" t="s">
        <v>976</v>
      </c>
      <c r="T735">
        <v>0.0</v>
      </c>
      <c r="U735">
        <v>0.0</v>
      </c>
      <c r="V735" t="s">
        <v>978</v>
      </c>
      <c r="W735" s="6" t="s">
        <v>1384</v>
      </c>
      <c r="X735" s="6" t="s">
        <v>1385</v>
      </c>
      <c r="Y735" s="6" t="s">
        <v>1879</v>
      </c>
      <c r="Z735" s="6" t="s">
        <v>1880</v>
      </c>
      <c r="AA735" s="6" t="s">
        <v>2050</v>
      </c>
      <c r="AB735" s="6" t="s">
        <v>2051</v>
      </c>
      <c r="AC735" s="6" t="s">
        <v>2022</v>
      </c>
    </row>
    <row r="736" ht="15.75" hidden="1" customHeight="1">
      <c r="A736" s="2">
        <v>14.0</v>
      </c>
      <c r="B736" s="18" t="s">
        <v>769</v>
      </c>
      <c r="C736">
        <v>1.0</v>
      </c>
      <c r="D736">
        <v>0.0</v>
      </c>
      <c r="E736" t="s">
        <v>965</v>
      </c>
      <c r="F736" t="s">
        <v>1246</v>
      </c>
      <c r="G736" t="s">
        <v>2054</v>
      </c>
      <c r="H736" t="s">
        <v>1447</v>
      </c>
      <c r="I736" t="s">
        <v>1841</v>
      </c>
      <c r="J736" t="s">
        <v>973</v>
      </c>
      <c r="K736" s="23">
        <v>0.0</v>
      </c>
      <c r="N736">
        <v>35.0</v>
      </c>
      <c r="O736" s="23">
        <v>1.0</v>
      </c>
      <c r="R736">
        <v>18.0</v>
      </c>
      <c r="S736">
        <v>0.1</v>
      </c>
      <c r="T736">
        <v>-1.0</v>
      </c>
      <c r="U736">
        <v>1.0</v>
      </c>
      <c r="V736" t="s">
        <v>978</v>
      </c>
      <c r="W736" s="6" t="s">
        <v>1384</v>
      </c>
      <c r="X736" s="6" t="s">
        <v>1385</v>
      </c>
      <c r="Y736" s="6" t="s">
        <v>1879</v>
      </c>
      <c r="Z736" s="6" t="s">
        <v>1880</v>
      </c>
      <c r="AA736" s="6" t="s">
        <v>2050</v>
      </c>
      <c r="AB736" s="6" t="s">
        <v>2051</v>
      </c>
      <c r="AC736" s="6" t="s">
        <v>2022</v>
      </c>
    </row>
    <row r="737" ht="15.75" hidden="1" customHeight="1">
      <c r="A737" s="2">
        <v>14.0</v>
      </c>
      <c r="B737" s="18" t="s">
        <v>769</v>
      </c>
      <c r="C737">
        <v>2.0</v>
      </c>
      <c r="D737">
        <v>0.0</v>
      </c>
      <c r="E737" t="s">
        <v>965</v>
      </c>
      <c r="F737" t="s">
        <v>1246</v>
      </c>
      <c r="G737" t="s">
        <v>2055</v>
      </c>
      <c r="H737" t="s">
        <v>1447</v>
      </c>
      <c r="I737" t="s">
        <v>1841</v>
      </c>
      <c r="J737" t="s">
        <v>973</v>
      </c>
      <c r="K737" s="23">
        <v>0.0</v>
      </c>
      <c r="N737">
        <v>0.04</v>
      </c>
      <c r="O737" s="23">
        <v>1.0</v>
      </c>
      <c r="R737">
        <v>0.0</v>
      </c>
      <c r="S737" t="s">
        <v>976</v>
      </c>
      <c r="T737">
        <v>0.0</v>
      </c>
      <c r="U737">
        <v>0.0</v>
      </c>
      <c r="V737" t="s">
        <v>978</v>
      </c>
      <c r="W737" s="6" t="s">
        <v>1384</v>
      </c>
      <c r="X737" s="6" t="s">
        <v>1385</v>
      </c>
      <c r="Y737" s="6" t="s">
        <v>1879</v>
      </c>
      <c r="Z737" s="6" t="s">
        <v>1880</v>
      </c>
      <c r="AA737" s="6" t="s">
        <v>2050</v>
      </c>
      <c r="AB737" s="6" t="s">
        <v>2051</v>
      </c>
      <c r="AC737" s="6" t="s">
        <v>2022</v>
      </c>
    </row>
    <row r="738" ht="15.75" hidden="1" customHeight="1">
      <c r="A738" s="2">
        <v>14.0</v>
      </c>
      <c r="B738" s="18" t="s">
        <v>769</v>
      </c>
      <c r="C738">
        <v>3.0</v>
      </c>
      <c r="D738">
        <v>0.0</v>
      </c>
      <c r="E738" t="s">
        <v>965</v>
      </c>
      <c r="F738" t="s">
        <v>1246</v>
      </c>
      <c r="G738" t="s">
        <v>2056</v>
      </c>
      <c r="H738" t="s">
        <v>1447</v>
      </c>
      <c r="I738" t="s">
        <v>1841</v>
      </c>
      <c r="J738" t="s">
        <v>973</v>
      </c>
      <c r="K738" s="23">
        <v>0.0</v>
      </c>
      <c r="N738">
        <v>54.0</v>
      </c>
      <c r="O738" s="23">
        <v>1.0</v>
      </c>
      <c r="R738">
        <v>53.0</v>
      </c>
      <c r="S738" t="s">
        <v>976</v>
      </c>
      <c r="T738">
        <v>0.0</v>
      </c>
      <c r="U738">
        <v>0.0</v>
      </c>
      <c r="V738" t="s">
        <v>978</v>
      </c>
      <c r="W738" s="6" t="s">
        <v>1384</v>
      </c>
      <c r="X738" s="6" t="s">
        <v>1385</v>
      </c>
      <c r="Y738" s="6" t="s">
        <v>1879</v>
      </c>
      <c r="Z738" s="6" t="s">
        <v>1880</v>
      </c>
      <c r="AA738" s="6" t="s">
        <v>2050</v>
      </c>
      <c r="AB738" s="6" t="s">
        <v>2051</v>
      </c>
      <c r="AC738" s="6" t="s">
        <v>2022</v>
      </c>
    </row>
    <row r="739" ht="15.75" hidden="1" customHeight="1">
      <c r="A739" s="2">
        <v>15.0</v>
      </c>
      <c r="B739" s="18" t="s">
        <v>747</v>
      </c>
      <c r="C739">
        <v>0.0</v>
      </c>
      <c r="D739">
        <v>0.0</v>
      </c>
      <c r="E739" t="s">
        <v>965</v>
      </c>
      <c r="F739" t="s">
        <v>1134</v>
      </c>
      <c r="G739" t="s">
        <v>2057</v>
      </c>
      <c r="H739" t="s">
        <v>1314</v>
      </c>
      <c r="I739" t="s">
        <v>2058</v>
      </c>
      <c r="J739" t="s">
        <v>973</v>
      </c>
      <c r="K739" s="23">
        <v>0.0</v>
      </c>
      <c r="L739">
        <v>2.0</v>
      </c>
      <c r="N739">
        <v>138.0</v>
      </c>
      <c r="O739" s="23">
        <v>1.0</v>
      </c>
      <c r="P739">
        <v>2.0</v>
      </c>
      <c r="R739">
        <v>42.0</v>
      </c>
      <c r="S739">
        <v>0.05</v>
      </c>
      <c r="T739">
        <v>-1.0</v>
      </c>
      <c r="U739">
        <v>-1.0</v>
      </c>
      <c r="V739" t="s">
        <v>1391</v>
      </c>
      <c r="W739" s="6" t="s">
        <v>2059</v>
      </c>
      <c r="X739" s="6" t="s">
        <v>2060</v>
      </c>
      <c r="Y739" s="6" t="s">
        <v>2061</v>
      </c>
      <c r="Z739" s="6" t="s">
        <v>2062</v>
      </c>
      <c r="AA739" s="35" t="s">
        <v>2063</v>
      </c>
      <c r="AB739" s="35" t="s">
        <v>2064</v>
      </c>
      <c r="AC739" s="6" t="s">
        <v>2065</v>
      </c>
    </row>
    <row r="740" ht="15.75" hidden="1" customHeight="1">
      <c r="A740" s="2">
        <v>15.0</v>
      </c>
      <c r="B740" s="18" t="s">
        <v>747</v>
      </c>
      <c r="C740">
        <v>0.0</v>
      </c>
      <c r="D740">
        <v>0.0</v>
      </c>
      <c r="E740" t="s">
        <v>965</v>
      </c>
      <c r="F740" t="s">
        <v>1134</v>
      </c>
      <c r="G740" t="s">
        <v>2066</v>
      </c>
      <c r="H740" t="s">
        <v>1314</v>
      </c>
      <c r="I740" t="s">
        <v>2058</v>
      </c>
      <c r="J740" t="s">
        <v>973</v>
      </c>
      <c r="K740" s="23">
        <v>0.0</v>
      </c>
      <c r="L740">
        <v>3.0</v>
      </c>
      <c r="N740">
        <v>480.0</v>
      </c>
      <c r="O740" s="23">
        <v>1.0</v>
      </c>
      <c r="P740">
        <v>3.0</v>
      </c>
      <c r="R740">
        <v>281.0</v>
      </c>
      <c r="S740">
        <v>0.05</v>
      </c>
      <c r="T740">
        <v>-1.0</v>
      </c>
      <c r="U740">
        <v>-1.0</v>
      </c>
      <c r="V740" t="s">
        <v>1391</v>
      </c>
      <c r="W740" s="6" t="s">
        <v>2067</v>
      </c>
      <c r="X740" s="6" t="s">
        <v>2068</v>
      </c>
      <c r="Y740" s="6" t="s">
        <v>2069</v>
      </c>
      <c r="Z740" s="6" t="s">
        <v>2070</v>
      </c>
      <c r="AA740" s="35" t="s">
        <v>2063</v>
      </c>
      <c r="AB740" s="35" t="s">
        <v>2064</v>
      </c>
      <c r="AC740" s="6" t="s">
        <v>2065</v>
      </c>
    </row>
    <row r="741" ht="15.75" hidden="1" customHeight="1">
      <c r="A741" s="2">
        <v>15.0</v>
      </c>
      <c r="B741" s="18" t="s">
        <v>747</v>
      </c>
      <c r="C741">
        <v>0.0</v>
      </c>
      <c r="D741">
        <v>0.0</v>
      </c>
      <c r="E741" t="s">
        <v>965</v>
      </c>
      <c r="F741" t="s">
        <v>1134</v>
      </c>
      <c r="G741" t="s">
        <v>2071</v>
      </c>
      <c r="H741" t="s">
        <v>1314</v>
      </c>
      <c r="I741" t="s">
        <v>2058</v>
      </c>
      <c r="J741" t="s">
        <v>973</v>
      </c>
      <c r="K741" s="23">
        <v>0.0</v>
      </c>
      <c r="L741">
        <v>2.0</v>
      </c>
      <c r="N741">
        <v>126.0</v>
      </c>
      <c r="O741" s="23">
        <v>1.0</v>
      </c>
      <c r="P741">
        <v>2.0</v>
      </c>
      <c r="R741">
        <v>60.0</v>
      </c>
      <c r="S741">
        <v>0.05</v>
      </c>
      <c r="T741">
        <v>-1.0</v>
      </c>
      <c r="U741">
        <v>-1.0</v>
      </c>
      <c r="V741" t="s">
        <v>1391</v>
      </c>
      <c r="W741" s="6" t="s">
        <v>2059</v>
      </c>
      <c r="X741" s="6" t="s">
        <v>2060</v>
      </c>
      <c r="Y741" s="6" t="s">
        <v>2061</v>
      </c>
      <c r="Z741" s="6" t="s">
        <v>2062</v>
      </c>
      <c r="AA741" s="35" t="s">
        <v>2063</v>
      </c>
      <c r="AB741" s="35" t="s">
        <v>2064</v>
      </c>
      <c r="AC741" s="6" t="s">
        <v>2065</v>
      </c>
    </row>
    <row r="742" ht="15.75" hidden="1" customHeight="1">
      <c r="A742" s="2">
        <v>15.0</v>
      </c>
      <c r="B742" s="18" t="s">
        <v>747</v>
      </c>
      <c r="C742">
        <v>0.0</v>
      </c>
      <c r="D742">
        <v>0.0</v>
      </c>
      <c r="E742" t="s">
        <v>965</v>
      </c>
      <c r="F742" t="s">
        <v>1134</v>
      </c>
      <c r="G742" t="s">
        <v>2072</v>
      </c>
      <c r="H742" t="s">
        <v>1314</v>
      </c>
      <c r="I742" t="s">
        <v>2058</v>
      </c>
      <c r="J742" t="s">
        <v>973</v>
      </c>
      <c r="K742" s="23">
        <v>0.0</v>
      </c>
      <c r="L742">
        <v>3.0</v>
      </c>
      <c r="N742">
        <v>123.0</v>
      </c>
      <c r="O742" s="23">
        <v>1.0</v>
      </c>
      <c r="P742">
        <v>3.0</v>
      </c>
      <c r="R742">
        <v>74.0</v>
      </c>
      <c r="S742">
        <v>0.05</v>
      </c>
      <c r="T742">
        <v>-1.0</v>
      </c>
      <c r="U742">
        <v>-1.0</v>
      </c>
      <c r="V742" t="s">
        <v>1391</v>
      </c>
      <c r="W742" s="6" t="s">
        <v>2067</v>
      </c>
      <c r="X742" s="6" t="s">
        <v>2068</v>
      </c>
      <c r="Y742" s="6" t="s">
        <v>2069</v>
      </c>
      <c r="Z742" s="6" t="s">
        <v>2070</v>
      </c>
      <c r="AA742" s="35" t="s">
        <v>2063</v>
      </c>
      <c r="AB742" s="35" t="s">
        <v>2064</v>
      </c>
      <c r="AC742" s="6" t="s">
        <v>2065</v>
      </c>
    </row>
    <row r="743" ht="15.75" hidden="1" customHeight="1">
      <c r="A743" s="2">
        <v>15.0</v>
      </c>
      <c r="B743" s="18" t="s">
        <v>747</v>
      </c>
      <c r="C743">
        <v>0.0</v>
      </c>
      <c r="D743">
        <v>0.0</v>
      </c>
      <c r="E743" t="s">
        <v>965</v>
      </c>
      <c r="F743" t="s">
        <v>1134</v>
      </c>
      <c r="G743" t="s">
        <v>2073</v>
      </c>
      <c r="H743" t="s">
        <v>1314</v>
      </c>
      <c r="I743" t="s">
        <v>2058</v>
      </c>
      <c r="J743" t="s">
        <v>973</v>
      </c>
      <c r="K743" s="23">
        <v>0.0</v>
      </c>
      <c r="L743">
        <v>2.0</v>
      </c>
      <c r="N743">
        <v>64.0</v>
      </c>
      <c r="O743" s="23">
        <v>1.0</v>
      </c>
      <c r="P743">
        <v>2.0</v>
      </c>
      <c r="R743">
        <v>18.0</v>
      </c>
      <c r="S743">
        <v>0.05</v>
      </c>
      <c r="T743">
        <v>-1.0</v>
      </c>
      <c r="U743">
        <v>-1.0</v>
      </c>
      <c r="V743" t="s">
        <v>1391</v>
      </c>
      <c r="W743" s="6" t="s">
        <v>2059</v>
      </c>
      <c r="X743" s="6" t="s">
        <v>2060</v>
      </c>
      <c r="Y743" s="6" t="s">
        <v>2061</v>
      </c>
      <c r="Z743" s="6" t="s">
        <v>2062</v>
      </c>
      <c r="AA743" s="35" t="s">
        <v>2063</v>
      </c>
      <c r="AB743" s="35" t="s">
        <v>2064</v>
      </c>
      <c r="AC743" s="6" t="s">
        <v>2065</v>
      </c>
    </row>
    <row r="744" ht="15.75" hidden="1" customHeight="1">
      <c r="A744" s="2">
        <v>15.0</v>
      </c>
      <c r="B744" s="18" t="s">
        <v>747</v>
      </c>
      <c r="C744">
        <v>0.0</v>
      </c>
      <c r="D744">
        <v>0.0</v>
      </c>
      <c r="E744" t="s">
        <v>965</v>
      </c>
      <c r="F744" t="s">
        <v>1134</v>
      </c>
      <c r="G744" t="s">
        <v>2074</v>
      </c>
      <c r="H744" t="s">
        <v>1314</v>
      </c>
      <c r="I744" t="s">
        <v>2058</v>
      </c>
      <c r="J744" t="s">
        <v>973</v>
      </c>
      <c r="K744" s="23">
        <v>0.0</v>
      </c>
      <c r="L744">
        <v>3.0</v>
      </c>
      <c r="N744">
        <v>346.0</v>
      </c>
      <c r="O744" s="23">
        <v>1.0</v>
      </c>
      <c r="P744">
        <v>3.0</v>
      </c>
      <c r="R744">
        <v>211.0</v>
      </c>
      <c r="S744">
        <v>0.05</v>
      </c>
      <c r="T744">
        <v>-1.0</v>
      </c>
      <c r="U744">
        <v>-1.0</v>
      </c>
      <c r="V744" t="s">
        <v>1391</v>
      </c>
      <c r="W744" s="6" t="s">
        <v>2067</v>
      </c>
      <c r="X744" s="6" t="s">
        <v>2068</v>
      </c>
      <c r="Y744" s="6" t="s">
        <v>2069</v>
      </c>
      <c r="Z744" s="6" t="s">
        <v>2070</v>
      </c>
      <c r="AA744" s="35" t="s">
        <v>2063</v>
      </c>
      <c r="AB744" s="35" t="s">
        <v>2064</v>
      </c>
      <c r="AC744" s="6" t="s">
        <v>2065</v>
      </c>
    </row>
    <row r="745" ht="15.75" hidden="1" customHeight="1">
      <c r="A745" s="2">
        <v>15.0</v>
      </c>
      <c r="B745" s="18" t="s">
        <v>747</v>
      </c>
      <c r="C745">
        <v>0.0</v>
      </c>
      <c r="D745">
        <v>0.0</v>
      </c>
      <c r="E745" t="s">
        <v>965</v>
      </c>
      <c r="F745" t="s">
        <v>1134</v>
      </c>
      <c r="G745" t="s">
        <v>2075</v>
      </c>
      <c r="H745" t="s">
        <v>1314</v>
      </c>
      <c r="I745" t="s">
        <v>2058</v>
      </c>
      <c r="J745" t="s">
        <v>973</v>
      </c>
      <c r="K745" s="23">
        <v>0.0</v>
      </c>
      <c r="L745">
        <v>2.0</v>
      </c>
      <c r="N745">
        <v>93.0</v>
      </c>
      <c r="O745" s="23">
        <v>1.0</v>
      </c>
      <c r="P745">
        <v>2.0</v>
      </c>
      <c r="R745">
        <v>24.0</v>
      </c>
      <c r="S745">
        <v>0.05</v>
      </c>
      <c r="T745">
        <v>-1.0</v>
      </c>
      <c r="U745">
        <v>-1.0</v>
      </c>
      <c r="V745" t="s">
        <v>1391</v>
      </c>
      <c r="W745" s="6" t="s">
        <v>2059</v>
      </c>
      <c r="X745" s="6" t="s">
        <v>2060</v>
      </c>
      <c r="Y745" s="6" t="s">
        <v>2061</v>
      </c>
      <c r="Z745" s="6" t="s">
        <v>2062</v>
      </c>
      <c r="AA745" s="35" t="s">
        <v>2063</v>
      </c>
      <c r="AB745" s="35" t="s">
        <v>2064</v>
      </c>
      <c r="AC745" s="6" t="s">
        <v>2065</v>
      </c>
    </row>
    <row r="746" ht="15.75" hidden="1" customHeight="1">
      <c r="A746" s="2">
        <v>15.0</v>
      </c>
      <c r="B746" s="18" t="s">
        <v>747</v>
      </c>
      <c r="C746">
        <v>0.0</v>
      </c>
      <c r="D746">
        <v>0.0</v>
      </c>
      <c r="E746" t="s">
        <v>965</v>
      </c>
      <c r="F746" t="s">
        <v>1134</v>
      </c>
      <c r="G746" t="s">
        <v>2076</v>
      </c>
      <c r="H746" t="s">
        <v>1314</v>
      </c>
      <c r="I746" t="s">
        <v>2058</v>
      </c>
      <c r="J746" t="s">
        <v>973</v>
      </c>
      <c r="K746" s="23">
        <v>0.0</v>
      </c>
      <c r="L746">
        <v>3.0</v>
      </c>
      <c r="N746">
        <v>95.0</v>
      </c>
      <c r="O746" s="23">
        <v>1.0</v>
      </c>
      <c r="P746">
        <v>3.0</v>
      </c>
      <c r="R746">
        <v>41.0</v>
      </c>
      <c r="S746">
        <v>0.05</v>
      </c>
      <c r="T746">
        <v>-1.0</v>
      </c>
      <c r="U746">
        <v>-1.0</v>
      </c>
      <c r="V746" t="s">
        <v>1391</v>
      </c>
      <c r="W746" s="6" t="s">
        <v>2067</v>
      </c>
      <c r="X746" s="6" t="s">
        <v>2068</v>
      </c>
      <c r="Y746" s="6" t="s">
        <v>2069</v>
      </c>
      <c r="Z746" s="6" t="s">
        <v>2070</v>
      </c>
      <c r="AA746" s="35" t="s">
        <v>2063</v>
      </c>
      <c r="AB746" s="35" t="s">
        <v>2064</v>
      </c>
      <c r="AC746" s="6" t="s">
        <v>2065</v>
      </c>
    </row>
    <row r="747" ht="15.75" hidden="1" customHeight="1">
      <c r="A747" s="2">
        <v>16.0</v>
      </c>
      <c r="B747" s="18" t="s">
        <v>773</v>
      </c>
      <c r="C747">
        <v>0.0</v>
      </c>
      <c r="D747">
        <v>0.0</v>
      </c>
      <c r="E747" t="s">
        <v>965</v>
      </c>
      <c r="F747" t="s">
        <v>1540</v>
      </c>
      <c r="G747" t="s">
        <v>2077</v>
      </c>
      <c r="H747" t="s">
        <v>2078</v>
      </c>
      <c r="J747" t="s">
        <v>973</v>
      </c>
      <c r="K747" s="23">
        <v>0.0</v>
      </c>
      <c r="N747">
        <v>1.01</v>
      </c>
      <c r="O747" s="23">
        <v>1.0</v>
      </c>
      <c r="R747">
        <v>1.04</v>
      </c>
      <c r="S747" t="s">
        <v>976</v>
      </c>
      <c r="T747">
        <v>0.0</v>
      </c>
      <c r="U747">
        <v>0.0</v>
      </c>
      <c r="V747" t="s">
        <v>978</v>
      </c>
      <c r="W747" s="6" t="s">
        <v>1384</v>
      </c>
      <c r="X747" s="6" t="s">
        <v>1385</v>
      </c>
      <c r="Y747" s="6" t="s">
        <v>2079</v>
      </c>
      <c r="Z747" s="6" t="s">
        <v>2080</v>
      </c>
      <c r="AA747" s="35" t="s">
        <v>2081</v>
      </c>
      <c r="AB747" s="6" t="s">
        <v>2082</v>
      </c>
      <c r="AC747" s="6" t="s">
        <v>2083</v>
      </c>
    </row>
    <row r="748" ht="15.75" hidden="1" customHeight="1">
      <c r="A748" s="2">
        <v>16.0</v>
      </c>
      <c r="B748" s="18" t="s">
        <v>773</v>
      </c>
      <c r="C748">
        <v>0.0</v>
      </c>
      <c r="D748">
        <v>0.0</v>
      </c>
      <c r="E748" t="s">
        <v>965</v>
      </c>
      <c r="F748" t="s">
        <v>1540</v>
      </c>
      <c r="G748" t="s">
        <v>2084</v>
      </c>
      <c r="H748" t="s">
        <v>2085</v>
      </c>
      <c r="J748" t="s">
        <v>973</v>
      </c>
      <c r="K748" s="23">
        <v>0.0</v>
      </c>
      <c r="N748">
        <v>3.22</v>
      </c>
      <c r="O748" s="23">
        <v>1.0</v>
      </c>
      <c r="R748">
        <v>3.49</v>
      </c>
      <c r="S748" t="s">
        <v>976</v>
      </c>
      <c r="T748">
        <v>0.0</v>
      </c>
      <c r="U748">
        <v>0.0</v>
      </c>
      <c r="V748" t="s">
        <v>978</v>
      </c>
      <c r="W748" s="6" t="s">
        <v>1384</v>
      </c>
      <c r="X748" s="6" t="s">
        <v>1385</v>
      </c>
      <c r="Y748" s="6" t="s">
        <v>2079</v>
      </c>
      <c r="Z748" s="6" t="s">
        <v>2080</v>
      </c>
      <c r="AA748" s="35" t="s">
        <v>2081</v>
      </c>
      <c r="AB748" s="6" t="s">
        <v>2082</v>
      </c>
      <c r="AC748" s="6" t="s">
        <v>2083</v>
      </c>
    </row>
    <row r="749" ht="15.75" hidden="1" customHeight="1">
      <c r="A749" s="2">
        <v>16.0</v>
      </c>
      <c r="B749" s="18" t="s">
        <v>773</v>
      </c>
      <c r="C749">
        <v>0.0</v>
      </c>
      <c r="D749">
        <v>0.0</v>
      </c>
      <c r="E749" t="s">
        <v>965</v>
      </c>
      <c r="F749" t="s">
        <v>1540</v>
      </c>
      <c r="G749" t="s">
        <v>2086</v>
      </c>
      <c r="H749" t="s">
        <v>2078</v>
      </c>
      <c r="J749" t="s">
        <v>973</v>
      </c>
      <c r="K749" s="23">
        <v>0.0</v>
      </c>
      <c r="N749">
        <v>1.2</v>
      </c>
      <c r="O749" s="23">
        <v>1.0</v>
      </c>
      <c r="R749">
        <v>1.21</v>
      </c>
      <c r="S749" t="s">
        <v>976</v>
      </c>
      <c r="T749">
        <v>0.0</v>
      </c>
      <c r="U749">
        <v>0.0</v>
      </c>
      <c r="V749" t="s">
        <v>978</v>
      </c>
      <c r="W749" s="6" t="s">
        <v>1384</v>
      </c>
      <c r="X749" s="6" t="s">
        <v>1385</v>
      </c>
      <c r="Y749" s="6" t="s">
        <v>2079</v>
      </c>
      <c r="Z749" s="6" t="s">
        <v>2080</v>
      </c>
      <c r="AA749" s="35" t="s">
        <v>2081</v>
      </c>
      <c r="AB749" s="6" t="s">
        <v>2082</v>
      </c>
      <c r="AC749" s="6" t="s">
        <v>2083</v>
      </c>
    </row>
    <row r="750" ht="15.75" hidden="1" customHeight="1">
      <c r="A750" s="2">
        <v>16.0</v>
      </c>
      <c r="B750" s="18" t="s">
        <v>773</v>
      </c>
      <c r="C750">
        <v>0.0</v>
      </c>
      <c r="D750">
        <v>0.0</v>
      </c>
      <c r="E750" t="s">
        <v>965</v>
      </c>
      <c r="F750" t="s">
        <v>1540</v>
      </c>
      <c r="G750" t="s">
        <v>2087</v>
      </c>
      <c r="H750" t="s">
        <v>2085</v>
      </c>
      <c r="J750" t="s">
        <v>973</v>
      </c>
      <c r="K750" s="23">
        <v>0.0</v>
      </c>
      <c r="N750">
        <v>3.92</v>
      </c>
      <c r="O750" s="23">
        <v>1.0</v>
      </c>
      <c r="R750">
        <v>4.02</v>
      </c>
      <c r="S750" t="s">
        <v>976</v>
      </c>
      <c r="T750">
        <v>0.0</v>
      </c>
      <c r="U750">
        <v>0.0</v>
      </c>
      <c r="V750" t="s">
        <v>978</v>
      </c>
      <c r="W750" s="6" t="s">
        <v>1384</v>
      </c>
      <c r="X750" s="6" t="s">
        <v>1385</v>
      </c>
      <c r="Y750" s="6" t="s">
        <v>2079</v>
      </c>
      <c r="Z750" s="6" t="s">
        <v>2080</v>
      </c>
      <c r="AA750" s="35" t="s">
        <v>2081</v>
      </c>
      <c r="AB750" s="6" t="s">
        <v>2082</v>
      </c>
      <c r="AC750" s="6" t="s">
        <v>2083</v>
      </c>
    </row>
    <row r="751" ht="15.75" hidden="1" customHeight="1">
      <c r="A751" s="2">
        <v>16.0</v>
      </c>
      <c r="B751" s="18" t="s">
        <v>773</v>
      </c>
      <c r="C751">
        <v>1.0</v>
      </c>
      <c r="D751">
        <v>0.0</v>
      </c>
      <c r="E751" t="s">
        <v>965</v>
      </c>
      <c r="F751" t="s">
        <v>1540</v>
      </c>
      <c r="G751" t="s">
        <v>2088</v>
      </c>
      <c r="H751" t="s">
        <v>2089</v>
      </c>
      <c r="J751" t="s">
        <v>973</v>
      </c>
      <c r="K751" s="23">
        <v>0.0</v>
      </c>
      <c r="N751">
        <v>5.4</v>
      </c>
      <c r="O751" s="23">
        <v>1.0</v>
      </c>
      <c r="R751">
        <v>4.5</v>
      </c>
      <c r="S751">
        <v>0.049</v>
      </c>
      <c r="T751">
        <v>-1.0</v>
      </c>
      <c r="U751">
        <v>1.0</v>
      </c>
      <c r="V751" t="s">
        <v>978</v>
      </c>
      <c r="W751" s="6" t="s">
        <v>1384</v>
      </c>
      <c r="X751" s="6" t="s">
        <v>1385</v>
      </c>
      <c r="Y751" s="6" t="s">
        <v>2079</v>
      </c>
      <c r="Z751" s="6" t="s">
        <v>2080</v>
      </c>
      <c r="AA751" s="35" t="s">
        <v>2090</v>
      </c>
      <c r="AB751" s="6" t="s">
        <v>2091</v>
      </c>
      <c r="AC751" s="6" t="s">
        <v>2083</v>
      </c>
    </row>
    <row r="752" ht="15.75" hidden="1" customHeight="1">
      <c r="A752" s="2">
        <v>16.0</v>
      </c>
      <c r="B752" s="18" t="s">
        <v>773</v>
      </c>
      <c r="C752">
        <v>1.0</v>
      </c>
      <c r="D752">
        <v>0.0</v>
      </c>
      <c r="E752" t="s">
        <v>965</v>
      </c>
      <c r="F752" t="s">
        <v>1540</v>
      </c>
      <c r="G752" t="s">
        <v>2088</v>
      </c>
      <c r="H752" t="s">
        <v>2089</v>
      </c>
      <c r="J752" t="s">
        <v>973</v>
      </c>
      <c r="K752" s="23">
        <v>0.0</v>
      </c>
      <c r="N752">
        <v>4.4</v>
      </c>
      <c r="O752" s="23">
        <v>1.0</v>
      </c>
      <c r="R752">
        <v>2.7</v>
      </c>
      <c r="S752">
        <v>0.002</v>
      </c>
      <c r="T752">
        <v>-1.0</v>
      </c>
      <c r="U752">
        <v>1.0</v>
      </c>
      <c r="V752" t="s">
        <v>978</v>
      </c>
      <c r="W752" s="6" t="s">
        <v>1384</v>
      </c>
      <c r="X752" s="6" t="s">
        <v>1385</v>
      </c>
      <c r="Y752" s="6" t="s">
        <v>2079</v>
      </c>
      <c r="Z752" s="6" t="s">
        <v>2080</v>
      </c>
      <c r="AA752" s="35" t="s">
        <v>2090</v>
      </c>
      <c r="AB752" s="6" t="s">
        <v>2091</v>
      </c>
      <c r="AC752" s="6" t="s">
        <v>2083</v>
      </c>
    </row>
    <row r="753" ht="15.75" hidden="1" customHeight="1">
      <c r="A753" s="2">
        <v>16.0</v>
      </c>
      <c r="B753" s="18" t="s">
        <v>773</v>
      </c>
      <c r="C753">
        <v>1.0</v>
      </c>
      <c r="D753">
        <v>0.0</v>
      </c>
      <c r="E753" t="s">
        <v>965</v>
      </c>
      <c r="F753" t="s">
        <v>1540</v>
      </c>
      <c r="G753" t="s">
        <v>2092</v>
      </c>
      <c r="H753" t="s">
        <v>2093</v>
      </c>
      <c r="J753" t="s">
        <v>973</v>
      </c>
      <c r="K753" s="23">
        <v>0.0</v>
      </c>
      <c r="N753">
        <v>40.0</v>
      </c>
      <c r="O753" s="23">
        <v>1.0</v>
      </c>
      <c r="R753">
        <v>53.0</v>
      </c>
      <c r="S753" t="s">
        <v>976</v>
      </c>
      <c r="T753">
        <v>0.0</v>
      </c>
      <c r="U753">
        <v>0.0</v>
      </c>
      <c r="V753" t="s">
        <v>978</v>
      </c>
      <c r="W753" s="6" t="s">
        <v>1384</v>
      </c>
      <c r="X753" s="6" t="s">
        <v>1385</v>
      </c>
      <c r="Y753" s="6" t="s">
        <v>2079</v>
      </c>
      <c r="Z753" s="6" t="s">
        <v>2080</v>
      </c>
      <c r="AA753" s="6" t="s">
        <v>2094</v>
      </c>
      <c r="AB753" s="6" t="s">
        <v>2095</v>
      </c>
      <c r="AC753" s="6" t="s">
        <v>2083</v>
      </c>
    </row>
    <row r="754" ht="15.75" hidden="1" customHeight="1">
      <c r="A754" s="2">
        <v>16.0</v>
      </c>
      <c r="B754" s="18" t="s">
        <v>773</v>
      </c>
      <c r="C754">
        <v>2.0</v>
      </c>
      <c r="D754">
        <v>0.0</v>
      </c>
      <c r="E754" t="s">
        <v>965</v>
      </c>
      <c r="F754" t="s">
        <v>1540</v>
      </c>
      <c r="G754" t="s">
        <v>2092</v>
      </c>
      <c r="H754" t="s">
        <v>2093</v>
      </c>
      <c r="J754" t="s">
        <v>973</v>
      </c>
      <c r="K754" s="23">
        <v>0.0</v>
      </c>
      <c r="N754">
        <v>69.0</v>
      </c>
      <c r="O754" s="23">
        <v>1.0</v>
      </c>
      <c r="R754">
        <v>66.0</v>
      </c>
      <c r="S754" t="s">
        <v>976</v>
      </c>
      <c r="T754">
        <v>0.0</v>
      </c>
      <c r="U754">
        <v>0.0</v>
      </c>
      <c r="V754" t="s">
        <v>978</v>
      </c>
      <c r="W754" s="6" t="s">
        <v>1384</v>
      </c>
      <c r="X754" s="6" t="s">
        <v>1385</v>
      </c>
      <c r="Y754" s="6" t="s">
        <v>2079</v>
      </c>
      <c r="Z754" s="6" t="s">
        <v>2080</v>
      </c>
      <c r="AA754" s="6" t="s">
        <v>2094</v>
      </c>
      <c r="AB754" s="6" t="s">
        <v>2095</v>
      </c>
      <c r="AC754" s="6" t="s">
        <v>2083</v>
      </c>
    </row>
    <row r="755" ht="15.75" hidden="1" customHeight="1">
      <c r="A755" s="2">
        <v>16.0</v>
      </c>
      <c r="B755" s="18" t="s">
        <v>773</v>
      </c>
      <c r="C755">
        <v>1.0</v>
      </c>
      <c r="D755">
        <v>0.0</v>
      </c>
      <c r="E755" t="s">
        <v>965</v>
      </c>
      <c r="F755" t="s">
        <v>1540</v>
      </c>
      <c r="G755" t="s">
        <v>2096</v>
      </c>
      <c r="H755" t="s">
        <v>2093</v>
      </c>
      <c r="J755" t="s">
        <v>973</v>
      </c>
      <c r="K755" s="23">
        <v>0.0</v>
      </c>
      <c r="N755">
        <v>14.0</v>
      </c>
      <c r="O755" s="23">
        <v>1.0</v>
      </c>
      <c r="R755">
        <v>15.0</v>
      </c>
      <c r="S755" t="s">
        <v>976</v>
      </c>
      <c r="T755">
        <v>0.0</v>
      </c>
      <c r="U755">
        <v>0.0</v>
      </c>
      <c r="V755" t="s">
        <v>978</v>
      </c>
      <c r="W755" s="6" t="s">
        <v>1384</v>
      </c>
      <c r="X755" s="6" t="s">
        <v>1385</v>
      </c>
      <c r="Y755" s="6" t="s">
        <v>2079</v>
      </c>
      <c r="Z755" s="6" t="s">
        <v>2080</v>
      </c>
      <c r="AA755" s="6" t="s">
        <v>2094</v>
      </c>
      <c r="AB755" s="6" t="s">
        <v>2095</v>
      </c>
      <c r="AC755" s="6" t="s">
        <v>2083</v>
      </c>
    </row>
    <row r="756" ht="15.75" hidden="1" customHeight="1">
      <c r="A756" s="2">
        <v>16.0</v>
      </c>
      <c r="B756" s="18" t="s">
        <v>773</v>
      </c>
      <c r="C756">
        <v>2.0</v>
      </c>
      <c r="D756">
        <v>0.0</v>
      </c>
      <c r="E756" t="s">
        <v>965</v>
      </c>
      <c r="F756" t="s">
        <v>1540</v>
      </c>
      <c r="G756" t="s">
        <v>2096</v>
      </c>
      <c r="H756" t="s">
        <v>2093</v>
      </c>
      <c r="J756" t="s">
        <v>973</v>
      </c>
      <c r="K756" s="23">
        <v>0.0</v>
      </c>
      <c r="N756">
        <v>8.0</v>
      </c>
      <c r="O756" s="23">
        <v>1.0</v>
      </c>
      <c r="R756">
        <v>8.0</v>
      </c>
      <c r="S756" t="s">
        <v>976</v>
      </c>
      <c r="T756">
        <v>0.0</v>
      </c>
      <c r="U756">
        <v>0.0</v>
      </c>
      <c r="V756" t="s">
        <v>978</v>
      </c>
      <c r="W756" s="6" t="s">
        <v>1384</v>
      </c>
      <c r="X756" s="6" t="s">
        <v>1385</v>
      </c>
      <c r="Y756" s="6" t="s">
        <v>2079</v>
      </c>
      <c r="Z756" s="6" t="s">
        <v>2080</v>
      </c>
      <c r="AA756" s="6" t="s">
        <v>2094</v>
      </c>
      <c r="AB756" s="6" t="s">
        <v>2095</v>
      </c>
      <c r="AC756" s="6" t="s">
        <v>2083</v>
      </c>
    </row>
    <row r="757" ht="15.75" hidden="1" customHeight="1">
      <c r="A757" s="2">
        <v>16.0</v>
      </c>
      <c r="B757" s="18" t="s">
        <v>773</v>
      </c>
      <c r="C757">
        <v>1.0</v>
      </c>
      <c r="D757">
        <v>0.0</v>
      </c>
      <c r="E757" t="s">
        <v>965</v>
      </c>
      <c r="F757" t="s">
        <v>1540</v>
      </c>
      <c r="G757" t="s">
        <v>2097</v>
      </c>
      <c r="H757" t="s">
        <v>2093</v>
      </c>
      <c r="J757" t="s">
        <v>973</v>
      </c>
      <c r="K757" s="23">
        <v>0.0</v>
      </c>
      <c r="N757">
        <v>17.0</v>
      </c>
      <c r="O757" s="23">
        <v>1.0</v>
      </c>
      <c r="R757">
        <v>6.0</v>
      </c>
      <c r="S757">
        <v>0.001</v>
      </c>
      <c r="T757">
        <v>-1.0</v>
      </c>
      <c r="U757">
        <v>1.0</v>
      </c>
      <c r="V757" t="s">
        <v>978</v>
      </c>
      <c r="W757" s="6" t="s">
        <v>1384</v>
      </c>
      <c r="X757" s="6" t="s">
        <v>1385</v>
      </c>
      <c r="Y757" s="6" t="s">
        <v>2079</v>
      </c>
      <c r="Z757" s="6" t="s">
        <v>2080</v>
      </c>
      <c r="AA757" s="6" t="s">
        <v>2094</v>
      </c>
      <c r="AB757" s="6" t="s">
        <v>2095</v>
      </c>
      <c r="AC757" s="6" t="s">
        <v>2083</v>
      </c>
    </row>
    <row r="758" ht="15.75" hidden="1" customHeight="1">
      <c r="A758" s="2">
        <v>16.0</v>
      </c>
      <c r="B758" s="18" t="s">
        <v>773</v>
      </c>
      <c r="C758">
        <v>2.0</v>
      </c>
      <c r="D758">
        <v>0.0</v>
      </c>
      <c r="E758" t="s">
        <v>965</v>
      </c>
      <c r="F758" t="s">
        <v>1540</v>
      </c>
      <c r="G758" t="s">
        <v>2097</v>
      </c>
      <c r="H758" t="s">
        <v>2093</v>
      </c>
      <c r="J758" t="s">
        <v>973</v>
      </c>
      <c r="K758" s="23">
        <v>0.0</v>
      </c>
      <c r="N758">
        <v>12.0</v>
      </c>
      <c r="O758" s="23">
        <v>1.0</v>
      </c>
      <c r="R758">
        <v>3.0</v>
      </c>
      <c r="S758">
        <v>0.001</v>
      </c>
      <c r="T758">
        <v>-1.0</v>
      </c>
      <c r="U758">
        <v>1.0</v>
      </c>
      <c r="V758" t="s">
        <v>978</v>
      </c>
      <c r="W758" s="6" t="s">
        <v>1384</v>
      </c>
      <c r="X758" s="6" t="s">
        <v>1385</v>
      </c>
      <c r="Y758" s="6" t="s">
        <v>2079</v>
      </c>
      <c r="Z758" s="6" t="s">
        <v>2080</v>
      </c>
      <c r="AA758" s="6" t="s">
        <v>2094</v>
      </c>
      <c r="AB758" s="6" t="s">
        <v>2095</v>
      </c>
      <c r="AC758" s="6" t="s">
        <v>2083</v>
      </c>
    </row>
    <row r="759" ht="15.75" hidden="1" customHeight="1">
      <c r="A759" s="2">
        <v>16.0</v>
      </c>
      <c r="B759" s="18" t="s">
        <v>773</v>
      </c>
      <c r="C759">
        <v>1.0</v>
      </c>
      <c r="D759">
        <v>0.0</v>
      </c>
      <c r="E759" t="s">
        <v>965</v>
      </c>
      <c r="F759" t="s">
        <v>1540</v>
      </c>
      <c r="G759" t="s">
        <v>2098</v>
      </c>
      <c r="H759" t="s">
        <v>2093</v>
      </c>
      <c r="J759" t="s">
        <v>973</v>
      </c>
      <c r="K759" s="23">
        <v>0.0</v>
      </c>
      <c r="N759">
        <v>35.0</v>
      </c>
      <c r="O759" s="23">
        <v>1.0</v>
      </c>
      <c r="R759">
        <v>26.0</v>
      </c>
      <c r="S759" t="s">
        <v>976</v>
      </c>
      <c r="T759">
        <v>0.0</v>
      </c>
      <c r="U759">
        <v>0.0</v>
      </c>
      <c r="V759" t="s">
        <v>978</v>
      </c>
      <c r="W759" s="6" t="s">
        <v>1384</v>
      </c>
      <c r="X759" s="6" t="s">
        <v>1385</v>
      </c>
      <c r="Y759" s="6" t="s">
        <v>2079</v>
      </c>
      <c r="Z759" s="6" t="s">
        <v>2080</v>
      </c>
      <c r="AA759" s="6" t="s">
        <v>2094</v>
      </c>
      <c r="AB759" s="6" t="s">
        <v>2095</v>
      </c>
      <c r="AC759" s="6" t="s">
        <v>2083</v>
      </c>
    </row>
    <row r="760" ht="15.75" hidden="1" customHeight="1">
      <c r="A760" s="2">
        <v>16.0</v>
      </c>
      <c r="B760" s="18" t="s">
        <v>773</v>
      </c>
      <c r="C760">
        <v>2.0</v>
      </c>
      <c r="D760">
        <v>0.0</v>
      </c>
      <c r="E760" t="s">
        <v>965</v>
      </c>
      <c r="F760" t="s">
        <v>1540</v>
      </c>
      <c r="G760" t="s">
        <v>2098</v>
      </c>
      <c r="H760" t="s">
        <v>2093</v>
      </c>
      <c r="J760" t="s">
        <v>973</v>
      </c>
      <c r="K760" s="23">
        <v>0.0</v>
      </c>
      <c r="N760">
        <v>25.0</v>
      </c>
      <c r="O760" s="23">
        <v>1.0</v>
      </c>
      <c r="R760">
        <v>21.0</v>
      </c>
      <c r="S760" t="s">
        <v>976</v>
      </c>
      <c r="T760">
        <v>0.0</v>
      </c>
      <c r="U760">
        <v>0.0</v>
      </c>
      <c r="V760" t="s">
        <v>978</v>
      </c>
      <c r="W760" s="6" t="s">
        <v>1384</v>
      </c>
      <c r="X760" s="6" t="s">
        <v>1385</v>
      </c>
      <c r="Y760" s="6" t="s">
        <v>2079</v>
      </c>
      <c r="Z760" s="6" t="s">
        <v>2080</v>
      </c>
      <c r="AA760" s="6" t="s">
        <v>2094</v>
      </c>
      <c r="AB760" s="6" t="s">
        <v>2095</v>
      </c>
      <c r="AC760" s="6" t="s">
        <v>2083</v>
      </c>
    </row>
    <row r="761" ht="15.75" hidden="1" customHeight="1">
      <c r="A761" s="2">
        <v>16.0</v>
      </c>
      <c r="B761" s="18" t="s">
        <v>773</v>
      </c>
      <c r="C761">
        <v>0.0</v>
      </c>
      <c r="D761">
        <v>0.0</v>
      </c>
      <c r="E761" t="s">
        <v>965</v>
      </c>
      <c r="F761" t="s">
        <v>1540</v>
      </c>
      <c r="G761" t="s">
        <v>2099</v>
      </c>
      <c r="H761" t="s">
        <v>2100</v>
      </c>
      <c r="J761" t="s">
        <v>973</v>
      </c>
      <c r="K761" s="23">
        <v>0.0</v>
      </c>
      <c r="N761">
        <v>25.0</v>
      </c>
      <c r="O761" s="23">
        <v>1.0</v>
      </c>
      <c r="R761">
        <v>28.75</v>
      </c>
      <c r="S761" t="s">
        <v>976</v>
      </c>
      <c r="T761">
        <v>0.0</v>
      </c>
      <c r="U761">
        <v>0.0</v>
      </c>
      <c r="V761" t="s">
        <v>978</v>
      </c>
      <c r="W761" s="6" t="s">
        <v>1384</v>
      </c>
      <c r="X761" s="6" t="s">
        <v>1385</v>
      </c>
      <c r="Y761" s="6" t="s">
        <v>2079</v>
      </c>
      <c r="Z761" s="6" t="s">
        <v>2080</v>
      </c>
      <c r="AA761" s="35" t="s">
        <v>2101</v>
      </c>
      <c r="AB761" s="6" t="s">
        <v>2102</v>
      </c>
      <c r="AC761" s="6" t="s">
        <v>2083</v>
      </c>
    </row>
    <row r="762" ht="15.75" hidden="1" customHeight="1">
      <c r="A762" s="2">
        <v>16.0</v>
      </c>
      <c r="B762" s="18" t="s">
        <v>773</v>
      </c>
      <c r="C762">
        <v>0.0</v>
      </c>
      <c r="D762">
        <v>0.0</v>
      </c>
      <c r="E762" t="s">
        <v>965</v>
      </c>
      <c r="F762" t="s">
        <v>1540</v>
      </c>
      <c r="G762" t="s">
        <v>2103</v>
      </c>
      <c r="H762" t="s">
        <v>2100</v>
      </c>
      <c r="J762" t="s">
        <v>973</v>
      </c>
      <c r="K762" s="23">
        <v>0.0</v>
      </c>
      <c r="N762">
        <v>28.57</v>
      </c>
      <c r="O762" s="23">
        <v>1.0</v>
      </c>
      <c r="R762">
        <v>29.57</v>
      </c>
      <c r="S762" t="s">
        <v>976</v>
      </c>
      <c r="T762">
        <v>0.0</v>
      </c>
      <c r="U762">
        <v>0.0</v>
      </c>
      <c r="V762" t="s">
        <v>978</v>
      </c>
      <c r="W762" s="6" t="s">
        <v>1384</v>
      </c>
      <c r="X762" s="6" t="s">
        <v>1385</v>
      </c>
      <c r="Y762" s="6" t="s">
        <v>2079</v>
      </c>
      <c r="Z762" s="6" t="s">
        <v>2080</v>
      </c>
      <c r="AA762" s="35" t="s">
        <v>2101</v>
      </c>
      <c r="AB762" s="6" t="s">
        <v>2102</v>
      </c>
      <c r="AC762" s="6" t="s">
        <v>2083</v>
      </c>
    </row>
    <row r="763" ht="15.75" hidden="1" customHeight="1">
      <c r="A763" s="2">
        <v>17.0</v>
      </c>
      <c r="B763" s="18" t="s">
        <v>776</v>
      </c>
      <c r="C763">
        <v>2.0</v>
      </c>
      <c r="D763">
        <v>0.0</v>
      </c>
      <c r="E763" t="s">
        <v>965</v>
      </c>
      <c r="F763" t="s">
        <v>1246</v>
      </c>
      <c r="G763" t="s">
        <v>2104</v>
      </c>
      <c r="H763" t="s">
        <v>1249</v>
      </c>
      <c r="I763" t="s">
        <v>2058</v>
      </c>
      <c r="J763" t="s">
        <v>973</v>
      </c>
      <c r="K763" s="23">
        <v>0.0</v>
      </c>
      <c r="N763">
        <v>198.0</v>
      </c>
      <c r="O763" s="23">
        <v>1.0</v>
      </c>
      <c r="R763">
        <v>203.0</v>
      </c>
      <c r="S763" t="s">
        <v>976</v>
      </c>
      <c r="T763">
        <v>0.0</v>
      </c>
      <c r="U763">
        <v>0.0</v>
      </c>
      <c r="V763" t="s">
        <v>978</v>
      </c>
      <c r="W763" s="6" t="s">
        <v>1384</v>
      </c>
      <c r="X763" s="6" t="s">
        <v>1385</v>
      </c>
      <c r="Y763" s="6" t="s">
        <v>1879</v>
      </c>
      <c r="Z763" s="6" t="s">
        <v>1880</v>
      </c>
      <c r="AA763" s="35" t="s">
        <v>2105</v>
      </c>
      <c r="AB763" s="6" t="s">
        <v>2106</v>
      </c>
      <c r="AC763" s="6" t="s">
        <v>2107</v>
      </c>
    </row>
    <row r="764" ht="15.75" hidden="1" customHeight="1">
      <c r="A764" s="2">
        <v>17.0</v>
      </c>
      <c r="B764" s="18" t="s">
        <v>776</v>
      </c>
      <c r="C764">
        <v>3.0</v>
      </c>
      <c r="D764">
        <v>0.0</v>
      </c>
      <c r="E764" t="s">
        <v>965</v>
      </c>
      <c r="F764" t="s">
        <v>1246</v>
      </c>
      <c r="G764" t="s">
        <v>2104</v>
      </c>
      <c r="H764" t="s">
        <v>1249</v>
      </c>
      <c r="I764" t="s">
        <v>2058</v>
      </c>
      <c r="J764" t="s">
        <v>973</v>
      </c>
      <c r="K764" s="23">
        <v>0.0</v>
      </c>
      <c r="N764">
        <v>202.0</v>
      </c>
      <c r="O764" s="23">
        <v>1.0</v>
      </c>
      <c r="R764">
        <v>206.0</v>
      </c>
      <c r="S764" t="s">
        <v>976</v>
      </c>
      <c r="T764">
        <v>0.0</v>
      </c>
      <c r="U764">
        <v>0.0</v>
      </c>
      <c r="V764" t="s">
        <v>978</v>
      </c>
      <c r="W764" s="6" t="s">
        <v>1384</v>
      </c>
      <c r="X764" s="6" t="s">
        <v>1385</v>
      </c>
      <c r="Y764" s="6" t="s">
        <v>1879</v>
      </c>
      <c r="Z764" s="6" t="s">
        <v>1880</v>
      </c>
      <c r="AA764" s="35" t="s">
        <v>2105</v>
      </c>
      <c r="AB764" s="6" t="s">
        <v>2106</v>
      </c>
      <c r="AC764" s="6" t="s">
        <v>2107</v>
      </c>
    </row>
    <row r="765" ht="15.75" hidden="1" customHeight="1">
      <c r="A765" s="2">
        <v>17.0</v>
      </c>
      <c r="B765" s="18" t="s">
        <v>776</v>
      </c>
      <c r="C765">
        <v>1.0</v>
      </c>
      <c r="D765">
        <v>0.0</v>
      </c>
      <c r="E765" t="s">
        <v>965</v>
      </c>
      <c r="F765" t="s">
        <v>1246</v>
      </c>
      <c r="G765" t="s">
        <v>2104</v>
      </c>
      <c r="H765" t="s">
        <v>1249</v>
      </c>
      <c r="I765" t="s">
        <v>2058</v>
      </c>
      <c r="J765" t="s">
        <v>973</v>
      </c>
      <c r="K765" s="23">
        <v>0.0</v>
      </c>
      <c r="N765">
        <v>187.0</v>
      </c>
      <c r="O765" s="23">
        <v>1.0</v>
      </c>
      <c r="R765">
        <v>197.0</v>
      </c>
      <c r="S765">
        <v>0.05</v>
      </c>
      <c r="T765">
        <v>1.0</v>
      </c>
      <c r="U765">
        <v>1.0</v>
      </c>
      <c r="V765" t="s">
        <v>978</v>
      </c>
      <c r="W765" s="6" t="s">
        <v>1384</v>
      </c>
      <c r="X765" s="6" t="s">
        <v>1385</v>
      </c>
      <c r="Y765" s="6" t="s">
        <v>1879</v>
      </c>
      <c r="Z765" s="6" t="s">
        <v>1880</v>
      </c>
      <c r="AA765" s="35" t="s">
        <v>2105</v>
      </c>
      <c r="AB765" s="6" t="s">
        <v>2106</v>
      </c>
      <c r="AC765" s="6" t="s">
        <v>2107</v>
      </c>
    </row>
    <row r="766" ht="15.75" hidden="1" customHeight="1">
      <c r="A766" s="2">
        <v>17.0</v>
      </c>
      <c r="B766" s="18" t="s">
        <v>776</v>
      </c>
      <c r="C766">
        <v>1.0</v>
      </c>
      <c r="D766">
        <v>0.0</v>
      </c>
      <c r="E766" t="s">
        <v>965</v>
      </c>
      <c r="F766" t="s">
        <v>1246</v>
      </c>
      <c r="G766" t="s">
        <v>2108</v>
      </c>
      <c r="H766" t="s">
        <v>1249</v>
      </c>
      <c r="I766" t="s">
        <v>2058</v>
      </c>
      <c r="J766" t="s">
        <v>973</v>
      </c>
      <c r="K766" s="23">
        <v>0.0</v>
      </c>
      <c r="N766">
        <v>190.0</v>
      </c>
      <c r="O766" s="23">
        <v>1.0</v>
      </c>
      <c r="R766">
        <v>193.0</v>
      </c>
      <c r="S766" t="s">
        <v>976</v>
      </c>
      <c r="T766">
        <v>0.0</v>
      </c>
      <c r="U766">
        <v>0.0</v>
      </c>
      <c r="V766" t="s">
        <v>978</v>
      </c>
      <c r="W766" s="6" t="s">
        <v>1384</v>
      </c>
      <c r="X766" s="6" t="s">
        <v>1385</v>
      </c>
      <c r="Y766" s="6" t="s">
        <v>1879</v>
      </c>
      <c r="Z766" s="6" t="s">
        <v>1880</v>
      </c>
      <c r="AA766" s="35" t="s">
        <v>2105</v>
      </c>
      <c r="AB766" s="6" t="s">
        <v>2106</v>
      </c>
      <c r="AC766" s="6" t="s">
        <v>2107</v>
      </c>
    </row>
    <row r="767" ht="15.75" hidden="1" customHeight="1">
      <c r="A767" s="2">
        <v>17.0</v>
      </c>
      <c r="B767" s="18" t="s">
        <v>776</v>
      </c>
      <c r="C767">
        <v>2.0</v>
      </c>
      <c r="D767">
        <v>0.0</v>
      </c>
      <c r="E767" t="s">
        <v>965</v>
      </c>
      <c r="F767" t="s">
        <v>1246</v>
      </c>
      <c r="G767" t="s">
        <v>2108</v>
      </c>
      <c r="H767" t="s">
        <v>1249</v>
      </c>
      <c r="I767" t="s">
        <v>2058</v>
      </c>
      <c r="J767" t="s">
        <v>973</v>
      </c>
      <c r="K767" s="23">
        <v>0.0</v>
      </c>
      <c r="N767">
        <v>196.0</v>
      </c>
      <c r="O767" s="23">
        <v>1.0</v>
      </c>
      <c r="R767">
        <v>201.0</v>
      </c>
      <c r="S767" t="s">
        <v>976</v>
      </c>
      <c r="T767">
        <v>0.0</v>
      </c>
      <c r="U767">
        <v>0.0</v>
      </c>
      <c r="V767" t="s">
        <v>978</v>
      </c>
      <c r="W767" s="6" t="s">
        <v>1384</v>
      </c>
      <c r="X767" s="6" t="s">
        <v>1385</v>
      </c>
      <c r="Y767" s="6" t="s">
        <v>1879</v>
      </c>
      <c r="Z767" s="6" t="s">
        <v>1880</v>
      </c>
      <c r="AA767" s="35" t="s">
        <v>2105</v>
      </c>
      <c r="AB767" s="6" t="s">
        <v>2106</v>
      </c>
      <c r="AC767" s="6" t="s">
        <v>2107</v>
      </c>
    </row>
    <row r="768" ht="15.75" hidden="1" customHeight="1">
      <c r="A768" s="2">
        <v>17.0</v>
      </c>
      <c r="B768" s="18" t="s">
        <v>776</v>
      </c>
      <c r="C768">
        <v>3.0</v>
      </c>
      <c r="D768">
        <v>0.0</v>
      </c>
      <c r="E768" t="s">
        <v>965</v>
      </c>
      <c r="F768" t="s">
        <v>1246</v>
      </c>
      <c r="G768" t="s">
        <v>2108</v>
      </c>
      <c r="H768" t="s">
        <v>1249</v>
      </c>
      <c r="I768" t="s">
        <v>2058</v>
      </c>
      <c r="J768" t="s">
        <v>973</v>
      </c>
      <c r="K768" s="23">
        <v>0.0</v>
      </c>
      <c r="N768">
        <v>202.0</v>
      </c>
      <c r="O768" s="23">
        <v>1.0</v>
      </c>
      <c r="R768">
        <v>206.0</v>
      </c>
      <c r="S768" t="s">
        <v>976</v>
      </c>
      <c r="T768">
        <v>0.0</v>
      </c>
      <c r="U768">
        <v>0.0</v>
      </c>
      <c r="V768" t="s">
        <v>978</v>
      </c>
      <c r="W768" s="6" t="s">
        <v>1384</v>
      </c>
      <c r="X768" s="6" t="s">
        <v>1385</v>
      </c>
      <c r="Y768" s="6" t="s">
        <v>1879</v>
      </c>
      <c r="Z768" s="6" t="s">
        <v>1880</v>
      </c>
      <c r="AA768" s="35" t="s">
        <v>2105</v>
      </c>
      <c r="AB768" s="6" t="s">
        <v>2106</v>
      </c>
      <c r="AC768" s="6" t="s">
        <v>2107</v>
      </c>
    </row>
    <row r="769" ht="15.75" hidden="1" customHeight="1">
      <c r="A769" s="2">
        <v>17.0</v>
      </c>
      <c r="B769" s="18" t="s">
        <v>776</v>
      </c>
      <c r="C769">
        <v>0.0</v>
      </c>
      <c r="D769">
        <v>0.0</v>
      </c>
      <c r="E769" t="s">
        <v>965</v>
      </c>
      <c r="F769" t="s">
        <v>1246</v>
      </c>
      <c r="G769" t="s">
        <v>2109</v>
      </c>
      <c r="H769" t="s">
        <v>1249</v>
      </c>
      <c r="I769" t="s">
        <v>2058</v>
      </c>
      <c r="J769" t="s">
        <v>973</v>
      </c>
      <c r="K769" s="23">
        <v>0.0</v>
      </c>
      <c r="N769">
        <v>331.0</v>
      </c>
      <c r="O769" s="23">
        <v>1.0</v>
      </c>
      <c r="R769">
        <v>386.0</v>
      </c>
      <c r="S769" t="s">
        <v>976</v>
      </c>
      <c r="T769">
        <v>0.0</v>
      </c>
      <c r="U769">
        <v>0.0</v>
      </c>
      <c r="V769" t="s">
        <v>978</v>
      </c>
      <c r="W769" s="6" t="s">
        <v>1384</v>
      </c>
      <c r="X769" s="6" t="s">
        <v>1385</v>
      </c>
      <c r="Y769" s="6" t="s">
        <v>1879</v>
      </c>
      <c r="Z769" s="6" t="s">
        <v>1880</v>
      </c>
      <c r="AA769" s="6" t="s">
        <v>2110</v>
      </c>
      <c r="AB769" s="6" t="s">
        <v>2111</v>
      </c>
      <c r="AC769" s="6" t="s">
        <v>2112</v>
      </c>
    </row>
    <row r="770" ht="15.75" hidden="1" customHeight="1">
      <c r="A770" s="2">
        <v>17.0</v>
      </c>
      <c r="B770" s="18" t="s">
        <v>776</v>
      </c>
      <c r="C770">
        <v>0.0</v>
      </c>
      <c r="D770">
        <v>0.0</v>
      </c>
      <c r="E770" t="s">
        <v>965</v>
      </c>
      <c r="F770" t="s">
        <v>1246</v>
      </c>
      <c r="G770" t="s">
        <v>2113</v>
      </c>
      <c r="H770" t="s">
        <v>1249</v>
      </c>
      <c r="I770" t="s">
        <v>2058</v>
      </c>
      <c r="J770" t="s">
        <v>973</v>
      </c>
      <c r="K770" s="23">
        <v>0.0</v>
      </c>
      <c r="N770">
        <v>333.0</v>
      </c>
      <c r="O770" s="23">
        <v>1.0</v>
      </c>
      <c r="R770">
        <v>348.0</v>
      </c>
      <c r="S770" t="s">
        <v>976</v>
      </c>
      <c r="T770">
        <v>0.0</v>
      </c>
      <c r="U770">
        <v>0.0</v>
      </c>
      <c r="V770" t="s">
        <v>978</v>
      </c>
      <c r="W770" s="6" t="s">
        <v>1384</v>
      </c>
      <c r="X770" s="6" t="s">
        <v>1385</v>
      </c>
      <c r="Y770" s="6" t="s">
        <v>1879</v>
      </c>
      <c r="Z770" s="6" t="s">
        <v>1880</v>
      </c>
      <c r="AA770" s="6" t="s">
        <v>2110</v>
      </c>
      <c r="AB770" s="6" t="s">
        <v>2111</v>
      </c>
      <c r="AC770" s="6" t="s">
        <v>2114</v>
      </c>
    </row>
    <row r="771" ht="15.75" hidden="1" customHeight="1">
      <c r="A771" s="2">
        <v>17.0</v>
      </c>
      <c r="B771" s="18" t="s">
        <v>776</v>
      </c>
      <c r="C771">
        <v>0.0</v>
      </c>
      <c r="D771">
        <v>0.0</v>
      </c>
      <c r="E771" t="s">
        <v>965</v>
      </c>
      <c r="F771" t="s">
        <v>966</v>
      </c>
      <c r="G771" t="s">
        <v>968</v>
      </c>
      <c r="H771" t="s">
        <v>1234</v>
      </c>
      <c r="I771" t="s">
        <v>2058</v>
      </c>
      <c r="J771" t="s">
        <v>973</v>
      </c>
      <c r="K771" s="23">
        <v>0.0</v>
      </c>
      <c r="N771">
        <v>8.6</v>
      </c>
      <c r="O771" s="23">
        <v>1.0</v>
      </c>
      <c r="R771">
        <v>8.3</v>
      </c>
      <c r="S771" t="s">
        <v>976</v>
      </c>
      <c r="T771">
        <v>0.0</v>
      </c>
      <c r="U771">
        <v>0.0</v>
      </c>
      <c r="V771" t="s">
        <v>978</v>
      </c>
      <c r="W771" s="6" t="s">
        <v>1384</v>
      </c>
      <c r="X771" s="6" t="s">
        <v>1385</v>
      </c>
      <c r="Y771" s="6" t="s">
        <v>1879</v>
      </c>
      <c r="Z771" s="6" t="s">
        <v>1880</v>
      </c>
      <c r="AA771" s="6" t="s">
        <v>2115</v>
      </c>
      <c r="AB771" s="6" t="s">
        <v>2116</v>
      </c>
      <c r="AC771" s="6" t="s">
        <v>2116</v>
      </c>
    </row>
    <row r="772" ht="15.75" hidden="1" customHeight="1">
      <c r="A772" s="2">
        <v>17.0</v>
      </c>
      <c r="B772" s="18" t="s">
        <v>776</v>
      </c>
      <c r="C772">
        <v>0.0</v>
      </c>
      <c r="D772">
        <v>0.0</v>
      </c>
      <c r="E772" t="s">
        <v>965</v>
      </c>
      <c r="F772" t="s">
        <v>966</v>
      </c>
      <c r="G772" t="s">
        <v>1210</v>
      </c>
      <c r="H772" t="s">
        <v>1234</v>
      </c>
      <c r="I772" t="s">
        <v>2058</v>
      </c>
      <c r="J772" t="s">
        <v>973</v>
      </c>
      <c r="K772" s="23">
        <v>0.0</v>
      </c>
      <c r="N772">
        <v>3.1</v>
      </c>
      <c r="O772" s="23">
        <v>1.0</v>
      </c>
      <c r="R772">
        <v>2.8</v>
      </c>
      <c r="S772" t="s">
        <v>976</v>
      </c>
      <c r="T772">
        <v>0.0</v>
      </c>
      <c r="U772">
        <v>0.0</v>
      </c>
      <c r="V772" t="s">
        <v>978</v>
      </c>
      <c r="W772" s="6" t="s">
        <v>1384</v>
      </c>
      <c r="X772" s="6" t="s">
        <v>1385</v>
      </c>
      <c r="Y772" s="6" t="s">
        <v>1879</v>
      </c>
      <c r="Z772" s="6" t="s">
        <v>1880</v>
      </c>
      <c r="AA772" s="6" t="s">
        <v>2115</v>
      </c>
      <c r="AB772" s="6" t="s">
        <v>2116</v>
      </c>
      <c r="AC772" s="6" t="s">
        <v>2116</v>
      </c>
    </row>
    <row r="773" ht="15.75" hidden="1" customHeight="1">
      <c r="A773" s="2">
        <v>18.0</v>
      </c>
      <c r="B773" s="18" t="s">
        <v>779</v>
      </c>
      <c r="C773">
        <v>0.0</v>
      </c>
      <c r="D773">
        <v>0.0</v>
      </c>
      <c r="E773" t="s">
        <v>965</v>
      </c>
      <c r="F773" t="s">
        <v>1246</v>
      </c>
      <c r="G773" s="8" t="s">
        <v>2117</v>
      </c>
      <c r="H773" t="s">
        <v>1447</v>
      </c>
      <c r="I773" t="s">
        <v>2058</v>
      </c>
      <c r="J773" t="s">
        <v>973</v>
      </c>
      <c r="K773" s="23">
        <v>0.0</v>
      </c>
      <c r="N773">
        <v>39.8</v>
      </c>
      <c r="O773" s="23">
        <v>1.0</v>
      </c>
      <c r="R773">
        <v>41.1</v>
      </c>
      <c r="S773" t="s">
        <v>976</v>
      </c>
      <c r="T773">
        <v>0.0</v>
      </c>
      <c r="U773">
        <v>0.0</v>
      </c>
      <c r="V773" t="s">
        <v>978</v>
      </c>
      <c r="W773" s="6" t="s">
        <v>1384</v>
      </c>
      <c r="X773" s="6" t="s">
        <v>1385</v>
      </c>
      <c r="Y773" s="6" t="s">
        <v>1879</v>
      </c>
      <c r="Z773" s="6" t="s">
        <v>1880</v>
      </c>
      <c r="AA773" s="6" t="s">
        <v>2118</v>
      </c>
      <c r="AB773" s="6" t="s">
        <v>2119</v>
      </c>
      <c r="AC773" s="6" t="s">
        <v>2120</v>
      </c>
    </row>
    <row r="774" ht="15.75" hidden="1" customHeight="1">
      <c r="A774" s="2">
        <v>18.0</v>
      </c>
      <c r="B774" s="18" t="s">
        <v>779</v>
      </c>
      <c r="C774">
        <v>0.0</v>
      </c>
      <c r="D774">
        <v>0.0</v>
      </c>
      <c r="E774" t="s">
        <v>965</v>
      </c>
      <c r="F774" t="s">
        <v>1246</v>
      </c>
      <c r="G774" s="8" t="s">
        <v>2121</v>
      </c>
      <c r="H774" t="s">
        <v>1447</v>
      </c>
      <c r="I774" t="s">
        <v>2058</v>
      </c>
      <c r="J774" t="s">
        <v>973</v>
      </c>
      <c r="K774" s="23">
        <v>0.0</v>
      </c>
      <c r="N774">
        <v>36.3</v>
      </c>
      <c r="O774" s="23">
        <v>1.0</v>
      </c>
      <c r="R774">
        <v>36.5</v>
      </c>
      <c r="S774" t="s">
        <v>976</v>
      </c>
      <c r="T774">
        <v>0.0</v>
      </c>
      <c r="U774">
        <v>0.0</v>
      </c>
      <c r="V774" t="s">
        <v>978</v>
      </c>
      <c r="W774" s="6" t="s">
        <v>1384</v>
      </c>
      <c r="X774" s="6" t="s">
        <v>1385</v>
      </c>
      <c r="Y774" s="6" t="s">
        <v>1879</v>
      </c>
      <c r="Z774" s="6" t="s">
        <v>1880</v>
      </c>
      <c r="AA774" s="6" t="s">
        <v>2118</v>
      </c>
      <c r="AB774" s="6" t="s">
        <v>2119</v>
      </c>
      <c r="AC774" s="6" t="s">
        <v>2120</v>
      </c>
    </row>
    <row r="775" ht="15.75" hidden="1" customHeight="1">
      <c r="A775" s="2">
        <v>18.0</v>
      </c>
      <c r="B775" s="18" t="s">
        <v>779</v>
      </c>
      <c r="C775">
        <v>1.0</v>
      </c>
      <c r="D775">
        <v>0.0</v>
      </c>
      <c r="E775" t="s">
        <v>965</v>
      </c>
      <c r="F775" t="s">
        <v>1134</v>
      </c>
      <c r="G775" s="8" t="s">
        <v>2122</v>
      </c>
      <c r="H775" t="s">
        <v>2123</v>
      </c>
      <c r="I775" t="s">
        <v>2058</v>
      </c>
      <c r="J775" t="s">
        <v>973</v>
      </c>
      <c r="K775" s="23">
        <v>0.0</v>
      </c>
      <c r="N775">
        <v>68.0</v>
      </c>
      <c r="O775" s="23">
        <v>1.0</v>
      </c>
      <c r="R775">
        <v>61.0</v>
      </c>
      <c r="S775" t="s">
        <v>976</v>
      </c>
      <c r="T775">
        <v>0.0</v>
      </c>
      <c r="U775">
        <v>0.0</v>
      </c>
      <c r="V775" t="s">
        <v>978</v>
      </c>
      <c r="W775" s="6" t="s">
        <v>1384</v>
      </c>
      <c r="X775" s="6" t="s">
        <v>1385</v>
      </c>
      <c r="Y775" s="6" t="s">
        <v>1879</v>
      </c>
      <c r="Z775" s="6" t="s">
        <v>1880</v>
      </c>
      <c r="AA775" s="6" t="s">
        <v>2124</v>
      </c>
      <c r="AB775" s="6" t="s">
        <v>2125</v>
      </c>
      <c r="AC775" s="6" t="s">
        <v>2120</v>
      </c>
    </row>
    <row r="776" ht="15.75" hidden="1" customHeight="1">
      <c r="A776" s="2">
        <v>18.0</v>
      </c>
      <c r="B776" s="18" t="s">
        <v>779</v>
      </c>
      <c r="C776">
        <v>2.0</v>
      </c>
      <c r="D776">
        <v>0.0</v>
      </c>
      <c r="E776" t="s">
        <v>965</v>
      </c>
      <c r="F776" t="s">
        <v>1134</v>
      </c>
      <c r="G776" s="8" t="s">
        <v>2122</v>
      </c>
      <c r="H776" t="s">
        <v>2123</v>
      </c>
      <c r="I776" t="s">
        <v>2058</v>
      </c>
      <c r="J776" t="s">
        <v>973</v>
      </c>
      <c r="K776" s="23">
        <v>0.0</v>
      </c>
      <c r="N776">
        <v>70.0</v>
      </c>
      <c r="O776" s="23">
        <v>1.0</v>
      </c>
      <c r="R776">
        <v>80.0</v>
      </c>
      <c r="S776" t="s">
        <v>976</v>
      </c>
      <c r="T776">
        <v>0.0</v>
      </c>
      <c r="U776">
        <v>0.0</v>
      </c>
      <c r="V776" t="s">
        <v>978</v>
      </c>
      <c r="W776" s="6" t="s">
        <v>1384</v>
      </c>
      <c r="X776" s="6" t="s">
        <v>1385</v>
      </c>
      <c r="Y776" s="6" t="s">
        <v>1879</v>
      </c>
      <c r="Z776" s="6" t="s">
        <v>1880</v>
      </c>
      <c r="AA776" s="6" t="s">
        <v>2124</v>
      </c>
      <c r="AB776" s="6" t="s">
        <v>2125</v>
      </c>
      <c r="AC776" s="6" t="s">
        <v>2120</v>
      </c>
    </row>
    <row r="777" ht="15.75" hidden="1" customHeight="1">
      <c r="A777" s="2">
        <v>18.0</v>
      </c>
      <c r="B777" s="18" t="s">
        <v>779</v>
      </c>
      <c r="C777">
        <v>3.0</v>
      </c>
      <c r="D777">
        <v>0.0</v>
      </c>
      <c r="E777" t="s">
        <v>965</v>
      </c>
      <c r="F777" t="s">
        <v>1134</v>
      </c>
      <c r="G777" s="8" t="s">
        <v>2122</v>
      </c>
      <c r="H777" t="s">
        <v>2123</v>
      </c>
      <c r="I777" t="s">
        <v>2058</v>
      </c>
      <c r="J777" t="s">
        <v>973</v>
      </c>
      <c r="K777" s="23">
        <v>0.0</v>
      </c>
      <c r="N777">
        <v>61.0</v>
      </c>
      <c r="O777" s="23">
        <v>1.0</v>
      </c>
      <c r="R777">
        <v>60.0</v>
      </c>
      <c r="S777" t="s">
        <v>976</v>
      </c>
      <c r="T777">
        <v>0.0</v>
      </c>
      <c r="U777">
        <v>0.0</v>
      </c>
      <c r="V777" t="s">
        <v>978</v>
      </c>
      <c r="W777" s="6" t="s">
        <v>1384</v>
      </c>
      <c r="X777" s="6" t="s">
        <v>1385</v>
      </c>
      <c r="Y777" s="6" t="s">
        <v>1879</v>
      </c>
      <c r="Z777" s="6" t="s">
        <v>1880</v>
      </c>
      <c r="AA777" s="6" t="s">
        <v>2124</v>
      </c>
      <c r="AB777" s="6" t="s">
        <v>2125</v>
      </c>
      <c r="AC777" s="6" t="s">
        <v>2120</v>
      </c>
    </row>
    <row r="778" ht="15.75" hidden="1" customHeight="1">
      <c r="A778" s="2">
        <v>18.0</v>
      </c>
      <c r="B778" s="18" t="s">
        <v>779</v>
      </c>
      <c r="C778">
        <v>1.0</v>
      </c>
      <c r="D778">
        <v>0.0</v>
      </c>
      <c r="E778" t="s">
        <v>965</v>
      </c>
      <c r="F778" t="s">
        <v>1134</v>
      </c>
      <c r="G778" s="8" t="s">
        <v>2126</v>
      </c>
      <c r="H778" t="s">
        <v>2123</v>
      </c>
      <c r="I778" t="s">
        <v>2058</v>
      </c>
      <c r="J778" t="s">
        <v>973</v>
      </c>
      <c r="K778" s="23">
        <v>0.0</v>
      </c>
      <c r="N778">
        <v>87.0</v>
      </c>
      <c r="O778" s="23">
        <v>1.0</v>
      </c>
      <c r="R778">
        <v>53.0</v>
      </c>
      <c r="S778">
        <v>0.05</v>
      </c>
      <c r="T778">
        <v>-1.0</v>
      </c>
      <c r="U778">
        <v>-1.0</v>
      </c>
      <c r="V778" t="s">
        <v>978</v>
      </c>
      <c r="W778" s="6" t="s">
        <v>1384</v>
      </c>
      <c r="X778" s="6" t="s">
        <v>1385</v>
      </c>
      <c r="Y778" s="6" t="s">
        <v>1879</v>
      </c>
      <c r="Z778" s="6" t="s">
        <v>1880</v>
      </c>
      <c r="AA778" s="6" t="s">
        <v>2124</v>
      </c>
      <c r="AB778" s="6" t="s">
        <v>2125</v>
      </c>
      <c r="AC778" s="6" t="s">
        <v>2120</v>
      </c>
    </row>
    <row r="779" ht="15.75" hidden="1" customHeight="1">
      <c r="A779" s="2">
        <v>18.0</v>
      </c>
      <c r="B779" s="18" t="s">
        <v>779</v>
      </c>
      <c r="C779">
        <v>2.0</v>
      </c>
      <c r="D779">
        <v>0.0</v>
      </c>
      <c r="E779" t="s">
        <v>965</v>
      </c>
      <c r="F779" t="s">
        <v>1134</v>
      </c>
      <c r="G779" s="8" t="s">
        <v>2126</v>
      </c>
      <c r="H779" t="s">
        <v>2123</v>
      </c>
      <c r="I779" t="s">
        <v>2058</v>
      </c>
      <c r="J779" t="s">
        <v>973</v>
      </c>
      <c r="K779" s="23">
        <v>0.0</v>
      </c>
      <c r="N779">
        <v>82.0</v>
      </c>
      <c r="O779" s="23">
        <v>1.0</v>
      </c>
      <c r="R779">
        <v>53.0</v>
      </c>
      <c r="S779">
        <v>0.05</v>
      </c>
      <c r="T779">
        <v>-1.0</v>
      </c>
      <c r="U779">
        <v>-1.0</v>
      </c>
      <c r="V779" t="s">
        <v>978</v>
      </c>
      <c r="W779" s="6" t="s">
        <v>1384</v>
      </c>
      <c r="X779" s="6" t="s">
        <v>1385</v>
      </c>
      <c r="Y779" s="6" t="s">
        <v>1879</v>
      </c>
      <c r="Z779" s="6" t="s">
        <v>1880</v>
      </c>
      <c r="AA779" s="6" t="s">
        <v>2124</v>
      </c>
      <c r="AB779" s="6" t="s">
        <v>2125</v>
      </c>
      <c r="AC779" s="6" t="s">
        <v>2120</v>
      </c>
    </row>
    <row r="780" ht="15.75" hidden="1" customHeight="1">
      <c r="A780" s="2">
        <v>18.0</v>
      </c>
      <c r="B780" s="18" t="s">
        <v>779</v>
      </c>
      <c r="C780">
        <v>3.0</v>
      </c>
      <c r="D780">
        <v>0.0</v>
      </c>
      <c r="E780" t="s">
        <v>965</v>
      </c>
      <c r="F780" t="s">
        <v>1134</v>
      </c>
      <c r="G780" s="8" t="s">
        <v>2126</v>
      </c>
      <c r="H780" t="s">
        <v>2123</v>
      </c>
      <c r="I780" t="s">
        <v>2058</v>
      </c>
      <c r="J780" t="s">
        <v>973</v>
      </c>
      <c r="K780" s="23">
        <v>0.0</v>
      </c>
      <c r="N780">
        <v>37.0</v>
      </c>
      <c r="O780" s="23">
        <v>1.0</v>
      </c>
      <c r="R780">
        <v>65.0</v>
      </c>
      <c r="S780">
        <v>0.05</v>
      </c>
      <c r="T780">
        <v>1.0</v>
      </c>
      <c r="U780">
        <v>-1.0</v>
      </c>
      <c r="V780" t="s">
        <v>978</v>
      </c>
      <c r="W780" s="6" t="s">
        <v>1384</v>
      </c>
      <c r="X780" s="6" t="s">
        <v>1385</v>
      </c>
      <c r="Y780" s="6" t="s">
        <v>1879</v>
      </c>
      <c r="Z780" s="6" t="s">
        <v>1880</v>
      </c>
      <c r="AA780" s="6" t="s">
        <v>2124</v>
      </c>
      <c r="AB780" s="6" t="s">
        <v>2125</v>
      </c>
      <c r="AC780" s="6" t="s">
        <v>2120</v>
      </c>
    </row>
    <row r="781" ht="15.75" hidden="1" customHeight="1">
      <c r="A781" s="2">
        <v>18.0</v>
      </c>
      <c r="B781" s="18" t="s">
        <v>779</v>
      </c>
      <c r="C781">
        <v>0.0</v>
      </c>
      <c r="D781">
        <v>0.0</v>
      </c>
      <c r="E781" t="s">
        <v>965</v>
      </c>
      <c r="F781" t="s">
        <v>1246</v>
      </c>
      <c r="G781" t="s">
        <v>2127</v>
      </c>
      <c r="H781" t="s">
        <v>1447</v>
      </c>
      <c r="I781" t="s">
        <v>2058</v>
      </c>
      <c r="J781" t="s">
        <v>973</v>
      </c>
      <c r="K781" s="23">
        <v>0.0</v>
      </c>
      <c r="N781">
        <v>13.8</v>
      </c>
      <c r="O781" s="23">
        <v>1.0</v>
      </c>
      <c r="R781">
        <v>12.8</v>
      </c>
      <c r="S781" t="s">
        <v>976</v>
      </c>
      <c r="T781">
        <v>0.0</v>
      </c>
      <c r="U781">
        <v>0.0</v>
      </c>
      <c r="V781" t="s">
        <v>978</v>
      </c>
      <c r="W781" s="6" t="s">
        <v>1384</v>
      </c>
      <c r="X781" s="6" t="s">
        <v>1385</v>
      </c>
      <c r="Y781" s="6" t="s">
        <v>1879</v>
      </c>
      <c r="Z781" s="6" t="s">
        <v>1880</v>
      </c>
      <c r="AA781" s="35" t="s">
        <v>2128</v>
      </c>
      <c r="AB781" s="6" t="s">
        <v>2129</v>
      </c>
      <c r="AC781" s="6" t="s">
        <v>2120</v>
      </c>
    </row>
    <row r="782" ht="15.75" hidden="1" customHeight="1">
      <c r="A782" s="2">
        <v>18.0</v>
      </c>
      <c r="B782" s="18" t="s">
        <v>779</v>
      </c>
      <c r="C782">
        <v>0.0</v>
      </c>
      <c r="D782">
        <v>0.0</v>
      </c>
      <c r="E782" t="s">
        <v>965</v>
      </c>
      <c r="F782" t="s">
        <v>1246</v>
      </c>
      <c r="G782" t="s">
        <v>2130</v>
      </c>
      <c r="H782" t="s">
        <v>1447</v>
      </c>
      <c r="I782" t="s">
        <v>2058</v>
      </c>
      <c r="J782" t="s">
        <v>973</v>
      </c>
      <c r="K782" s="23">
        <v>0.0</v>
      </c>
      <c r="N782">
        <v>12.8</v>
      </c>
      <c r="O782" s="23">
        <v>1.0</v>
      </c>
      <c r="R782">
        <v>11.4</v>
      </c>
      <c r="S782" t="s">
        <v>976</v>
      </c>
      <c r="T782">
        <v>0.0</v>
      </c>
      <c r="U782">
        <v>0.0</v>
      </c>
      <c r="V782" t="s">
        <v>978</v>
      </c>
      <c r="W782" s="6" t="s">
        <v>1384</v>
      </c>
      <c r="X782" s="6" t="s">
        <v>1385</v>
      </c>
      <c r="Y782" s="6" t="s">
        <v>1879</v>
      </c>
      <c r="Z782" s="6" t="s">
        <v>1880</v>
      </c>
      <c r="AA782" s="35" t="s">
        <v>2128</v>
      </c>
      <c r="AB782" s="6" t="s">
        <v>2129</v>
      </c>
      <c r="AC782" s="6" t="s">
        <v>2120</v>
      </c>
    </row>
    <row r="783" ht="15.75" hidden="1" customHeight="1">
      <c r="A783" s="2">
        <v>18.0</v>
      </c>
      <c r="B783" s="18" t="s">
        <v>779</v>
      </c>
      <c r="C783">
        <v>0.0</v>
      </c>
      <c r="D783">
        <v>0.0</v>
      </c>
      <c r="E783" t="s">
        <v>965</v>
      </c>
      <c r="F783" t="s">
        <v>966</v>
      </c>
      <c r="G783" t="s">
        <v>2131</v>
      </c>
      <c r="H783" t="s">
        <v>1234</v>
      </c>
      <c r="I783" t="s">
        <v>2058</v>
      </c>
      <c r="J783" t="s">
        <v>973</v>
      </c>
      <c r="K783" s="23">
        <v>0.0</v>
      </c>
      <c r="N783">
        <v>8.4</v>
      </c>
      <c r="O783" s="23">
        <v>1.0</v>
      </c>
      <c r="R783">
        <v>7.9</v>
      </c>
      <c r="S783" t="s">
        <v>976</v>
      </c>
      <c r="T783">
        <v>0.0</v>
      </c>
      <c r="U783">
        <v>0.0</v>
      </c>
      <c r="V783" t="s">
        <v>978</v>
      </c>
      <c r="W783" s="6" t="s">
        <v>1384</v>
      </c>
      <c r="X783" s="6" t="s">
        <v>1385</v>
      </c>
      <c r="Y783" s="6" t="s">
        <v>1879</v>
      </c>
      <c r="Z783" s="6" t="s">
        <v>1880</v>
      </c>
      <c r="AA783" s="35" t="s">
        <v>2132</v>
      </c>
      <c r="AB783" s="6" t="s">
        <v>2133</v>
      </c>
    </row>
    <row r="784" ht="15.75" hidden="1" customHeight="1">
      <c r="A784" s="2">
        <v>18.0</v>
      </c>
      <c r="B784" s="18" t="s">
        <v>779</v>
      </c>
      <c r="C784">
        <v>0.0</v>
      </c>
      <c r="D784">
        <v>0.0</v>
      </c>
      <c r="E784" t="s">
        <v>965</v>
      </c>
      <c r="F784" t="s">
        <v>966</v>
      </c>
      <c r="G784" t="s">
        <v>2134</v>
      </c>
      <c r="H784" t="s">
        <v>1234</v>
      </c>
      <c r="I784" t="s">
        <v>2058</v>
      </c>
      <c r="J784" t="s">
        <v>973</v>
      </c>
      <c r="K784" s="23">
        <v>0.0</v>
      </c>
      <c r="N784">
        <v>2.8</v>
      </c>
      <c r="O784" s="23">
        <v>1.0</v>
      </c>
      <c r="R784">
        <v>2.5</v>
      </c>
      <c r="S784" t="s">
        <v>976</v>
      </c>
      <c r="T784">
        <v>0.0</v>
      </c>
      <c r="U784">
        <v>0.0</v>
      </c>
      <c r="V784" t="s">
        <v>978</v>
      </c>
      <c r="W784" s="6" t="s">
        <v>1384</v>
      </c>
      <c r="X784" s="6" t="s">
        <v>1385</v>
      </c>
      <c r="Y784" s="6" t="s">
        <v>1879</v>
      </c>
      <c r="Z784" s="6" t="s">
        <v>1880</v>
      </c>
      <c r="AA784" s="35" t="s">
        <v>2132</v>
      </c>
      <c r="AB784" s="6" t="s">
        <v>2133</v>
      </c>
    </row>
    <row r="785" ht="15.75" hidden="1" customHeight="1">
      <c r="A785" s="2">
        <v>18.0</v>
      </c>
      <c r="B785" s="18" t="s">
        <v>779</v>
      </c>
      <c r="C785">
        <v>0.0</v>
      </c>
      <c r="D785">
        <v>0.0</v>
      </c>
      <c r="E785" t="s">
        <v>965</v>
      </c>
      <c r="F785" t="s">
        <v>966</v>
      </c>
      <c r="G785" t="s">
        <v>2135</v>
      </c>
      <c r="H785" t="s">
        <v>1447</v>
      </c>
      <c r="I785" t="s">
        <v>2058</v>
      </c>
      <c r="J785" t="s">
        <v>973</v>
      </c>
      <c r="K785" s="23">
        <v>0.0</v>
      </c>
      <c r="N785">
        <v>199.0</v>
      </c>
      <c r="O785" s="23">
        <v>1.0</v>
      </c>
      <c r="R785">
        <v>207.0</v>
      </c>
      <c r="S785" t="s">
        <v>976</v>
      </c>
      <c r="T785">
        <v>0.0</v>
      </c>
      <c r="U785">
        <v>0.0</v>
      </c>
      <c r="V785" t="s">
        <v>978</v>
      </c>
      <c r="W785" s="6" t="s">
        <v>1384</v>
      </c>
      <c r="X785" s="6" t="s">
        <v>1385</v>
      </c>
      <c r="Y785" s="6" t="s">
        <v>1879</v>
      </c>
      <c r="Z785" s="6" t="s">
        <v>1880</v>
      </c>
      <c r="AA785" s="35" t="s">
        <v>2136</v>
      </c>
      <c r="AB785" s="6" t="s">
        <v>2137</v>
      </c>
    </row>
    <row r="786" ht="15.75" hidden="1" customHeight="1">
      <c r="A786" s="2">
        <v>18.0</v>
      </c>
      <c r="B786" s="18" t="s">
        <v>779</v>
      </c>
      <c r="C786">
        <v>0.0</v>
      </c>
      <c r="D786">
        <v>0.0</v>
      </c>
      <c r="E786" t="s">
        <v>965</v>
      </c>
      <c r="F786" t="s">
        <v>966</v>
      </c>
      <c r="G786" t="s">
        <v>2138</v>
      </c>
      <c r="H786" t="s">
        <v>1447</v>
      </c>
      <c r="I786" t="s">
        <v>2058</v>
      </c>
      <c r="J786" t="s">
        <v>973</v>
      </c>
      <c r="K786" s="23">
        <v>0.0</v>
      </c>
      <c r="N786">
        <v>171.0</v>
      </c>
      <c r="O786" s="23">
        <v>1.0</v>
      </c>
      <c r="R786">
        <v>140.0</v>
      </c>
      <c r="S786" t="s">
        <v>976</v>
      </c>
      <c r="T786">
        <v>0.0</v>
      </c>
      <c r="U786">
        <v>0.0</v>
      </c>
      <c r="V786" t="s">
        <v>978</v>
      </c>
      <c r="W786" s="6" t="s">
        <v>1384</v>
      </c>
      <c r="X786" s="6" t="s">
        <v>1385</v>
      </c>
      <c r="Y786" s="6" t="s">
        <v>1879</v>
      </c>
      <c r="Z786" s="6" t="s">
        <v>1880</v>
      </c>
      <c r="AA786" s="35" t="s">
        <v>2136</v>
      </c>
      <c r="AB786" s="6" t="s">
        <v>2137</v>
      </c>
    </row>
    <row r="787" ht="15.75" hidden="1" customHeight="1">
      <c r="A787" s="2">
        <v>19.0</v>
      </c>
      <c r="B787" s="18" t="s">
        <v>780</v>
      </c>
      <c r="C787">
        <v>0.0</v>
      </c>
      <c r="D787">
        <v>0.0</v>
      </c>
      <c r="E787" t="s">
        <v>965</v>
      </c>
      <c r="F787" t="s">
        <v>1540</v>
      </c>
      <c r="G787" t="s">
        <v>2139</v>
      </c>
      <c r="H787" t="s">
        <v>2140</v>
      </c>
      <c r="I787" t="s">
        <v>2141</v>
      </c>
      <c r="J787" t="s">
        <v>973</v>
      </c>
      <c r="K787" s="23">
        <v>0.0</v>
      </c>
      <c r="N787">
        <v>1.29</v>
      </c>
      <c r="O787" s="23">
        <v>1.0</v>
      </c>
      <c r="R787">
        <v>0.68</v>
      </c>
      <c r="S787">
        <v>0.0061</v>
      </c>
      <c r="T787">
        <v>-1.0</v>
      </c>
      <c r="U787">
        <v>1.0</v>
      </c>
      <c r="V787" t="s">
        <v>978</v>
      </c>
      <c r="W787" s="6" t="s">
        <v>1384</v>
      </c>
      <c r="X787" s="6" t="s">
        <v>1385</v>
      </c>
      <c r="Y787" s="6" t="s">
        <v>1879</v>
      </c>
      <c r="Z787" s="6" t="s">
        <v>1880</v>
      </c>
      <c r="AA787" s="6" t="s">
        <v>2142</v>
      </c>
      <c r="AB787" s="6" t="s">
        <v>2143</v>
      </c>
      <c r="AC787" s="6" t="s">
        <v>2144</v>
      </c>
    </row>
    <row r="788" ht="15.75" hidden="1" customHeight="1">
      <c r="A788" s="2">
        <v>19.0</v>
      </c>
      <c r="B788" s="18" t="s">
        <v>780</v>
      </c>
      <c r="C788">
        <v>0.0</v>
      </c>
      <c r="D788">
        <v>0.0</v>
      </c>
      <c r="E788" t="s">
        <v>965</v>
      </c>
      <c r="F788" t="s">
        <v>1540</v>
      </c>
      <c r="G788" t="s">
        <v>2145</v>
      </c>
      <c r="H788" t="s">
        <v>2140</v>
      </c>
      <c r="I788" t="s">
        <v>2141</v>
      </c>
      <c r="J788" t="s">
        <v>2146</v>
      </c>
      <c r="K788" s="23">
        <v>0.0</v>
      </c>
      <c r="N788">
        <v>0.09</v>
      </c>
      <c r="O788" s="23">
        <v>1.0</v>
      </c>
      <c r="R788">
        <v>0.2</v>
      </c>
      <c r="S788">
        <v>0.0061</v>
      </c>
      <c r="T788">
        <v>-1.0</v>
      </c>
      <c r="U788">
        <v>1.0</v>
      </c>
      <c r="V788" t="s">
        <v>978</v>
      </c>
      <c r="W788" s="6" t="s">
        <v>1384</v>
      </c>
      <c r="X788" s="6" t="s">
        <v>1385</v>
      </c>
      <c r="Y788" s="6" t="s">
        <v>1879</v>
      </c>
      <c r="Z788" s="6" t="s">
        <v>1880</v>
      </c>
      <c r="AA788" s="6" t="s">
        <v>2142</v>
      </c>
      <c r="AB788" s="6" t="s">
        <v>2143</v>
      </c>
      <c r="AC788" s="6" t="s">
        <v>2147</v>
      </c>
    </row>
    <row r="789" ht="15.75" hidden="1" customHeight="1">
      <c r="A789" s="2">
        <v>19.0</v>
      </c>
      <c r="B789" s="18" t="s">
        <v>780</v>
      </c>
      <c r="C789">
        <v>0.0</v>
      </c>
      <c r="D789">
        <v>0.0</v>
      </c>
      <c r="E789" t="s">
        <v>965</v>
      </c>
      <c r="F789" t="s">
        <v>1540</v>
      </c>
      <c r="G789" t="s">
        <v>2148</v>
      </c>
      <c r="H789" t="s">
        <v>2149</v>
      </c>
      <c r="I789" t="s">
        <v>2141</v>
      </c>
      <c r="J789" t="s">
        <v>973</v>
      </c>
      <c r="K789" s="23">
        <v>0.0</v>
      </c>
      <c r="N789">
        <v>0.49</v>
      </c>
      <c r="O789" s="23">
        <v>1.0</v>
      </c>
      <c r="R789">
        <v>0.25</v>
      </c>
      <c r="S789">
        <v>1.0E-4</v>
      </c>
      <c r="T789">
        <v>-1.0</v>
      </c>
      <c r="U789">
        <v>1.0</v>
      </c>
      <c r="V789" t="s">
        <v>978</v>
      </c>
      <c r="W789" s="6" t="s">
        <v>1384</v>
      </c>
      <c r="X789" s="6" t="s">
        <v>1385</v>
      </c>
      <c r="Y789" s="6" t="s">
        <v>1879</v>
      </c>
      <c r="Z789" s="6" t="s">
        <v>1880</v>
      </c>
      <c r="AA789" s="6" t="s">
        <v>2150</v>
      </c>
      <c r="AB789" s="6" t="s">
        <v>2151</v>
      </c>
      <c r="AC789" s="6" t="s">
        <v>2147</v>
      </c>
    </row>
    <row r="790" ht="15.75" hidden="1" customHeight="1">
      <c r="A790" s="2">
        <v>19.0</v>
      </c>
      <c r="B790" s="18" t="s">
        <v>780</v>
      </c>
      <c r="C790">
        <v>0.0</v>
      </c>
      <c r="D790">
        <v>0.0</v>
      </c>
      <c r="E790" t="s">
        <v>965</v>
      </c>
      <c r="F790" t="s">
        <v>1540</v>
      </c>
      <c r="G790" t="s">
        <v>2152</v>
      </c>
      <c r="H790" t="s">
        <v>2149</v>
      </c>
      <c r="I790" t="s">
        <v>2141</v>
      </c>
      <c r="J790" t="s">
        <v>2146</v>
      </c>
      <c r="K790" s="23">
        <v>0.0</v>
      </c>
      <c r="N790">
        <v>0.06</v>
      </c>
      <c r="O790" s="23">
        <v>1.0</v>
      </c>
      <c r="R790">
        <v>0.08</v>
      </c>
      <c r="S790">
        <v>1.0E-4</v>
      </c>
      <c r="T790">
        <v>-1.0</v>
      </c>
      <c r="U790">
        <v>1.0</v>
      </c>
      <c r="V790" t="s">
        <v>978</v>
      </c>
      <c r="W790" s="6" t="s">
        <v>1384</v>
      </c>
      <c r="X790" s="6" t="s">
        <v>1385</v>
      </c>
      <c r="Y790" s="6" t="s">
        <v>1879</v>
      </c>
      <c r="Z790" s="6" t="s">
        <v>1880</v>
      </c>
      <c r="AA790" s="6" t="s">
        <v>2153</v>
      </c>
      <c r="AB790" s="6" t="s">
        <v>2151</v>
      </c>
      <c r="AC790" s="6" t="s">
        <v>2147</v>
      </c>
    </row>
    <row r="791" ht="15.75" hidden="1" customHeight="1">
      <c r="A791" s="2">
        <v>20.0</v>
      </c>
      <c r="B791" s="18" t="s">
        <v>781</v>
      </c>
      <c r="C791">
        <v>0.0</v>
      </c>
      <c r="D791">
        <v>0.0</v>
      </c>
      <c r="E791" t="s">
        <v>965</v>
      </c>
      <c r="F791" t="s">
        <v>1134</v>
      </c>
      <c r="G791" t="s">
        <v>2154</v>
      </c>
      <c r="H791" t="s">
        <v>2155</v>
      </c>
      <c r="I791" t="s">
        <v>972</v>
      </c>
      <c r="J791" t="s">
        <v>973</v>
      </c>
      <c r="K791" s="23">
        <v>0.0</v>
      </c>
      <c r="L791">
        <v>2.0</v>
      </c>
      <c r="N791">
        <v>1.47</v>
      </c>
      <c r="O791" s="23">
        <v>1.0</v>
      </c>
      <c r="P791">
        <v>2.0</v>
      </c>
      <c r="R791">
        <v>0.99</v>
      </c>
      <c r="S791">
        <v>0.96</v>
      </c>
      <c r="T791">
        <v>0.0</v>
      </c>
      <c r="U791">
        <v>0.0</v>
      </c>
      <c r="V791" t="s">
        <v>978</v>
      </c>
      <c r="W791" s="6" t="s">
        <v>2156</v>
      </c>
      <c r="X791" s="6" t="s">
        <v>2157</v>
      </c>
      <c r="Y791" s="6" t="s">
        <v>2158</v>
      </c>
      <c r="Z791" s="6" t="s">
        <v>2159</v>
      </c>
      <c r="AA791" s="35" t="s">
        <v>2160</v>
      </c>
      <c r="AB791" s="6" t="s">
        <v>2161</v>
      </c>
      <c r="AC791" s="6" t="s">
        <v>2162</v>
      </c>
    </row>
    <row r="792" ht="15.75" hidden="1" customHeight="1">
      <c r="A792" s="2">
        <v>20.0</v>
      </c>
      <c r="B792" s="18" t="s">
        <v>781</v>
      </c>
      <c r="C792">
        <v>0.0</v>
      </c>
      <c r="D792">
        <v>0.0</v>
      </c>
      <c r="E792" t="s">
        <v>965</v>
      </c>
      <c r="F792" t="s">
        <v>1134</v>
      </c>
      <c r="G792" t="s">
        <v>2163</v>
      </c>
      <c r="H792" t="s">
        <v>2164</v>
      </c>
      <c r="I792" t="s">
        <v>972</v>
      </c>
      <c r="J792" t="s">
        <v>973</v>
      </c>
      <c r="K792" s="23">
        <v>0.0</v>
      </c>
      <c r="L792">
        <v>3.0</v>
      </c>
      <c r="N792">
        <v>2.92</v>
      </c>
      <c r="O792" s="23">
        <v>1.0</v>
      </c>
      <c r="P792">
        <v>3.0</v>
      </c>
      <c r="R792">
        <v>4.57</v>
      </c>
      <c r="S792">
        <v>0.96</v>
      </c>
      <c r="T792">
        <v>0.0</v>
      </c>
      <c r="U792">
        <v>0.0</v>
      </c>
      <c r="V792" t="s">
        <v>978</v>
      </c>
      <c r="W792" s="6" t="s">
        <v>2165</v>
      </c>
      <c r="X792" s="6" t="s">
        <v>2166</v>
      </c>
      <c r="Y792" s="6" t="s">
        <v>2167</v>
      </c>
      <c r="Z792" s="6" t="s">
        <v>2168</v>
      </c>
      <c r="AA792" s="35" t="s">
        <v>2105</v>
      </c>
      <c r="AB792" s="6" t="s">
        <v>2169</v>
      </c>
      <c r="AC792" s="6" t="s">
        <v>2162</v>
      </c>
    </row>
    <row r="793" ht="15.75" hidden="1" customHeight="1">
      <c r="A793" s="2">
        <v>20.0</v>
      </c>
      <c r="B793" s="18" t="s">
        <v>781</v>
      </c>
      <c r="C793">
        <v>0.0</v>
      </c>
      <c r="D793">
        <v>0.0</v>
      </c>
      <c r="E793" t="s">
        <v>965</v>
      </c>
      <c r="F793" t="s">
        <v>1134</v>
      </c>
      <c r="G793" t="s">
        <v>2170</v>
      </c>
      <c r="H793" t="s">
        <v>2171</v>
      </c>
      <c r="I793" t="s">
        <v>972</v>
      </c>
      <c r="J793" t="s">
        <v>973</v>
      </c>
      <c r="K793" s="23">
        <v>0.0</v>
      </c>
      <c r="L793">
        <v>4.0</v>
      </c>
      <c r="N793">
        <v>4.87</v>
      </c>
      <c r="O793" s="23">
        <v>1.0</v>
      </c>
      <c r="P793">
        <v>4.0</v>
      </c>
      <c r="R793">
        <v>4.97</v>
      </c>
      <c r="S793">
        <v>0.96</v>
      </c>
      <c r="T793">
        <v>0.0</v>
      </c>
      <c r="U793">
        <v>0.0</v>
      </c>
      <c r="V793" t="s">
        <v>978</v>
      </c>
      <c r="W793" s="6" t="s">
        <v>2172</v>
      </c>
      <c r="X793" s="6" t="s">
        <v>2173</v>
      </c>
      <c r="Y793" s="6" t="s">
        <v>2174</v>
      </c>
      <c r="Z793" s="6" t="s">
        <v>2175</v>
      </c>
      <c r="AA793" s="35" t="s">
        <v>2105</v>
      </c>
      <c r="AB793" s="6" t="s">
        <v>2169</v>
      </c>
      <c r="AC793" s="6" t="s">
        <v>2162</v>
      </c>
    </row>
    <row r="794" ht="15.75" hidden="1" customHeight="1">
      <c r="A794" s="2">
        <v>20.0</v>
      </c>
      <c r="B794" s="18" t="s">
        <v>781</v>
      </c>
      <c r="C794">
        <v>0.0</v>
      </c>
      <c r="D794">
        <v>0.0</v>
      </c>
      <c r="E794" t="s">
        <v>965</v>
      </c>
      <c r="F794" t="s">
        <v>1134</v>
      </c>
      <c r="G794" t="s">
        <v>2176</v>
      </c>
      <c r="H794" t="s">
        <v>2177</v>
      </c>
      <c r="I794" t="s">
        <v>972</v>
      </c>
      <c r="J794" t="s">
        <v>2146</v>
      </c>
      <c r="K794" s="23">
        <v>0.0</v>
      </c>
      <c r="L794">
        <v>2.0</v>
      </c>
      <c r="N794">
        <f>1.66-N791</f>
        <v>0.19</v>
      </c>
      <c r="O794" s="23">
        <v>1.0</v>
      </c>
      <c r="P794">
        <v>2.0</v>
      </c>
      <c r="R794">
        <f>1.14-R791</f>
        <v>0.15</v>
      </c>
      <c r="S794">
        <v>0.96</v>
      </c>
      <c r="T794">
        <v>0.0</v>
      </c>
      <c r="U794">
        <v>0.0</v>
      </c>
      <c r="V794" t="s">
        <v>978</v>
      </c>
      <c r="W794" s="6" t="s">
        <v>2156</v>
      </c>
      <c r="X794" s="6" t="s">
        <v>2157</v>
      </c>
      <c r="Y794" s="6" t="s">
        <v>2158</v>
      </c>
      <c r="Z794" s="6" t="s">
        <v>2159</v>
      </c>
      <c r="AA794" s="35" t="s">
        <v>2105</v>
      </c>
      <c r="AB794" s="6" t="s">
        <v>2169</v>
      </c>
      <c r="AC794" s="6" t="s">
        <v>2162</v>
      </c>
    </row>
    <row r="795" ht="15.75" hidden="1" customHeight="1">
      <c r="A795" s="2">
        <v>20.0</v>
      </c>
      <c r="B795" s="18" t="s">
        <v>781</v>
      </c>
      <c r="C795">
        <v>0.0</v>
      </c>
      <c r="D795">
        <v>0.0</v>
      </c>
      <c r="E795" t="s">
        <v>965</v>
      </c>
      <c r="F795" t="s">
        <v>1134</v>
      </c>
      <c r="G795" t="s">
        <v>2178</v>
      </c>
      <c r="H795" t="s">
        <v>2179</v>
      </c>
      <c r="I795" t="s">
        <v>972</v>
      </c>
      <c r="J795" t="s">
        <v>2146</v>
      </c>
      <c r="K795" s="23">
        <v>0.0</v>
      </c>
      <c r="L795">
        <v>3.0</v>
      </c>
      <c r="N795">
        <f>3.8-N792</f>
        <v>0.88</v>
      </c>
      <c r="O795" s="23">
        <v>1.0</v>
      </c>
      <c r="P795">
        <v>3.0</v>
      </c>
      <c r="R795">
        <f>5.87-R792</f>
        <v>1.3</v>
      </c>
      <c r="S795">
        <v>0.96</v>
      </c>
      <c r="T795">
        <v>0.0</v>
      </c>
      <c r="U795">
        <v>0.0</v>
      </c>
      <c r="V795" t="s">
        <v>978</v>
      </c>
      <c r="W795" s="6" t="s">
        <v>2165</v>
      </c>
      <c r="X795" s="6" t="s">
        <v>2166</v>
      </c>
      <c r="Y795" s="6" t="s">
        <v>2167</v>
      </c>
      <c r="Z795" s="6" t="s">
        <v>2168</v>
      </c>
      <c r="AA795" s="35" t="s">
        <v>2105</v>
      </c>
      <c r="AB795" s="6" t="s">
        <v>2169</v>
      </c>
      <c r="AC795" s="6" t="s">
        <v>2162</v>
      </c>
    </row>
    <row r="796" ht="15.75" hidden="1" customHeight="1">
      <c r="A796" s="2">
        <v>20.0</v>
      </c>
      <c r="B796" s="18" t="s">
        <v>781</v>
      </c>
      <c r="C796">
        <v>0.0</v>
      </c>
      <c r="D796">
        <v>0.0</v>
      </c>
      <c r="E796" t="s">
        <v>965</v>
      </c>
      <c r="F796" t="s">
        <v>1134</v>
      </c>
      <c r="G796" t="s">
        <v>2180</v>
      </c>
      <c r="H796" t="s">
        <v>2181</v>
      </c>
      <c r="I796" t="s">
        <v>972</v>
      </c>
      <c r="J796" t="s">
        <v>2146</v>
      </c>
      <c r="K796" s="23">
        <v>0.0</v>
      </c>
      <c r="L796">
        <v>4.0</v>
      </c>
      <c r="N796">
        <f>5.56-N793</f>
        <v>0.69</v>
      </c>
      <c r="O796" s="23">
        <v>1.0</v>
      </c>
      <c r="P796">
        <v>4.0</v>
      </c>
      <c r="R796">
        <f>6.73-R793</f>
        <v>1.76</v>
      </c>
      <c r="S796">
        <v>0.96</v>
      </c>
      <c r="T796">
        <v>0.0</v>
      </c>
      <c r="U796">
        <v>0.0</v>
      </c>
      <c r="V796" t="s">
        <v>978</v>
      </c>
      <c r="W796" s="6" t="s">
        <v>2172</v>
      </c>
      <c r="X796" s="6" t="s">
        <v>2173</v>
      </c>
      <c r="Y796" s="6" t="s">
        <v>2174</v>
      </c>
      <c r="Z796" s="6" t="s">
        <v>2175</v>
      </c>
      <c r="AA796" s="35" t="s">
        <v>2105</v>
      </c>
      <c r="AB796" s="6" t="s">
        <v>2169</v>
      </c>
      <c r="AC796" s="6" t="s">
        <v>2162</v>
      </c>
    </row>
    <row r="797" ht="15.75" hidden="1" customHeight="1">
      <c r="A797" s="2">
        <v>21.0</v>
      </c>
      <c r="B797" s="18" t="s">
        <v>782</v>
      </c>
      <c r="C797">
        <v>0.0</v>
      </c>
      <c r="D797">
        <v>0.0</v>
      </c>
      <c r="E797" t="s">
        <v>965</v>
      </c>
      <c r="F797" t="s">
        <v>966</v>
      </c>
      <c r="G797" t="s">
        <v>2182</v>
      </c>
      <c r="H797" t="s">
        <v>1447</v>
      </c>
      <c r="I797" t="s">
        <v>972</v>
      </c>
      <c r="J797" t="s">
        <v>973</v>
      </c>
      <c r="K797" s="23">
        <v>0.0</v>
      </c>
      <c r="N797">
        <v>176.0</v>
      </c>
      <c r="O797" s="23">
        <v>1.0</v>
      </c>
      <c r="R797">
        <v>143.0</v>
      </c>
      <c r="S797">
        <v>0.05</v>
      </c>
      <c r="T797">
        <v>-1.0</v>
      </c>
      <c r="U797">
        <v>-1.0</v>
      </c>
      <c r="V797" t="s">
        <v>978</v>
      </c>
      <c r="W797" s="6" t="s">
        <v>1384</v>
      </c>
      <c r="X797" s="6" t="s">
        <v>1385</v>
      </c>
      <c r="Y797" s="6" t="s">
        <v>2183</v>
      </c>
      <c r="Z797" s="6" t="s">
        <v>1880</v>
      </c>
      <c r="AA797" s="6" t="s">
        <v>2184</v>
      </c>
      <c r="AB797" s="6" t="s">
        <v>2185</v>
      </c>
      <c r="AC797" s="6" t="s">
        <v>2186</v>
      </c>
    </row>
    <row r="798" ht="15.75" hidden="1" customHeight="1">
      <c r="A798" s="2">
        <v>21.0</v>
      </c>
      <c r="B798" s="18" t="s">
        <v>782</v>
      </c>
      <c r="C798">
        <v>0.0</v>
      </c>
      <c r="D798">
        <v>0.0</v>
      </c>
      <c r="E798" t="s">
        <v>965</v>
      </c>
      <c r="F798" t="s">
        <v>966</v>
      </c>
      <c r="G798" t="s">
        <v>2187</v>
      </c>
      <c r="H798" t="s">
        <v>1234</v>
      </c>
      <c r="I798" t="s">
        <v>972</v>
      </c>
      <c r="J798" t="s">
        <v>973</v>
      </c>
      <c r="K798" s="23">
        <v>0.0</v>
      </c>
      <c r="N798">
        <v>17.1</v>
      </c>
      <c r="O798" s="23">
        <v>1.0</v>
      </c>
      <c r="R798">
        <v>14.4</v>
      </c>
      <c r="S798">
        <v>0.05</v>
      </c>
      <c r="T798">
        <v>-1.0</v>
      </c>
      <c r="U798">
        <v>-1.0</v>
      </c>
      <c r="V798" t="s">
        <v>978</v>
      </c>
      <c r="W798" s="6" t="s">
        <v>1384</v>
      </c>
      <c r="X798" s="6" t="s">
        <v>1385</v>
      </c>
      <c r="Y798" s="6" t="s">
        <v>2183</v>
      </c>
      <c r="Z798" s="6" t="s">
        <v>1880</v>
      </c>
      <c r="AA798" s="6" t="s">
        <v>2188</v>
      </c>
      <c r="AB798" s="6" t="s">
        <v>2185</v>
      </c>
      <c r="AC798" s="6" t="s">
        <v>2189</v>
      </c>
    </row>
    <row r="799" ht="15.75" hidden="1" customHeight="1">
      <c r="A799" s="2">
        <v>21.0</v>
      </c>
      <c r="B799" s="18" t="s">
        <v>782</v>
      </c>
      <c r="C799">
        <v>0.0</v>
      </c>
      <c r="D799">
        <v>0.0</v>
      </c>
      <c r="E799" t="s">
        <v>965</v>
      </c>
      <c r="F799" t="s">
        <v>1134</v>
      </c>
      <c r="G799" t="s">
        <v>2190</v>
      </c>
      <c r="H799" t="s">
        <v>2191</v>
      </c>
      <c r="I799" t="s">
        <v>972</v>
      </c>
      <c r="J799" t="s">
        <v>973</v>
      </c>
      <c r="K799" s="23">
        <v>0.0</v>
      </c>
      <c r="N799">
        <v>71.0</v>
      </c>
      <c r="O799" s="23">
        <v>1.0</v>
      </c>
      <c r="R799">
        <v>61.0</v>
      </c>
      <c r="S799" t="s">
        <v>976</v>
      </c>
      <c r="T799">
        <v>0.0</v>
      </c>
      <c r="U799">
        <v>0.0</v>
      </c>
      <c r="V799" t="s">
        <v>978</v>
      </c>
      <c r="W799" s="6" t="s">
        <v>1384</v>
      </c>
      <c r="X799" s="6" t="s">
        <v>1385</v>
      </c>
      <c r="Y799" s="6" t="s">
        <v>2183</v>
      </c>
      <c r="Z799" s="6" t="s">
        <v>1880</v>
      </c>
      <c r="AA799" s="6" t="s">
        <v>2192</v>
      </c>
      <c r="AB799" s="6" t="s">
        <v>2193</v>
      </c>
      <c r="AC799" s="6" t="s">
        <v>2194</v>
      </c>
    </row>
    <row r="800" ht="15.75" hidden="1" customHeight="1">
      <c r="A800" s="2">
        <v>21.0</v>
      </c>
      <c r="B800" s="18" t="s">
        <v>782</v>
      </c>
      <c r="C800">
        <v>0.0</v>
      </c>
      <c r="D800">
        <v>0.0</v>
      </c>
      <c r="E800" t="s">
        <v>965</v>
      </c>
      <c r="F800" t="s">
        <v>1134</v>
      </c>
      <c r="G800" t="s">
        <v>2195</v>
      </c>
      <c r="H800" t="s">
        <v>2191</v>
      </c>
      <c r="I800" t="s">
        <v>972</v>
      </c>
      <c r="J800" t="s">
        <v>973</v>
      </c>
      <c r="K800" s="23">
        <v>0.0</v>
      </c>
      <c r="N800">
        <v>15.0</v>
      </c>
      <c r="O800" s="23">
        <v>1.0</v>
      </c>
      <c r="R800">
        <v>15.0</v>
      </c>
      <c r="S800" t="s">
        <v>976</v>
      </c>
      <c r="T800">
        <v>0.0</v>
      </c>
      <c r="U800">
        <v>0.0</v>
      </c>
      <c r="V800" t="s">
        <v>978</v>
      </c>
      <c r="W800" s="6" t="s">
        <v>1384</v>
      </c>
      <c r="X800" s="6" t="s">
        <v>1385</v>
      </c>
      <c r="Y800" s="6" t="s">
        <v>2183</v>
      </c>
      <c r="Z800" s="6" t="s">
        <v>1880</v>
      </c>
      <c r="AA800" s="6" t="s">
        <v>2192</v>
      </c>
      <c r="AB800" s="6" t="s">
        <v>2193</v>
      </c>
      <c r="AC800" s="6" t="s">
        <v>2194</v>
      </c>
    </row>
    <row r="801" ht="15.75" hidden="1" customHeight="1">
      <c r="A801" s="2">
        <v>21.0</v>
      </c>
      <c r="B801" s="18" t="s">
        <v>782</v>
      </c>
      <c r="C801">
        <v>0.0</v>
      </c>
      <c r="D801">
        <v>0.0</v>
      </c>
      <c r="E801" t="s">
        <v>965</v>
      </c>
      <c r="F801" t="s">
        <v>1134</v>
      </c>
      <c r="G801" t="s">
        <v>2196</v>
      </c>
      <c r="H801" t="s">
        <v>2191</v>
      </c>
      <c r="I801" t="s">
        <v>972</v>
      </c>
      <c r="J801" t="s">
        <v>973</v>
      </c>
      <c r="K801" s="23">
        <v>0.0</v>
      </c>
      <c r="N801">
        <v>11.0</v>
      </c>
      <c r="O801" s="23">
        <v>1.0</v>
      </c>
      <c r="R801">
        <v>10.0</v>
      </c>
      <c r="S801" t="s">
        <v>976</v>
      </c>
      <c r="T801">
        <v>0.0</v>
      </c>
      <c r="U801">
        <v>0.0</v>
      </c>
      <c r="V801" t="s">
        <v>978</v>
      </c>
      <c r="W801" s="6" t="s">
        <v>1384</v>
      </c>
      <c r="X801" s="6" t="s">
        <v>1385</v>
      </c>
      <c r="Y801" s="6" t="s">
        <v>2183</v>
      </c>
      <c r="Z801" s="6" t="s">
        <v>1880</v>
      </c>
      <c r="AA801" s="6" t="s">
        <v>2192</v>
      </c>
      <c r="AB801" s="6" t="s">
        <v>2193</v>
      </c>
      <c r="AC801" s="6" t="s">
        <v>2194</v>
      </c>
    </row>
    <row r="802" ht="15.75" hidden="1" customHeight="1">
      <c r="A802" s="2">
        <v>21.0</v>
      </c>
      <c r="B802" s="18" t="s">
        <v>782</v>
      </c>
      <c r="C802">
        <v>0.0</v>
      </c>
      <c r="D802">
        <v>0.0</v>
      </c>
      <c r="E802" t="s">
        <v>965</v>
      </c>
      <c r="F802" t="s">
        <v>1134</v>
      </c>
      <c r="G802" t="s">
        <v>2197</v>
      </c>
      <c r="H802" t="s">
        <v>2191</v>
      </c>
      <c r="I802" t="s">
        <v>972</v>
      </c>
      <c r="J802" t="s">
        <v>973</v>
      </c>
      <c r="K802" s="23">
        <v>0.0</v>
      </c>
      <c r="N802">
        <v>10.5</v>
      </c>
      <c r="O802" s="23">
        <v>1.0</v>
      </c>
      <c r="R802">
        <v>8.2</v>
      </c>
      <c r="S802" t="s">
        <v>976</v>
      </c>
      <c r="T802">
        <v>0.0</v>
      </c>
      <c r="U802">
        <v>0.0</v>
      </c>
      <c r="V802" t="s">
        <v>978</v>
      </c>
      <c r="W802" s="6" t="s">
        <v>1384</v>
      </c>
      <c r="X802" s="6" t="s">
        <v>1385</v>
      </c>
      <c r="Y802" s="6" t="s">
        <v>2183</v>
      </c>
      <c r="Z802" s="6" t="s">
        <v>1880</v>
      </c>
      <c r="AA802" s="6" t="s">
        <v>2192</v>
      </c>
      <c r="AB802" s="6" t="s">
        <v>2193</v>
      </c>
      <c r="AC802" s="6" t="s">
        <v>2198</v>
      </c>
    </row>
    <row r="803" ht="15.75" hidden="1" customHeight="1">
      <c r="A803" s="2">
        <v>21.0</v>
      </c>
      <c r="B803" s="18" t="s">
        <v>782</v>
      </c>
      <c r="C803">
        <v>0.0</v>
      </c>
      <c r="D803">
        <v>0.0</v>
      </c>
      <c r="E803" t="s">
        <v>965</v>
      </c>
      <c r="F803" t="s">
        <v>1134</v>
      </c>
      <c r="G803" t="s">
        <v>2199</v>
      </c>
      <c r="H803" t="s">
        <v>2191</v>
      </c>
      <c r="I803" t="s">
        <v>972</v>
      </c>
      <c r="J803" t="s">
        <v>973</v>
      </c>
      <c r="K803" s="23">
        <v>0.0</v>
      </c>
      <c r="N803">
        <v>19.0</v>
      </c>
      <c r="O803" s="23">
        <v>1.0</v>
      </c>
      <c r="R803">
        <v>20.0</v>
      </c>
      <c r="S803" t="s">
        <v>976</v>
      </c>
      <c r="T803">
        <v>0.0</v>
      </c>
      <c r="U803">
        <v>0.0</v>
      </c>
      <c r="V803" t="s">
        <v>978</v>
      </c>
      <c r="W803" s="6" t="s">
        <v>1384</v>
      </c>
      <c r="X803" s="6" t="s">
        <v>1385</v>
      </c>
      <c r="Y803" s="6" t="s">
        <v>2183</v>
      </c>
      <c r="Z803" s="6" t="s">
        <v>1880</v>
      </c>
      <c r="AA803" s="35" t="s">
        <v>2200</v>
      </c>
      <c r="AB803" s="6" t="s">
        <v>2201</v>
      </c>
      <c r="AC803" s="6" t="s">
        <v>2202</v>
      </c>
    </row>
    <row r="804" ht="15.75" hidden="1" customHeight="1">
      <c r="A804" s="2">
        <v>21.0</v>
      </c>
      <c r="B804" s="18" t="s">
        <v>782</v>
      </c>
      <c r="C804">
        <v>0.0</v>
      </c>
      <c r="D804">
        <v>0.0</v>
      </c>
      <c r="E804" t="s">
        <v>965</v>
      </c>
      <c r="F804" t="s">
        <v>1134</v>
      </c>
      <c r="G804" t="s">
        <v>2203</v>
      </c>
      <c r="H804" t="s">
        <v>2191</v>
      </c>
      <c r="I804" t="s">
        <v>972</v>
      </c>
      <c r="J804" t="s">
        <v>973</v>
      </c>
      <c r="K804" s="23">
        <v>0.0</v>
      </c>
      <c r="N804">
        <v>23.0</v>
      </c>
      <c r="O804" s="23">
        <v>1.0</v>
      </c>
      <c r="R804">
        <v>15.0</v>
      </c>
      <c r="S804" t="s">
        <v>976</v>
      </c>
      <c r="T804">
        <v>0.0</v>
      </c>
      <c r="U804">
        <v>0.0</v>
      </c>
      <c r="V804" t="s">
        <v>978</v>
      </c>
      <c r="W804" s="6" t="s">
        <v>1384</v>
      </c>
      <c r="X804" s="6" t="s">
        <v>1385</v>
      </c>
      <c r="Y804" s="6" t="s">
        <v>2183</v>
      </c>
      <c r="Z804" s="6" t="s">
        <v>1880</v>
      </c>
      <c r="AA804" s="35" t="s">
        <v>2200</v>
      </c>
      <c r="AB804" s="6" t="s">
        <v>2201</v>
      </c>
      <c r="AC804" s="6" t="s">
        <v>2202</v>
      </c>
    </row>
    <row r="805" ht="15.75" hidden="1" customHeight="1">
      <c r="A805" s="2">
        <v>21.0</v>
      </c>
      <c r="B805" s="18" t="s">
        <v>782</v>
      </c>
      <c r="C805">
        <v>0.0</v>
      </c>
      <c r="D805">
        <v>0.0</v>
      </c>
      <c r="E805" t="s">
        <v>965</v>
      </c>
      <c r="F805" t="s">
        <v>1134</v>
      </c>
      <c r="G805" t="s">
        <v>2204</v>
      </c>
      <c r="H805" t="s">
        <v>2191</v>
      </c>
      <c r="I805" t="s">
        <v>972</v>
      </c>
      <c r="J805" t="s">
        <v>973</v>
      </c>
      <c r="K805" s="23">
        <v>0.0</v>
      </c>
      <c r="N805">
        <v>56.0</v>
      </c>
      <c r="O805" s="23">
        <v>1.0</v>
      </c>
      <c r="R805">
        <v>32.0</v>
      </c>
      <c r="S805">
        <v>0.05</v>
      </c>
      <c r="T805">
        <v>-1.0</v>
      </c>
      <c r="U805">
        <v>-1.0</v>
      </c>
      <c r="V805" t="s">
        <v>978</v>
      </c>
      <c r="W805" s="6" t="s">
        <v>1384</v>
      </c>
      <c r="X805" s="6" t="s">
        <v>1385</v>
      </c>
      <c r="Y805" s="6" t="s">
        <v>2183</v>
      </c>
      <c r="Z805" s="6" t="s">
        <v>1880</v>
      </c>
      <c r="AA805" s="35" t="s">
        <v>2200</v>
      </c>
      <c r="AB805" s="6" t="s">
        <v>2201</v>
      </c>
      <c r="AC805" s="6" t="s">
        <v>2202</v>
      </c>
    </row>
    <row r="806" ht="15.75" hidden="1" customHeight="1">
      <c r="A806" s="2">
        <v>21.0</v>
      </c>
      <c r="B806" s="18" t="s">
        <v>782</v>
      </c>
      <c r="C806">
        <v>0.0</v>
      </c>
      <c r="D806">
        <v>0.0</v>
      </c>
      <c r="E806" t="s">
        <v>965</v>
      </c>
      <c r="F806" t="s">
        <v>1134</v>
      </c>
      <c r="G806" t="s">
        <v>2205</v>
      </c>
      <c r="H806" t="s">
        <v>2191</v>
      </c>
      <c r="I806" t="s">
        <v>972</v>
      </c>
      <c r="J806" t="s">
        <v>973</v>
      </c>
      <c r="K806" s="23">
        <v>0.0</v>
      </c>
      <c r="N806">
        <v>23.0</v>
      </c>
      <c r="O806" s="23">
        <v>1.0</v>
      </c>
      <c r="R806">
        <v>12.5</v>
      </c>
      <c r="S806">
        <v>0.05</v>
      </c>
      <c r="T806">
        <v>-1.0</v>
      </c>
      <c r="U806">
        <v>-1.0</v>
      </c>
      <c r="V806" t="s">
        <v>978</v>
      </c>
      <c r="W806" s="6" t="s">
        <v>1384</v>
      </c>
      <c r="X806" s="6" t="s">
        <v>1385</v>
      </c>
      <c r="Y806" s="6" t="s">
        <v>2183</v>
      </c>
      <c r="Z806" s="6" t="s">
        <v>1880</v>
      </c>
      <c r="AA806" s="35" t="s">
        <v>2200</v>
      </c>
      <c r="AB806" s="6" t="s">
        <v>2201</v>
      </c>
      <c r="AC806" s="6" t="s">
        <v>2202</v>
      </c>
    </row>
    <row r="807" ht="15.75" hidden="1" customHeight="1">
      <c r="A807" s="2">
        <v>21.0</v>
      </c>
      <c r="B807" s="18" t="s">
        <v>782</v>
      </c>
      <c r="C807">
        <v>0.0</v>
      </c>
      <c r="D807">
        <v>0.0</v>
      </c>
      <c r="E807" t="s">
        <v>965</v>
      </c>
      <c r="F807" t="s">
        <v>1134</v>
      </c>
      <c r="G807" t="s">
        <v>2206</v>
      </c>
      <c r="H807" t="s">
        <v>2207</v>
      </c>
      <c r="I807" t="s">
        <v>972</v>
      </c>
      <c r="J807" t="s">
        <v>973</v>
      </c>
      <c r="K807" s="23">
        <v>0.0</v>
      </c>
      <c r="N807">
        <v>36.4</v>
      </c>
      <c r="O807" s="23">
        <v>1.0</v>
      </c>
      <c r="R807">
        <v>31.1</v>
      </c>
      <c r="S807">
        <v>0.05</v>
      </c>
      <c r="T807">
        <v>-1.0</v>
      </c>
      <c r="U807">
        <v>-1.0</v>
      </c>
      <c r="V807" t="s">
        <v>978</v>
      </c>
      <c r="W807" s="6" t="s">
        <v>1384</v>
      </c>
      <c r="X807" s="6" t="s">
        <v>1385</v>
      </c>
      <c r="Y807" s="6" t="s">
        <v>2183</v>
      </c>
      <c r="Z807" s="6" t="s">
        <v>1880</v>
      </c>
      <c r="AA807" s="6" t="s">
        <v>2208</v>
      </c>
      <c r="AB807" s="6" t="s">
        <v>2209</v>
      </c>
      <c r="AC807" s="6" t="s">
        <v>2209</v>
      </c>
    </row>
    <row r="808" ht="14.25" hidden="1" customHeight="1">
      <c r="A808" s="2">
        <v>22.0</v>
      </c>
      <c r="B808" s="18" t="s">
        <v>785</v>
      </c>
      <c r="C808">
        <v>1.0</v>
      </c>
      <c r="D808">
        <v>0.0</v>
      </c>
      <c r="E808" t="s">
        <v>965</v>
      </c>
      <c r="F808" t="s">
        <v>1540</v>
      </c>
      <c r="G808" t="s">
        <v>2210</v>
      </c>
      <c r="H808" t="s">
        <v>2211</v>
      </c>
      <c r="I808" t="s">
        <v>1235</v>
      </c>
      <c r="J808" t="s">
        <v>973</v>
      </c>
      <c r="K808" s="23">
        <v>0.0</v>
      </c>
      <c r="N808">
        <v>6.8</v>
      </c>
      <c r="O808" s="23">
        <v>4.0</v>
      </c>
      <c r="R808">
        <v>0.3</v>
      </c>
      <c r="S808">
        <v>0.05</v>
      </c>
      <c r="T808">
        <v>-1.0</v>
      </c>
      <c r="U808">
        <v>1.0</v>
      </c>
      <c r="V808" t="s">
        <v>978</v>
      </c>
      <c r="W808" s="6" t="s">
        <v>1384</v>
      </c>
      <c r="X808" s="6" t="s">
        <v>1385</v>
      </c>
      <c r="Y808" s="6" t="s">
        <v>2212</v>
      </c>
      <c r="Z808" s="6" t="s">
        <v>2213</v>
      </c>
      <c r="AA808" s="35" t="s">
        <v>2214</v>
      </c>
      <c r="AB808" s="6" t="s">
        <v>2215</v>
      </c>
      <c r="AC808" t="s">
        <v>2216</v>
      </c>
    </row>
    <row r="809" ht="15.75" hidden="1" customHeight="1">
      <c r="A809" s="2">
        <v>22.0</v>
      </c>
      <c r="B809" s="18" t="s">
        <v>785</v>
      </c>
      <c r="C809">
        <v>1.0</v>
      </c>
      <c r="D809">
        <v>0.0</v>
      </c>
      <c r="E809" t="s">
        <v>965</v>
      </c>
      <c r="F809" t="s">
        <v>1540</v>
      </c>
      <c r="G809" t="s">
        <v>2210</v>
      </c>
      <c r="H809" t="s">
        <v>2211</v>
      </c>
      <c r="I809" t="s">
        <v>1235</v>
      </c>
      <c r="J809" t="s">
        <v>973</v>
      </c>
      <c r="K809" s="23">
        <v>0.0</v>
      </c>
      <c r="N809">
        <v>6.8</v>
      </c>
      <c r="O809" s="23">
        <v>1.0</v>
      </c>
      <c r="R809">
        <v>1.2</v>
      </c>
      <c r="S809">
        <v>0.05</v>
      </c>
      <c r="T809">
        <v>-1.0</v>
      </c>
      <c r="U809">
        <v>1.0</v>
      </c>
      <c r="V809" t="s">
        <v>978</v>
      </c>
      <c r="W809" s="6" t="s">
        <v>1384</v>
      </c>
      <c r="X809" s="6" t="s">
        <v>1385</v>
      </c>
      <c r="Y809" s="6" t="s">
        <v>1800</v>
      </c>
      <c r="Z809" s="6" t="s">
        <v>2217</v>
      </c>
      <c r="AA809" s="35" t="s">
        <v>2214</v>
      </c>
      <c r="AB809" s="6" t="s">
        <v>2218</v>
      </c>
      <c r="AC809" t="s">
        <v>2216</v>
      </c>
    </row>
    <row r="810" ht="15.75" hidden="1" customHeight="1">
      <c r="A810" s="2">
        <v>22.0</v>
      </c>
      <c r="B810" s="18" t="s">
        <v>785</v>
      </c>
      <c r="C810">
        <v>2.0</v>
      </c>
      <c r="D810">
        <v>0.0</v>
      </c>
      <c r="E810" t="s">
        <v>965</v>
      </c>
      <c r="F810" t="s">
        <v>1540</v>
      </c>
      <c r="G810" t="s">
        <v>2210</v>
      </c>
      <c r="H810" t="s">
        <v>2211</v>
      </c>
      <c r="I810" t="s">
        <v>1235</v>
      </c>
      <c r="J810" t="s">
        <v>973</v>
      </c>
      <c r="K810" s="23">
        <v>0.0</v>
      </c>
      <c r="N810">
        <v>22.5</v>
      </c>
      <c r="O810" s="23">
        <v>1.0</v>
      </c>
      <c r="R810">
        <v>5.5</v>
      </c>
      <c r="S810">
        <v>0.05</v>
      </c>
      <c r="T810">
        <v>-1.0</v>
      </c>
      <c r="U810">
        <v>1.0</v>
      </c>
      <c r="V810" t="s">
        <v>978</v>
      </c>
      <c r="W810" s="6" t="s">
        <v>1384</v>
      </c>
      <c r="X810" s="6" t="s">
        <v>1385</v>
      </c>
      <c r="Y810" s="6" t="s">
        <v>1800</v>
      </c>
      <c r="Z810" s="6" t="s">
        <v>2217</v>
      </c>
      <c r="AA810" s="35" t="s">
        <v>2214</v>
      </c>
      <c r="AB810" s="6" t="s">
        <v>2218</v>
      </c>
      <c r="AC810" t="s">
        <v>2216</v>
      </c>
    </row>
    <row r="811" ht="15.75" hidden="1" customHeight="1">
      <c r="A811" s="2">
        <v>22.0</v>
      </c>
      <c r="B811" s="18" t="s">
        <v>785</v>
      </c>
      <c r="C811">
        <v>1.0</v>
      </c>
      <c r="D811">
        <v>0.0</v>
      </c>
      <c r="E811" t="s">
        <v>965</v>
      </c>
      <c r="F811" t="s">
        <v>1540</v>
      </c>
      <c r="G811" t="s">
        <v>2210</v>
      </c>
      <c r="H811" t="s">
        <v>2211</v>
      </c>
      <c r="I811" t="s">
        <v>1235</v>
      </c>
      <c r="J811" t="s">
        <v>973</v>
      </c>
      <c r="K811" s="23">
        <v>0.0</v>
      </c>
      <c r="N811">
        <v>6.8</v>
      </c>
      <c r="O811" s="23">
        <v>2.0</v>
      </c>
      <c r="R811">
        <v>0.3</v>
      </c>
      <c r="S811">
        <v>0.05</v>
      </c>
      <c r="T811">
        <v>-1.0</v>
      </c>
      <c r="U811">
        <v>1.0</v>
      </c>
      <c r="V811" t="s">
        <v>978</v>
      </c>
      <c r="W811" s="6" t="s">
        <v>1384</v>
      </c>
      <c r="X811" s="6" t="s">
        <v>1385</v>
      </c>
      <c r="Y811" s="6" t="s">
        <v>2183</v>
      </c>
      <c r="Z811" s="6" t="s">
        <v>1880</v>
      </c>
      <c r="AA811" s="35" t="s">
        <v>2214</v>
      </c>
      <c r="AB811" s="6" t="s">
        <v>2218</v>
      </c>
      <c r="AC811" t="s">
        <v>2216</v>
      </c>
    </row>
    <row r="812" ht="15.75" hidden="1" customHeight="1">
      <c r="A812" s="2">
        <v>22.0</v>
      </c>
      <c r="B812" s="18" t="s">
        <v>785</v>
      </c>
      <c r="C812">
        <v>2.0</v>
      </c>
      <c r="D812">
        <v>0.0</v>
      </c>
      <c r="E812" t="s">
        <v>965</v>
      </c>
      <c r="F812" t="s">
        <v>1540</v>
      </c>
      <c r="G812" t="s">
        <v>2210</v>
      </c>
      <c r="H812" t="s">
        <v>2211</v>
      </c>
      <c r="I812" t="s">
        <v>1235</v>
      </c>
      <c r="J812" t="s">
        <v>973</v>
      </c>
      <c r="K812" s="23">
        <v>0.0</v>
      </c>
      <c r="N812">
        <v>22.5</v>
      </c>
      <c r="O812" s="23">
        <v>2.0</v>
      </c>
      <c r="R812">
        <v>0.2</v>
      </c>
      <c r="S812">
        <v>0.05</v>
      </c>
      <c r="T812">
        <v>-1.0</v>
      </c>
      <c r="U812">
        <v>1.0</v>
      </c>
      <c r="V812" t="s">
        <v>978</v>
      </c>
      <c r="W812" s="6" t="s">
        <v>1384</v>
      </c>
      <c r="X812" s="6" t="s">
        <v>1385</v>
      </c>
      <c r="Y812" s="6" t="s">
        <v>2183</v>
      </c>
      <c r="Z812" s="6" t="s">
        <v>1880</v>
      </c>
      <c r="AA812" s="35" t="s">
        <v>2214</v>
      </c>
      <c r="AB812" s="6" t="s">
        <v>2218</v>
      </c>
      <c r="AC812" t="s">
        <v>2216</v>
      </c>
    </row>
    <row r="813" ht="15.75" hidden="1" customHeight="1">
      <c r="A813" s="2">
        <v>22.0</v>
      </c>
      <c r="B813" s="18" t="s">
        <v>785</v>
      </c>
      <c r="C813">
        <v>1.0</v>
      </c>
      <c r="D813">
        <v>0.0</v>
      </c>
      <c r="E813" t="s">
        <v>965</v>
      </c>
      <c r="F813" t="s">
        <v>1540</v>
      </c>
      <c r="G813" t="s">
        <v>2210</v>
      </c>
      <c r="H813" t="s">
        <v>2211</v>
      </c>
      <c r="I813" t="s">
        <v>1235</v>
      </c>
      <c r="J813" t="s">
        <v>973</v>
      </c>
      <c r="K813" s="23">
        <v>0.0</v>
      </c>
      <c r="N813">
        <v>6.8</v>
      </c>
      <c r="O813" s="23">
        <v>5.0</v>
      </c>
      <c r="R813">
        <v>1.0</v>
      </c>
      <c r="S813">
        <v>0.05</v>
      </c>
      <c r="T813">
        <v>-1.0</v>
      </c>
      <c r="U813">
        <v>1.0</v>
      </c>
      <c r="V813" t="s">
        <v>978</v>
      </c>
      <c r="W813" s="6" t="s">
        <v>1384</v>
      </c>
      <c r="X813" s="6" t="s">
        <v>1385</v>
      </c>
      <c r="Y813" s="6" t="s">
        <v>2219</v>
      </c>
      <c r="Z813" s="6" t="s">
        <v>2219</v>
      </c>
      <c r="AA813" s="35" t="s">
        <v>2214</v>
      </c>
      <c r="AB813" s="6" t="s">
        <v>2218</v>
      </c>
      <c r="AC813" t="s">
        <v>2216</v>
      </c>
    </row>
    <row r="814" ht="15.75" hidden="1" customHeight="1">
      <c r="A814" s="2">
        <v>22.0</v>
      </c>
      <c r="B814" s="18" t="s">
        <v>785</v>
      </c>
      <c r="C814">
        <v>2.0</v>
      </c>
      <c r="D814">
        <v>0.0</v>
      </c>
      <c r="E814" t="s">
        <v>965</v>
      </c>
      <c r="F814" t="s">
        <v>1540</v>
      </c>
      <c r="G814" t="s">
        <v>2210</v>
      </c>
      <c r="H814" t="s">
        <v>2211</v>
      </c>
      <c r="I814" t="s">
        <v>1235</v>
      </c>
      <c r="J814" t="s">
        <v>973</v>
      </c>
      <c r="K814" s="23">
        <v>0.0</v>
      </c>
      <c r="N814">
        <v>22.5</v>
      </c>
      <c r="O814" s="23">
        <v>5.0</v>
      </c>
      <c r="R814">
        <v>0.4</v>
      </c>
      <c r="S814">
        <v>0.05</v>
      </c>
      <c r="T814">
        <v>-1.0</v>
      </c>
      <c r="U814">
        <v>1.0</v>
      </c>
      <c r="V814" t="s">
        <v>978</v>
      </c>
      <c r="W814" s="6" t="s">
        <v>1384</v>
      </c>
      <c r="X814" s="6" t="s">
        <v>1385</v>
      </c>
      <c r="Y814" s="6" t="s">
        <v>2219</v>
      </c>
      <c r="Z814" s="6" t="s">
        <v>2220</v>
      </c>
      <c r="AA814" s="35" t="s">
        <v>2214</v>
      </c>
      <c r="AB814" s="6" t="s">
        <v>2218</v>
      </c>
      <c r="AC814" t="s">
        <v>2216</v>
      </c>
    </row>
    <row r="815" ht="15.75" hidden="1" customHeight="1">
      <c r="A815" s="2">
        <v>22.0</v>
      </c>
      <c r="B815" s="18" t="s">
        <v>785</v>
      </c>
      <c r="C815">
        <v>1.0</v>
      </c>
      <c r="D815">
        <v>0.0</v>
      </c>
      <c r="E815" t="s">
        <v>965</v>
      </c>
      <c r="F815" t="s">
        <v>1540</v>
      </c>
      <c r="G815" t="s">
        <v>2210</v>
      </c>
      <c r="H815" t="s">
        <v>2211</v>
      </c>
      <c r="I815" t="s">
        <v>1235</v>
      </c>
      <c r="J815" t="s">
        <v>973</v>
      </c>
      <c r="K815" s="23">
        <v>0.0</v>
      </c>
      <c r="N815">
        <v>6.8</v>
      </c>
      <c r="O815" s="23">
        <v>3.0</v>
      </c>
      <c r="R815">
        <v>0.7</v>
      </c>
      <c r="S815">
        <v>0.05</v>
      </c>
      <c r="T815">
        <v>-1.0</v>
      </c>
      <c r="U815">
        <v>1.0</v>
      </c>
      <c r="V815" t="s">
        <v>978</v>
      </c>
      <c r="W815" s="6" t="s">
        <v>1384</v>
      </c>
      <c r="X815" s="6" t="s">
        <v>1385</v>
      </c>
      <c r="Y815" s="6" t="s">
        <v>2221</v>
      </c>
      <c r="Z815" s="6" t="s">
        <v>2221</v>
      </c>
      <c r="AA815" s="35" t="s">
        <v>2214</v>
      </c>
      <c r="AB815" s="6" t="s">
        <v>2218</v>
      </c>
      <c r="AC815" t="s">
        <v>2216</v>
      </c>
    </row>
    <row r="816" ht="15.75" hidden="1" customHeight="1">
      <c r="A816" s="2">
        <v>22.0</v>
      </c>
      <c r="B816" s="18" t="s">
        <v>785</v>
      </c>
      <c r="C816">
        <v>2.0</v>
      </c>
      <c r="D816">
        <v>0.0</v>
      </c>
      <c r="E816" t="s">
        <v>965</v>
      </c>
      <c r="F816" t="s">
        <v>1540</v>
      </c>
      <c r="G816" t="s">
        <v>2210</v>
      </c>
      <c r="H816" t="s">
        <v>2211</v>
      </c>
      <c r="I816" t="s">
        <v>1235</v>
      </c>
      <c r="J816" t="s">
        <v>973</v>
      </c>
      <c r="K816" s="23">
        <v>0.0</v>
      </c>
      <c r="N816">
        <v>22.5</v>
      </c>
      <c r="O816" s="23">
        <v>3.0</v>
      </c>
      <c r="R816">
        <v>5.0</v>
      </c>
      <c r="S816">
        <v>0.05</v>
      </c>
      <c r="T816">
        <v>-1.0</v>
      </c>
      <c r="U816">
        <v>1.0</v>
      </c>
      <c r="V816" t="s">
        <v>978</v>
      </c>
      <c r="W816" s="6" t="s">
        <v>1384</v>
      </c>
      <c r="X816" s="6" t="s">
        <v>1385</v>
      </c>
      <c r="Y816" s="6" t="s">
        <v>2221</v>
      </c>
      <c r="Z816" s="6" t="s">
        <v>2221</v>
      </c>
      <c r="AA816" s="35" t="s">
        <v>2214</v>
      </c>
      <c r="AB816" s="6" t="s">
        <v>2218</v>
      </c>
      <c r="AC816" t="s">
        <v>2216</v>
      </c>
    </row>
    <row r="817" ht="15.75" hidden="1" customHeight="1">
      <c r="A817" s="2">
        <v>22.0</v>
      </c>
      <c r="B817" s="18" t="s">
        <v>785</v>
      </c>
      <c r="C817">
        <v>1.0</v>
      </c>
      <c r="D817">
        <v>0.0</v>
      </c>
      <c r="E817" t="s">
        <v>965</v>
      </c>
      <c r="F817" t="s">
        <v>1540</v>
      </c>
      <c r="G817" t="s">
        <v>2222</v>
      </c>
      <c r="H817" t="s">
        <v>2223</v>
      </c>
      <c r="I817" t="s">
        <v>1235</v>
      </c>
      <c r="J817" t="s">
        <v>973</v>
      </c>
      <c r="K817" s="23">
        <v>0.0</v>
      </c>
      <c r="N817">
        <v>42.1</v>
      </c>
      <c r="O817" s="23">
        <v>4.0</v>
      </c>
      <c r="R817">
        <v>18.4</v>
      </c>
      <c r="S817">
        <v>0.05</v>
      </c>
      <c r="T817">
        <v>-1.0</v>
      </c>
      <c r="U817">
        <v>1.0</v>
      </c>
      <c r="V817" t="s">
        <v>978</v>
      </c>
      <c r="W817" s="6" t="s">
        <v>1384</v>
      </c>
      <c r="X817" s="6" t="s">
        <v>1385</v>
      </c>
      <c r="Y817" s="6" t="s">
        <v>2212</v>
      </c>
      <c r="Z817" s="6" t="s">
        <v>2213</v>
      </c>
      <c r="AA817" s="35" t="s">
        <v>2224</v>
      </c>
      <c r="AB817" s="6" t="s">
        <v>2225</v>
      </c>
      <c r="AC817" t="s">
        <v>2216</v>
      </c>
    </row>
    <row r="818" ht="15.75" hidden="1" customHeight="1">
      <c r="A818" s="2">
        <v>22.0</v>
      </c>
      <c r="B818" s="18" t="s">
        <v>785</v>
      </c>
      <c r="C818">
        <v>2.0</v>
      </c>
      <c r="D818">
        <v>0.0</v>
      </c>
      <c r="E818" t="s">
        <v>965</v>
      </c>
      <c r="F818" t="s">
        <v>1540</v>
      </c>
      <c r="G818" t="s">
        <v>2222</v>
      </c>
      <c r="H818" t="s">
        <v>2223</v>
      </c>
      <c r="I818" t="s">
        <v>1235</v>
      </c>
      <c r="J818" t="s">
        <v>973</v>
      </c>
      <c r="K818" s="23">
        <v>0.0</v>
      </c>
      <c r="N818">
        <v>29.8</v>
      </c>
      <c r="O818" s="23">
        <v>1.0</v>
      </c>
      <c r="R818">
        <v>3.6</v>
      </c>
      <c r="S818">
        <v>0.05</v>
      </c>
      <c r="T818">
        <v>-1.0</v>
      </c>
      <c r="U818">
        <v>1.0</v>
      </c>
      <c r="V818" t="s">
        <v>978</v>
      </c>
      <c r="W818" s="6" t="s">
        <v>1384</v>
      </c>
      <c r="X818" s="6" t="s">
        <v>1385</v>
      </c>
      <c r="Y818" s="6" t="s">
        <v>1800</v>
      </c>
      <c r="Z818" s="6" t="s">
        <v>2217</v>
      </c>
      <c r="AA818" s="35" t="s">
        <v>2224</v>
      </c>
      <c r="AB818" s="6" t="s">
        <v>2225</v>
      </c>
      <c r="AC818" t="s">
        <v>2216</v>
      </c>
    </row>
    <row r="819" ht="15.75" hidden="1" customHeight="1">
      <c r="A819" s="2">
        <v>22.0</v>
      </c>
      <c r="B819" s="18" t="s">
        <v>785</v>
      </c>
      <c r="C819">
        <v>1.0</v>
      </c>
      <c r="D819">
        <v>0.0</v>
      </c>
      <c r="E819" t="s">
        <v>965</v>
      </c>
      <c r="F819" t="s">
        <v>1540</v>
      </c>
      <c r="G819" t="s">
        <v>2222</v>
      </c>
      <c r="H819" t="s">
        <v>2223</v>
      </c>
      <c r="I819" t="s">
        <v>1235</v>
      </c>
      <c r="J819" t="s">
        <v>973</v>
      </c>
      <c r="K819" s="23">
        <v>0.0</v>
      </c>
      <c r="N819">
        <v>42.1</v>
      </c>
      <c r="O819" s="23">
        <v>1.0</v>
      </c>
      <c r="R819">
        <v>46.6</v>
      </c>
      <c r="S819" t="s">
        <v>976</v>
      </c>
      <c r="T819">
        <v>0.0</v>
      </c>
      <c r="U819">
        <v>0.0</v>
      </c>
      <c r="V819" t="s">
        <v>978</v>
      </c>
      <c r="W819" s="6" t="s">
        <v>1384</v>
      </c>
      <c r="X819" s="6" t="s">
        <v>1385</v>
      </c>
      <c r="Y819" s="6" t="s">
        <v>1800</v>
      </c>
      <c r="Z819" s="6" t="s">
        <v>2217</v>
      </c>
      <c r="AA819" s="35" t="s">
        <v>2224</v>
      </c>
      <c r="AB819" s="6" t="s">
        <v>2225</v>
      </c>
      <c r="AC819" t="s">
        <v>2216</v>
      </c>
    </row>
    <row r="820" ht="15.75" hidden="1" customHeight="1">
      <c r="A820" s="2">
        <v>22.0</v>
      </c>
      <c r="B820" s="18" t="s">
        <v>785</v>
      </c>
      <c r="C820">
        <v>2.0</v>
      </c>
      <c r="D820">
        <v>0.0</v>
      </c>
      <c r="E820" t="s">
        <v>965</v>
      </c>
      <c r="F820" t="s">
        <v>1540</v>
      </c>
      <c r="G820" t="s">
        <v>2222</v>
      </c>
      <c r="H820" t="s">
        <v>2223</v>
      </c>
      <c r="I820" t="s">
        <v>1235</v>
      </c>
      <c r="J820" t="s">
        <v>973</v>
      </c>
      <c r="K820" s="23">
        <v>0.0</v>
      </c>
      <c r="N820">
        <v>29.8</v>
      </c>
      <c r="O820" s="23">
        <v>2.0</v>
      </c>
      <c r="R820">
        <v>0.9</v>
      </c>
      <c r="S820">
        <v>0.05</v>
      </c>
      <c r="T820">
        <v>-1.0</v>
      </c>
      <c r="U820">
        <v>1.0</v>
      </c>
      <c r="V820" t="s">
        <v>978</v>
      </c>
      <c r="W820" s="6" t="s">
        <v>1384</v>
      </c>
      <c r="X820" s="6" t="s">
        <v>1385</v>
      </c>
      <c r="Y820" s="6" t="s">
        <v>2183</v>
      </c>
      <c r="Z820" s="6" t="s">
        <v>1880</v>
      </c>
      <c r="AA820" s="35" t="s">
        <v>2224</v>
      </c>
      <c r="AB820" s="6" t="s">
        <v>2225</v>
      </c>
      <c r="AC820" t="s">
        <v>2216</v>
      </c>
    </row>
    <row r="821" ht="15.75" hidden="1" customHeight="1">
      <c r="A821" s="2">
        <v>22.0</v>
      </c>
      <c r="B821" s="18" t="s">
        <v>785</v>
      </c>
      <c r="C821">
        <v>1.0</v>
      </c>
      <c r="D821">
        <v>0.0</v>
      </c>
      <c r="E821" t="s">
        <v>965</v>
      </c>
      <c r="F821" t="s">
        <v>1540</v>
      </c>
      <c r="G821" t="s">
        <v>2222</v>
      </c>
      <c r="H821" t="s">
        <v>2223</v>
      </c>
      <c r="I821" t="s">
        <v>1235</v>
      </c>
      <c r="J821" t="s">
        <v>973</v>
      </c>
      <c r="K821" s="23">
        <v>0.0</v>
      </c>
      <c r="N821">
        <v>42.1</v>
      </c>
      <c r="O821" s="23">
        <v>2.0</v>
      </c>
      <c r="R821">
        <v>25.4</v>
      </c>
      <c r="S821" t="s">
        <v>976</v>
      </c>
      <c r="T821">
        <v>0.0</v>
      </c>
      <c r="U821">
        <v>0.0</v>
      </c>
      <c r="V821" t="s">
        <v>978</v>
      </c>
      <c r="W821" s="6" t="s">
        <v>1384</v>
      </c>
      <c r="X821" s="6" t="s">
        <v>1385</v>
      </c>
      <c r="Y821" s="6" t="s">
        <v>2183</v>
      </c>
      <c r="Z821" s="6" t="s">
        <v>1880</v>
      </c>
      <c r="AA821" s="35" t="s">
        <v>2224</v>
      </c>
      <c r="AB821" s="6" t="s">
        <v>2225</v>
      </c>
      <c r="AC821" t="s">
        <v>2216</v>
      </c>
    </row>
    <row r="822" ht="15.75" hidden="1" customHeight="1">
      <c r="A822" s="2">
        <v>22.0</v>
      </c>
      <c r="B822" s="18" t="s">
        <v>785</v>
      </c>
      <c r="C822">
        <v>2.0</v>
      </c>
      <c r="D822">
        <v>0.0</v>
      </c>
      <c r="E822" t="s">
        <v>965</v>
      </c>
      <c r="F822" t="s">
        <v>1540</v>
      </c>
      <c r="G822" t="s">
        <v>2222</v>
      </c>
      <c r="H822" t="s">
        <v>2223</v>
      </c>
      <c r="I822" t="s">
        <v>1235</v>
      </c>
      <c r="J822" t="s">
        <v>973</v>
      </c>
      <c r="K822" s="23">
        <v>0.0</v>
      </c>
      <c r="N822">
        <v>29.8</v>
      </c>
      <c r="O822" s="23">
        <v>5.0</v>
      </c>
      <c r="R822">
        <v>19.3</v>
      </c>
      <c r="S822">
        <v>0.05</v>
      </c>
      <c r="T822">
        <v>-1.0</v>
      </c>
      <c r="U822">
        <v>1.0</v>
      </c>
      <c r="V822" t="s">
        <v>978</v>
      </c>
      <c r="W822" s="6" t="s">
        <v>1384</v>
      </c>
      <c r="X822" s="6" t="s">
        <v>1385</v>
      </c>
      <c r="Y822" s="6" t="s">
        <v>2219</v>
      </c>
      <c r="Z822" s="6" t="s">
        <v>2220</v>
      </c>
      <c r="AA822" s="35" t="s">
        <v>2224</v>
      </c>
      <c r="AB822" s="6" t="s">
        <v>2225</v>
      </c>
      <c r="AC822" t="s">
        <v>2216</v>
      </c>
    </row>
    <row r="823" ht="15.75" hidden="1" customHeight="1">
      <c r="A823" s="2">
        <v>22.0</v>
      </c>
      <c r="B823" s="18" t="s">
        <v>785</v>
      </c>
      <c r="C823">
        <v>1.0</v>
      </c>
      <c r="D823">
        <v>0.0</v>
      </c>
      <c r="E823" t="s">
        <v>965</v>
      </c>
      <c r="F823" t="s">
        <v>1540</v>
      </c>
      <c r="G823" t="s">
        <v>2222</v>
      </c>
      <c r="H823" t="s">
        <v>2223</v>
      </c>
      <c r="I823" t="s">
        <v>1235</v>
      </c>
      <c r="J823" t="s">
        <v>973</v>
      </c>
      <c r="K823" s="23">
        <v>0.0</v>
      </c>
      <c r="N823">
        <v>42.1</v>
      </c>
      <c r="O823" s="23">
        <v>5.0</v>
      </c>
      <c r="R823">
        <v>43.3</v>
      </c>
      <c r="S823" t="s">
        <v>976</v>
      </c>
      <c r="T823">
        <v>0.0</v>
      </c>
      <c r="U823">
        <v>0.0</v>
      </c>
      <c r="V823" t="s">
        <v>978</v>
      </c>
      <c r="W823" s="6" t="s">
        <v>1384</v>
      </c>
      <c r="X823" s="6" t="s">
        <v>1385</v>
      </c>
      <c r="Y823" s="6" t="s">
        <v>2219</v>
      </c>
      <c r="Z823" s="6" t="s">
        <v>2220</v>
      </c>
      <c r="AA823" s="35" t="s">
        <v>2224</v>
      </c>
      <c r="AB823" s="6" t="s">
        <v>2225</v>
      </c>
      <c r="AC823" t="s">
        <v>2216</v>
      </c>
    </row>
    <row r="824" ht="15.75" hidden="1" customHeight="1">
      <c r="A824" s="2">
        <v>22.0</v>
      </c>
      <c r="B824" s="18" t="s">
        <v>785</v>
      </c>
      <c r="C824">
        <v>1.0</v>
      </c>
      <c r="D824">
        <v>0.0</v>
      </c>
      <c r="E824" t="s">
        <v>965</v>
      </c>
      <c r="F824" t="s">
        <v>1540</v>
      </c>
      <c r="G824" t="s">
        <v>2222</v>
      </c>
      <c r="H824" t="s">
        <v>2223</v>
      </c>
      <c r="I824" t="s">
        <v>1235</v>
      </c>
      <c r="J824" t="s">
        <v>973</v>
      </c>
      <c r="K824" s="23">
        <v>0.0</v>
      </c>
      <c r="N824">
        <v>42.1</v>
      </c>
      <c r="O824" s="23">
        <v>3.0</v>
      </c>
      <c r="R824">
        <v>24.2</v>
      </c>
      <c r="S824" t="s">
        <v>976</v>
      </c>
      <c r="T824">
        <v>0.0</v>
      </c>
      <c r="U824">
        <v>0.0</v>
      </c>
      <c r="V824" t="s">
        <v>978</v>
      </c>
      <c r="W824" s="6" t="s">
        <v>1384</v>
      </c>
      <c r="X824" s="6" t="s">
        <v>1385</v>
      </c>
      <c r="Y824" s="6" t="s">
        <v>2221</v>
      </c>
      <c r="Z824" s="6" t="s">
        <v>2221</v>
      </c>
      <c r="AA824" s="35" t="s">
        <v>2224</v>
      </c>
      <c r="AB824" s="6" t="s">
        <v>2225</v>
      </c>
      <c r="AC824" t="s">
        <v>2216</v>
      </c>
    </row>
    <row r="825" ht="15.75" hidden="1" customHeight="1">
      <c r="A825" s="2">
        <v>22.0</v>
      </c>
      <c r="B825" s="18" t="s">
        <v>785</v>
      </c>
      <c r="C825">
        <v>2.0</v>
      </c>
      <c r="D825">
        <v>0.0</v>
      </c>
      <c r="E825" t="s">
        <v>965</v>
      </c>
      <c r="F825" t="s">
        <v>1540</v>
      </c>
      <c r="G825" t="s">
        <v>2222</v>
      </c>
      <c r="H825" t="s">
        <v>2223</v>
      </c>
      <c r="I825" t="s">
        <v>1235</v>
      </c>
      <c r="J825" t="s">
        <v>973</v>
      </c>
      <c r="K825" s="23">
        <v>0.0</v>
      </c>
      <c r="N825">
        <v>29.8</v>
      </c>
      <c r="O825" s="23">
        <v>3.0</v>
      </c>
      <c r="R825">
        <v>25.6</v>
      </c>
      <c r="S825" t="s">
        <v>976</v>
      </c>
      <c r="T825">
        <v>0.0</v>
      </c>
      <c r="U825">
        <v>0.0</v>
      </c>
      <c r="V825" t="s">
        <v>978</v>
      </c>
      <c r="W825" s="6" t="s">
        <v>1384</v>
      </c>
      <c r="X825" s="6" t="s">
        <v>1385</v>
      </c>
      <c r="Y825" s="6" t="s">
        <v>2221</v>
      </c>
      <c r="Z825" s="6" t="s">
        <v>2221</v>
      </c>
      <c r="AA825" s="35" t="s">
        <v>2224</v>
      </c>
      <c r="AB825" s="6" t="s">
        <v>2225</v>
      </c>
      <c r="AC825" t="s">
        <v>2216</v>
      </c>
    </row>
    <row r="826" ht="15.75" hidden="1" customHeight="1">
      <c r="A826" s="2">
        <v>22.0</v>
      </c>
      <c r="B826" s="18" t="s">
        <v>785</v>
      </c>
      <c r="C826">
        <v>1.0</v>
      </c>
      <c r="D826">
        <v>0.0</v>
      </c>
      <c r="E826" t="s">
        <v>965</v>
      </c>
      <c r="F826" t="s">
        <v>1540</v>
      </c>
      <c r="G826" t="s">
        <v>2222</v>
      </c>
      <c r="H826" t="s">
        <v>2223</v>
      </c>
      <c r="I826" t="s">
        <v>1235</v>
      </c>
      <c r="J826" t="s">
        <v>973</v>
      </c>
      <c r="K826" s="23">
        <v>1.0</v>
      </c>
      <c r="N826">
        <v>46.6</v>
      </c>
      <c r="O826" s="23">
        <v>2.0</v>
      </c>
      <c r="R826">
        <v>25.4</v>
      </c>
      <c r="S826">
        <v>0.05</v>
      </c>
      <c r="T826">
        <v>-1.0</v>
      </c>
      <c r="V826" s="6" t="s">
        <v>978</v>
      </c>
      <c r="W826" s="6" t="s">
        <v>1800</v>
      </c>
      <c r="X826" s="6" t="s">
        <v>2217</v>
      </c>
      <c r="Y826" s="6" t="s">
        <v>2183</v>
      </c>
      <c r="Z826" s="6" t="s">
        <v>1880</v>
      </c>
      <c r="AA826" s="35"/>
      <c r="AB826" s="6" t="s">
        <v>2226</v>
      </c>
      <c r="AC826" t="s">
        <v>2216</v>
      </c>
    </row>
    <row r="827" ht="15.75" hidden="1" customHeight="1">
      <c r="A827" s="2">
        <v>22.0</v>
      </c>
      <c r="B827" s="18" t="s">
        <v>785</v>
      </c>
      <c r="C827">
        <v>1.0</v>
      </c>
      <c r="D827">
        <v>0.0</v>
      </c>
      <c r="E827" t="s">
        <v>965</v>
      </c>
      <c r="F827" t="s">
        <v>1540</v>
      </c>
      <c r="G827" t="s">
        <v>2222</v>
      </c>
      <c r="H827" t="s">
        <v>2223</v>
      </c>
      <c r="I827" t="s">
        <v>1235</v>
      </c>
      <c r="J827" t="s">
        <v>973</v>
      </c>
      <c r="K827" s="23">
        <v>1.0</v>
      </c>
      <c r="N827">
        <v>46.6</v>
      </c>
      <c r="O827" s="23">
        <v>3.0</v>
      </c>
      <c r="R827">
        <v>24.2</v>
      </c>
      <c r="S827">
        <v>0.05</v>
      </c>
      <c r="T827">
        <v>-1.0</v>
      </c>
      <c r="V827" s="6" t="s">
        <v>978</v>
      </c>
      <c r="W827" s="6" t="s">
        <v>1800</v>
      </c>
      <c r="X827" s="6" t="s">
        <v>2217</v>
      </c>
      <c r="Y827" s="6" t="s">
        <v>2221</v>
      </c>
      <c r="Z827" s="6" t="s">
        <v>2221</v>
      </c>
      <c r="AA827" s="35"/>
      <c r="AB827" s="6" t="s">
        <v>2226</v>
      </c>
      <c r="AC827" t="s">
        <v>2216</v>
      </c>
    </row>
    <row r="828" ht="15.75" hidden="1" customHeight="1">
      <c r="A828" s="2">
        <v>22.0</v>
      </c>
      <c r="B828" s="18" t="s">
        <v>785</v>
      </c>
      <c r="C828">
        <v>1.0</v>
      </c>
      <c r="D828">
        <v>0.0</v>
      </c>
      <c r="E828" t="s">
        <v>965</v>
      </c>
      <c r="F828" t="s">
        <v>1540</v>
      </c>
      <c r="G828" t="s">
        <v>2222</v>
      </c>
      <c r="H828" t="s">
        <v>2223</v>
      </c>
      <c r="I828" t="s">
        <v>1235</v>
      </c>
      <c r="J828" t="s">
        <v>973</v>
      </c>
      <c r="K828" s="23">
        <v>1.0</v>
      </c>
      <c r="N828">
        <v>46.6</v>
      </c>
      <c r="O828" s="23">
        <v>4.0</v>
      </c>
      <c r="R828">
        <v>18.4</v>
      </c>
      <c r="S828">
        <v>0.05</v>
      </c>
      <c r="T828">
        <v>-1.0</v>
      </c>
      <c r="V828" s="6" t="s">
        <v>978</v>
      </c>
      <c r="W828" s="6" t="s">
        <v>1800</v>
      </c>
      <c r="X828" s="6" t="s">
        <v>2217</v>
      </c>
      <c r="Y828" s="6" t="s">
        <v>2212</v>
      </c>
      <c r="Z828" s="6" t="s">
        <v>2213</v>
      </c>
      <c r="AA828" s="35"/>
      <c r="AB828" s="6" t="s">
        <v>2226</v>
      </c>
      <c r="AC828" t="s">
        <v>2216</v>
      </c>
    </row>
    <row r="829" ht="15.75" hidden="1" customHeight="1">
      <c r="A829" s="2">
        <v>22.0</v>
      </c>
      <c r="B829" s="18" t="s">
        <v>785</v>
      </c>
      <c r="C829">
        <v>1.0</v>
      </c>
      <c r="D829">
        <v>0.0</v>
      </c>
      <c r="E829" t="s">
        <v>965</v>
      </c>
      <c r="F829" t="s">
        <v>1540</v>
      </c>
      <c r="G829" t="s">
        <v>2210</v>
      </c>
      <c r="H829" t="s">
        <v>2211</v>
      </c>
      <c r="I829" t="s">
        <v>1235</v>
      </c>
      <c r="J829" t="s">
        <v>973</v>
      </c>
      <c r="K829" s="23">
        <v>1.0</v>
      </c>
      <c r="N829">
        <v>1.2</v>
      </c>
      <c r="O829" s="23">
        <v>2.0</v>
      </c>
      <c r="R829">
        <v>0.3</v>
      </c>
      <c r="S829" t="s">
        <v>976</v>
      </c>
      <c r="T829">
        <v>0.0</v>
      </c>
      <c r="U829">
        <v>0.0</v>
      </c>
      <c r="V829" s="6" t="s">
        <v>978</v>
      </c>
      <c r="W829" s="6" t="s">
        <v>1800</v>
      </c>
      <c r="X829" s="6" t="s">
        <v>2217</v>
      </c>
      <c r="Y829" s="6" t="s">
        <v>2183</v>
      </c>
      <c r="Z829" s="6" t="s">
        <v>1880</v>
      </c>
      <c r="AA829" s="35"/>
      <c r="AB829" s="6" t="s">
        <v>2227</v>
      </c>
      <c r="AC829" t="s">
        <v>2216</v>
      </c>
    </row>
    <row r="830" ht="15.75" hidden="1" customHeight="1">
      <c r="A830" s="2">
        <v>22.0</v>
      </c>
      <c r="B830" s="18" t="s">
        <v>785</v>
      </c>
      <c r="C830">
        <v>1.0</v>
      </c>
      <c r="D830">
        <v>0.0</v>
      </c>
      <c r="E830" t="s">
        <v>965</v>
      </c>
      <c r="F830" t="s">
        <v>1540</v>
      </c>
      <c r="G830" t="s">
        <v>2210</v>
      </c>
      <c r="H830" t="s">
        <v>2211</v>
      </c>
      <c r="I830" t="s">
        <v>1235</v>
      </c>
      <c r="J830" t="s">
        <v>973</v>
      </c>
      <c r="K830" s="23">
        <v>1.0</v>
      </c>
      <c r="N830">
        <v>1.2</v>
      </c>
      <c r="O830" s="23">
        <v>3.0</v>
      </c>
      <c r="R830">
        <v>0.7</v>
      </c>
      <c r="S830" t="s">
        <v>976</v>
      </c>
      <c r="T830">
        <v>0.0</v>
      </c>
      <c r="U830">
        <v>0.0</v>
      </c>
      <c r="V830" s="6" t="s">
        <v>978</v>
      </c>
      <c r="W830" s="6" t="s">
        <v>1800</v>
      </c>
      <c r="X830" s="6" t="s">
        <v>2217</v>
      </c>
      <c r="Y830" s="6" t="s">
        <v>2221</v>
      </c>
      <c r="Z830" s="6" t="s">
        <v>2221</v>
      </c>
      <c r="AA830" s="35"/>
      <c r="AB830" s="6" t="s">
        <v>2227</v>
      </c>
      <c r="AC830" t="s">
        <v>2216</v>
      </c>
    </row>
    <row r="831" ht="15.75" hidden="1" customHeight="1">
      <c r="A831" s="2">
        <v>22.0</v>
      </c>
      <c r="B831" s="18" t="s">
        <v>785</v>
      </c>
      <c r="C831">
        <v>1.0</v>
      </c>
      <c r="D831">
        <v>0.0</v>
      </c>
      <c r="E831" t="s">
        <v>965</v>
      </c>
      <c r="F831" t="s">
        <v>1540</v>
      </c>
      <c r="G831" t="s">
        <v>2210</v>
      </c>
      <c r="H831" t="s">
        <v>2211</v>
      </c>
      <c r="I831" t="s">
        <v>1235</v>
      </c>
      <c r="J831" t="s">
        <v>973</v>
      </c>
      <c r="K831" s="23">
        <v>1.0</v>
      </c>
      <c r="N831">
        <v>1.2</v>
      </c>
      <c r="O831" s="23">
        <v>4.0</v>
      </c>
      <c r="R831">
        <v>0.3</v>
      </c>
      <c r="S831" t="s">
        <v>976</v>
      </c>
      <c r="T831">
        <v>0.0</v>
      </c>
      <c r="U831">
        <v>0.0</v>
      </c>
      <c r="V831" s="6" t="s">
        <v>978</v>
      </c>
      <c r="W831" s="6" t="s">
        <v>1800</v>
      </c>
      <c r="X831" s="6" t="s">
        <v>2217</v>
      </c>
      <c r="Y831" s="6" t="s">
        <v>2212</v>
      </c>
      <c r="Z831" s="6" t="s">
        <v>2213</v>
      </c>
      <c r="AA831" s="35"/>
      <c r="AB831" s="6" t="s">
        <v>2227</v>
      </c>
      <c r="AC831" t="s">
        <v>2216</v>
      </c>
    </row>
    <row r="832" ht="15.75" hidden="1" customHeight="1">
      <c r="A832" s="2">
        <v>22.0</v>
      </c>
      <c r="B832" s="18" t="s">
        <v>785</v>
      </c>
      <c r="C832">
        <v>1.0</v>
      </c>
      <c r="D832">
        <v>0.0</v>
      </c>
      <c r="E832" t="s">
        <v>965</v>
      </c>
      <c r="F832" t="s">
        <v>1540</v>
      </c>
      <c r="G832" t="s">
        <v>2210</v>
      </c>
      <c r="H832" t="s">
        <v>2211</v>
      </c>
      <c r="I832" t="s">
        <v>1235</v>
      </c>
      <c r="J832" t="s">
        <v>973</v>
      </c>
      <c r="K832" s="23">
        <v>1.0</v>
      </c>
      <c r="N832">
        <v>1.2</v>
      </c>
      <c r="O832" s="23">
        <v>5.0</v>
      </c>
      <c r="R832">
        <v>1.0</v>
      </c>
      <c r="S832" t="s">
        <v>976</v>
      </c>
      <c r="T832">
        <v>0.0</v>
      </c>
      <c r="U832">
        <v>0.0</v>
      </c>
      <c r="V832" s="6" t="s">
        <v>978</v>
      </c>
      <c r="W832" s="6" t="s">
        <v>1800</v>
      </c>
      <c r="X832" s="6" t="s">
        <v>2217</v>
      </c>
      <c r="Y832" s="6" t="s">
        <v>2219</v>
      </c>
      <c r="Z832" s="6" t="s">
        <v>2220</v>
      </c>
      <c r="AA832" s="35"/>
      <c r="AB832" s="6" t="s">
        <v>2227</v>
      </c>
      <c r="AC832" t="s">
        <v>2216</v>
      </c>
    </row>
    <row r="833" ht="15.75" hidden="1" customHeight="1">
      <c r="A833" s="2">
        <v>22.0</v>
      </c>
      <c r="B833" s="18" t="s">
        <v>785</v>
      </c>
      <c r="C833">
        <v>2.0</v>
      </c>
      <c r="D833">
        <v>0.0</v>
      </c>
      <c r="E833" t="s">
        <v>965</v>
      </c>
      <c r="F833" t="s">
        <v>1540</v>
      </c>
      <c r="G833" t="s">
        <v>2210</v>
      </c>
      <c r="H833" t="s">
        <v>2211</v>
      </c>
      <c r="I833" t="s">
        <v>1235</v>
      </c>
      <c r="J833" t="s">
        <v>973</v>
      </c>
      <c r="K833" s="23">
        <v>1.0</v>
      </c>
      <c r="N833">
        <v>5.5</v>
      </c>
      <c r="O833" s="23">
        <v>2.0</v>
      </c>
      <c r="R833">
        <v>0.2</v>
      </c>
      <c r="S833" t="s">
        <v>976</v>
      </c>
      <c r="T833">
        <v>0.0</v>
      </c>
      <c r="U833">
        <v>0.0</v>
      </c>
      <c r="V833" s="6" t="s">
        <v>978</v>
      </c>
      <c r="W833" s="6" t="s">
        <v>1800</v>
      </c>
      <c r="X833" s="6" t="s">
        <v>2217</v>
      </c>
      <c r="Y833" s="6" t="s">
        <v>2183</v>
      </c>
      <c r="Z833" s="6" t="s">
        <v>1880</v>
      </c>
      <c r="AA833" s="35"/>
      <c r="AB833" s="6" t="s">
        <v>2227</v>
      </c>
      <c r="AC833" t="s">
        <v>2216</v>
      </c>
    </row>
    <row r="834" ht="15.75" hidden="1" customHeight="1">
      <c r="A834" s="2">
        <v>22.0</v>
      </c>
      <c r="B834" s="18" t="s">
        <v>785</v>
      </c>
      <c r="C834">
        <v>2.0</v>
      </c>
      <c r="D834">
        <v>0.0</v>
      </c>
      <c r="E834" t="s">
        <v>965</v>
      </c>
      <c r="F834" t="s">
        <v>1540</v>
      </c>
      <c r="G834" t="s">
        <v>2210</v>
      </c>
      <c r="H834" t="s">
        <v>2211</v>
      </c>
      <c r="I834" t="s">
        <v>1235</v>
      </c>
      <c r="J834" t="s">
        <v>973</v>
      </c>
      <c r="K834" s="23">
        <v>1.0</v>
      </c>
      <c r="N834">
        <v>5.5</v>
      </c>
      <c r="O834" s="23">
        <v>3.0</v>
      </c>
      <c r="R834">
        <v>5.0</v>
      </c>
      <c r="S834" t="s">
        <v>976</v>
      </c>
      <c r="T834">
        <v>0.0</v>
      </c>
      <c r="U834">
        <v>0.0</v>
      </c>
      <c r="V834" s="6" t="s">
        <v>978</v>
      </c>
      <c r="W834" s="6" t="s">
        <v>1800</v>
      </c>
      <c r="X834" s="6" t="s">
        <v>2217</v>
      </c>
      <c r="Y834" s="6" t="s">
        <v>2221</v>
      </c>
      <c r="Z834" s="6" t="s">
        <v>2221</v>
      </c>
      <c r="AA834" s="35"/>
      <c r="AB834" s="6" t="s">
        <v>2227</v>
      </c>
      <c r="AC834" t="s">
        <v>2216</v>
      </c>
    </row>
    <row r="835" ht="15.75" hidden="1" customHeight="1">
      <c r="A835" s="2">
        <v>22.0</v>
      </c>
      <c r="B835" s="18" t="s">
        <v>785</v>
      </c>
      <c r="C835">
        <v>2.0</v>
      </c>
      <c r="D835">
        <v>0.0</v>
      </c>
      <c r="E835" t="s">
        <v>965</v>
      </c>
      <c r="F835" t="s">
        <v>1540</v>
      </c>
      <c r="G835" t="s">
        <v>2210</v>
      </c>
      <c r="H835" t="s">
        <v>2211</v>
      </c>
      <c r="I835" t="s">
        <v>1235</v>
      </c>
      <c r="J835" t="s">
        <v>973</v>
      </c>
      <c r="K835" s="23">
        <v>1.0</v>
      </c>
      <c r="N835">
        <v>5.5</v>
      </c>
      <c r="O835" s="23">
        <v>5.0</v>
      </c>
      <c r="R835">
        <v>0.4</v>
      </c>
      <c r="S835" t="s">
        <v>976</v>
      </c>
      <c r="T835">
        <v>0.0</v>
      </c>
      <c r="U835">
        <v>0.0</v>
      </c>
      <c r="V835" s="6" t="s">
        <v>978</v>
      </c>
      <c r="W835" s="6" t="s">
        <v>1800</v>
      </c>
      <c r="X835" s="6" t="s">
        <v>2217</v>
      </c>
      <c r="Y835" s="6" t="s">
        <v>2219</v>
      </c>
      <c r="Z835" s="6" t="s">
        <v>2220</v>
      </c>
      <c r="AA835" s="35"/>
      <c r="AB835" s="6" t="s">
        <v>2227</v>
      </c>
      <c r="AC835" t="s">
        <v>2216</v>
      </c>
    </row>
    <row r="836" ht="15.75" hidden="1" customHeight="1">
      <c r="A836" s="2">
        <v>22.0</v>
      </c>
      <c r="B836" s="18" t="s">
        <v>785</v>
      </c>
      <c r="C836">
        <v>1.0</v>
      </c>
      <c r="D836">
        <v>0.0</v>
      </c>
      <c r="E836" t="s">
        <v>965</v>
      </c>
      <c r="F836" t="s">
        <v>1540</v>
      </c>
      <c r="G836" t="s">
        <v>2222</v>
      </c>
      <c r="H836" t="s">
        <v>2223</v>
      </c>
      <c r="I836" t="s">
        <v>1235</v>
      </c>
      <c r="J836" t="s">
        <v>973</v>
      </c>
      <c r="K836" s="23">
        <v>1.0</v>
      </c>
      <c r="N836">
        <v>46.6</v>
      </c>
      <c r="O836" s="23">
        <v>5.0</v>
      </c>
      <c r="R836">
        <v>43.3</v>
      </c>
      <c r="S836" t="s">
        <v>976</v>
      </c>
      <c r="T836">
        <v>0.0</v>
      </c>
      <c r="U836">
        <v>0.0</v>
      </c>
      <c r="V836" s="6" t="s">
        <v>978</v>
      </c>
      <c r="W836" s="6" t="s">
        <v>1800</v>
      </c>
      <c r="X836" s="6" t="s">
        <v>2217</v>
      </c>
      <c r="Y836" s="6" t="s">
        <v>2219</v>
      </c>
      <c r="Z836" s="6" t="s">
        <v>2220</v>
      </c>
      <c r="AA836" s="35"/>
      <c r="AB836" s="6" t="s">
        <v>2226</v>
      </c>
      <c r="AC836" t="s">
        <v>2216</v>
      </c>
    </row>
    <row r="837" ht="15.75" hidden="1" customHeight="1">
      <c r="A837" s="2">
        <v>22.0</v>
      </c>
      <c r="B837" s="18" t="s">
        <v>785</v>
      </c>
      <c r="C837">
        <v>2.0</v>
      </c>
      <c r="D837">
        <v>0.0</v>
      </c>
      <c r="E837" t="s">
        <v>965</v>
      </c>
      <c r="F837" t="s">
        <v>1540</v>
      </c>
      <c r="G837" t="s">
        <v>2222</v>
      </c>
      <c r="H837" t="s">
        <v>2223</v>
      </c>
      <c r="I837" t="s">
        <v>1235</v>
      </c>
      <c r="J837" t="s">
        <v>973</v>
      </c>
      <c r="K837" s="23">
        <v>1.0</v>
      </c>
      <c r="N837">
        <v>3.6</v>
      </c>
      <c r="O837" s="23">
        <v>2.0</v>
      </c>
      <c r="R837">
        <v>0.9</v>
      </c>
      <c r="S837" t="s">
        <v>976</v>
      </c>
      <c r="T837">
        <v>0.0</v>
      </c>
      <c r="U837">
        <v>0.0</v>
      </c>
      <c r="V837" s="6" t="s">
        <v>978</v>
      </c>
      <c r="W837" s="6" t="s">
        <v>1800</v>
      </c>
      <c r="X837" s="6" t="s">
        <v>2217</v>
      </c>
      <c r="Y837" s="6" t="s">
        <v>2183</v>
      </c>
      <c r="Z837" s="6" t="s">
        <v>1880</v>
      </c>
      <c r="AA837" s="35"/>
      <c r="AB837" s="6" t="s">
        <v>2228</v>
      </c>
      <c r="AC837" t="s">
        <v>2216</v>
      </c>
    </row>
    <row r="838" ht="15.75" hidden="1" customHeight="1">
      <c r="A838" s="2">
        <v>22.0</v>
      </c>
      <c r="B838" s="18" t="s">
        <v>785</v>
      </c>
      <c r="C838">
        <v>2.0</v>
      </c>
      <c r="D838">
        <v>0.0</v>
      </c>
      <c r="E838" t="s">
        <v>965</v>
      </c>
      <c r="F838" t="s">
        <v>1540</v>
      </c>
      <c r="G838" t="s">
        <v>2222</v>
      </c>
      <c r="H838" t="s">
        <v>2223</v>
      </c>
      <c r="I838" t="s">
        <v>1235</v>
      </c>
      <c r="J838" t="s">
        <v>973</v>
      </c>
      <c r="K838" s="23">
        <v>1.0</v>
      </c>
      <c r="N838">
        <v>3.6</v>
      </c>
      <c r="O838" s="23">
        <v>3.0</v>
      </c>
      <c r="R838">
        <v>25.6</v>
      </c>
      <c r="S838">
        <v>0.05</v>
      </c>
      <c r="T838">
        <v>1.0</v>
      </c>
      <c r="V838" s="6" t="s">
        <v>978</v>
      </c>
      <c r="W838" s="6" t="s">
        <v>1800</v>
      </c>
      <c r="X838" s="6" t="s">
        <v>2217</v>
      </c>
      <c r="Y838" s="6" t="s">
        <v>2221</v>
      </c>
      <c r="Z838" s="6" t="s">
        <v>2221</v>
      </c>
      <c r="AA838" s="35"/>
      <c r="AB838" s="6" t="s">
        <v>2229</v>
      </c>
      <c r="AC838" t="s">
        <v>2216</v>
      </c>
    </row>
    <row r="839" ht="15.75" hidden="1" customHeight="1">
      <c r="A839" s="2">
        <v>22.0</v>
      </c>
      <c r="B839" s="18" t="s">
        <v>785</v>
      </c>
      <c r="C839">
        <v>2.0</v>
      </c>
      <c r="D839">
        <v>0.0</v>
      </c>
      <c r="E839" t="s">
        <v>965</v>
      </c>
      <c r="F839" t="s">
        <v>1540</v>
      </c>
      <c r="G839" t="s">
        <v>2222</v>
      </c>
      <c r="H839" t="s">
        <v>2223</v>
      </c>
      <c r="I839" t="s">
        <v>1235</v>
      </c>
      <c r="J839" t="s">
        <v>973</v>
      </c>
      <c r="K839" s="23">
        <v>1.0</v>
      </c>
      <c r="N839">
        <v>3.6</v>
      </c>
      <c r="O839" s="23">
        <v>5.0</v>
      </c>
      <c r="R839">
        <v>19.3</v>
      </c>
      <c r="S839">
        <v>0.05</v>
      </c>
      <c r="T839">
        <v>1.0</v>
      </c>
      <c r="V839" s="6" t="s">
        <v>978</v>
      </c>
      <c r="W839" s="6" t="s">
        <v>1800</v>
      </c>
      <c r="X839" s="6" t="s">
        <v>2217</v>
      </c>
      <c r="Y839" s="6" t="s">
        <v>2219</v>
      </c>
      <c r="Z839" s="6" t="s">
        <v>2220</v>
      </c>
      <c r="AA839" s="35"/>
      <c r="AB839" s="6" t="s">
        <v>2230</v>
      </c>
      <c r="AC839" t="s">
        <v>2216</v>
      </c>
    </row>
    <row r="840" ht="15.75" hidden="1" customHeight="1">
      <c r="A840" s="2">
        <v>22.0</v>
      </c>
      <c r="B840" s="18" t="s">
        <v>785</v>
      </c>
      <c r="C840">
        <v>1.0</v>
      </c>
      <c r="D840">
        <v>0.0</v>
      </c>
      <c r="E840" t="s">
        <v>965</v>
      </c>
      <c r="F840" t="s">
        <v>1540</v>
      </c>
      <c r="G840" t="s">
        <v>2210</v>
      </c>
      <c r="H840" t="s">
        <v>2211</v>
      </c>
      <c r="I840" t="s">
        <v>1235</v>
      </c>
      <c r="J840" t="s">
        <v>973</v>
      </c>
      <c r="K840" s="23">
        <v>2.0</v>
      </c>
      <c r="N840">
        <v>0.3</v>
      </c>
      <c r="O840" s="23">
        <v>3.0</v>
      </c>
      <c r="R840">
        <v>0.7</v>
      </c>
      <c r="S840" t="s">
        <v>976</v>
      </c>
      <c r="T840">
        <v>0.0</v>
      </c>
      <c r="U840">
        <v>0.0</v>
      </c>
      <c r="V840" s="6" t="s">
        <v>978</v>
      </c>
      <c r="W840" s="6" t="s">
        <v>2183</v>
      </c>
      <c r="X840" s="6" t="s">
        <v>1880</v>
      </c>
      <c r="Y840" s="6" t="s">
        <v>2221</v>
      </c>
      <c r="Z840" s="6" t="s">
        <v>2221</v>
      </c>
      <c r="AA840" s="35"/>
      <c r="AB840" s="6" t="s">
        <v>2227</v>
      </c>
      <c r="AC840" t="s">
        <v>2216</v>
      </c>
    </row>
    <row r="841" ht="15.75" hidden="1" customHeight="1">
      <c r="A841" s="2">
        <v>22.0</v>
      </c>
      <c r="B841" s="18" t="s">
        <v>785</v>
      </c>
      <c r="C841">
        <v>1.0</v>
      </c>
      <c r="D841">
        <v>0.0</v>
      </c>
      <c r="E841" t="s">
        <v>965</v>
      </c>
      <c r="F841" t="s">
        <v>1540</v>
      </c>
      <c r="G841" t="s">
        <v>2210</v>
      </c>
      <c r="H841" t="s">
        <v>2211</v>
      </c>
      <c r="I841" t="s">
        <v>1235</v>
      </c>
      <c r="J841" t="s">
        <v>973</v>
      </c>
      <c r="K841" s="23">
        <v>2.0</v>
      </c>
      <c r="N841">
        <v>0.3</v>
      </c>
      <c r="O841" s="23">
        <v>4.0</v>
      </c>
      <c r="R841">
        <v>0.3</v>
      </c>
      <c r="S841" t="s">
        <v>976</v>
      </c>
      <c r="T841">
        <v>0.0</v>
      </c>
      <c r="U841">
        <v>0.0</v>
      </c>
      <c r="V841" s="6" t="s">
        <v>978</v>
      </c>
      <c r="W841" s="6" t="s">
        <v>2183</v>
      </c>
      <c r="X841" s="6" t="s">
        <v>1880</v>
      </c>
      <c r="Y841" s="6" t="s">
        <v>2212</v>
      </c>
      <c r="Z841" s="6" t="s">
        <v>2213</v>
      </c>
      <c r="AA841" s="35"/>
      <c r="AB841" s="6" t="s">
        <v>2227</v>
      </c>
      <c r="AC841" t="s">
        <v>2216</v>
      </c>
    </row>
    <row r="842" ht="15.75" hidden="1" customHeight="1">
      <c r="A842" s="2">
        <v>22.0</v>
      </c>
      <c r="B842" s="18" t="s">
        <v>785</v>
      </c>
      <c r="C842">
        <v>1.0</v>
      </c>
      <c r="D842">
        <v>0.0</v>
      </c>
      <c r="E842" t="s">
        <v>965</v>
      </c>
      <c r="F842" t="s">
        <v>1540</v>
      </c>
      <c r="G842" t="s">
        <v>2210</v>
      </c>
      <c r="H842" t="s">
        <v>2211</v>
      </c>
      <c r="I842" t="s">
        <v>1235</v>
      </c>
      <c r="J842" t="s">
        <v>973</v>
      </c>
      <c r="K842" s="23">
        <v>2.0</v>
      </c>
      <c r="N842">
        <v>0.3</v>
      </c>
      <c r="O842" s="23">
        <v>5.0</v>
      </c>
      <c r="R842">
        <v>1.0</v>
      </c>
      <c r="S842" t="s">
        <v>976</v>
      </c>
      <c r="T842">
        <v>0.0</v>
      </c>
      <c r="U842">
        <v>0.0</v>
      </c>
      <c r="V842" s="6" t="s">
        <v>978</v>
      </c>
      <c r="W842" s="6" t="s">
        <v>2183</v>
      </c>
      <c r="X842" s="6" t="s">
        <v>1880</v>
      </c>
      <c r="Y842" s="6" t="s">
        <v>2219</v>
      </c>
      <c r="Z842" s="6" t="s">
        <v>2220</v>
      </c>
      <c r="AA842" s="35"/>
      <c r="AB842" s="6" t="s">
        <v>2227</v>
      </c>
      <c r="AC842" t="s">
        <v>2216</v>
      </c>
    </row>
    <row r="843" ht="15.75" hidden="1" customHeight="1">
      <c r="A843" s="2">
        <v>22.0</v>
      </c>
      <c r="B843" s="18" t="s">
        <v>785</v>
      </c>
      <c r="C843">
        <v>2.0</v>
      </c>
      <c r="D843">
        <v>0.0</v>
      </c>
      <c r="E843" t="s">
        <v>965</v>
      </c>
      <c r="F843" t="s">
        <v>1540</v>
      </c>
      <c r="G843" t="s">
        <v>2210</v>
      </c>
      <c r="H843" t="s">
        <v>2211</v>
      </c>
      <c r="I843" t="s">
        <v>1235</v>
      </c>
      <c r="J843" t="s">
        <v>973</v>
      </c>
      <c r="K843" s="23">
        <v>2.0</v>
      </c>
      <c r="N843">
        <v>0.2</v>
      </c>
      <c r="O843" s="23">
        <v>3.0</v>
      </c>
      <c r="R843">
        <v>5.0</v>
      </c>
      <c r="S843" t="s">
        <v>976</v>
      </c>
      <c r="T843">
        <v>0.0</v>
      </c>
      <c r="U843">
        <v>0.0</v>
      </c>
      <c r="V843" s="6" t="s">
        <v>978</v>
      </c>
      <c r="W843" s="6" t="s">
        <v>2183</v>
      </c>
      <c r="X843" s="6" t="s">
        <v>1880</v>
      </c>
      <c r="Y843" s="6" t="s">
        <v>2221</v>
      </c>
      <c r="Z843" s="6" t="s">
        <v>2221</v>
      </c>
      <c r="AA843" s="35"/>
      <c r="AB843" s="6" t="s">
        <v>2227</v>
      </c>
      <c r="AC843" t="s">
        <v>2216</v>
      </c>
    </row>
    <row r="844" ht="15.75" hidden="1" customHeight="1">
      <c r="A844" s="2">
        <v>22.0</v>
      </c>
      <c r="B844" s="18" t="s">
        <v>785</v>
      </c>
      <c r="C844">
        <v>2.0</v>
      </c>
      <c r="D844">
        <v>0.0</v>
      </c>
      <c r="E844" t="s">
        <v>965</v>
      </c>
      <c r="F844" t="s">
        <v>1540</v>
      </c>
      <c r="G844" t="s">
        <v>2210</v>
      </c>
      <c r="H844" t="s">
        <v>2211</v>
      </c>
      <c r="I844" t="s">
        <v>1235</v>
      </c>
      <c r="J844" t="s">
        <v>973</v>
      </c>
      <c r="K844" s="23">
        <v>2.0</v>
      </c>
      <c r="N844">
        <v>0.2</v>
      </c>
      <c r="O844" s="23">
        <v>5.0</v>
      </c>
      <c r="R844">
        <v>0.4</v>
      </c>
      <c r="S844" t="s">
        <v>976</v>
      </c>
      <c r="T844">
        <v>0.0</v>
      </c>
      <c r="U844">
        <v>0.0</v>
      </c>
      <c r="V844" s="6" t="s">
        <v>978</v>
      </c>
      <c r="W844" s="6" t="s">
        <v>2183</v>
      </c>
      <c r="X844" s="6" t="s">
        <v>1880</v>
      </c>
      <c r="Y844" s="6" t="s">
        <v>2219</v>
      </c>
      <c r="Z844" s="6" t="s">
        <v>2220</v>
      </c>
      <c r="AA844" s="35"/>
      <c r="AB844" s="6" t="s">
        <v>2227</v>
      </c>
      <c r="AC844" t="s">
        <v>2216</v>
      </c>
    </row>
    <row r="845" ht="15.75" hidden="1" customHeight="1">
      <c r="A845" s="2">
        <v>22.0</v>
      </c>
      <c r="B845" s="18" t="s">
        <v>785</v>
      </c>
      <c r="C845">
        <v>1.0</v>
      </c>
      <c r="D845">
        <v>0.0</v>
      </c>
      <c r="E845" t="s">
        <v>965</v>
      </c>
      <c r="F845" t="s">
        <v>1540</v>
      </c>
      <c r="G845" t="s">
        <v>2222</v>
      </c>
      <c r="H845" t="s">
        <v>2223</v>
      </c>
      <c r="I845" t="s">
        <v>1235</v>
      </c>
      <c r="J845" t="s">
        <v>973</v>
      </c>
      <c r="K845" s="23">
        <v>2.0</v>
      </c>
      <c r="N845">
        <v>25.4</v>
      </c>
      <c r="O845" s="23">
        <v>3.0</v>
      </c>
      <c r="R845">
        <v>24.2</v>
      </c>
      <c r="S845" t="s">
        <v>976</v>
      </c>
      <c r="T845">
        <v>0.0</v>
      </c>
      <c r="U845">
        <v>0.0</v>
      </c>
      <c r="V845" s="6" t="s">
        <v>978</v>
      </c>
      <c r="W845" s="6" t="s">
        <v>2183</v>
      </c>
      <c r="X845" s="6" t="s">
        <v>1880</v>
      </c>
      <c r="Y845" s="6" t="s">
        <v>2221</v>
      </c>
      <c r="Z845" s="6" t="s">
        <v>2221</v>
      </c>
      <c r="AA845" s="35"/>
      <c r="AB845" s="6" t="s">
        <v>2231</v>
      </c>
      <c r="AC845" t="s">
        <v>2216</v>
      </c>
    </row>
    <row r="846" ht="15.75" hidden="1" customHeight="1">
      <c r="A846" s="2">
        <v>22.0</v>
      </c>
      <c r="B846" s="18" t="s">
        <v>785</v>
      </c>
      <c r="C846">
        <v>1.0</v>
      </c>
      <c r="D846">
        <v>0.0</v>
      </c>
      <c r="E846" t="s">
        <v>965</v>
      </c>
      <c r="F846" t="s">
        <v>1540</v>
      </c>
      <c r="G846" t="s">
        <v>2222</v>
      </c>
      <c r="H846" t="s">
        <v>2223</v>
      </c>
      <c r="I846" t="s">
        <v>1235</v>
      </c>
      <c r="J846" t="s">
        <v>973</v>
      </c>
      <c r="K846" s="23">
        <v>2.0</v>
      </c>
      <c r="N846">
        <v>25.4</v>
      </c>
      <c r="O846" s="23">
        <v>4.0</v>
      </c>
      <c r="R846">
        <v>18.4</v>
      </c>
      <c r="S846" t="s">
        <v>976</v>
      </c>
      <c r="T846">
        <v>0.0</v>
      </c>
      <c r="U846">
        <v>0.0</v>
      </c>
      <c r="V846" s="6" t="s">
        <v>978</v>
      </c>
      <c r="W846" s="6" t="s">
        <v>2183</v>
      </c>
      <c r="X846" s="6" t="s">
        <v>1880</v>
      </c>
      <c r="Y846" s="6" t="s">
        <v>2212</v>
      </c>
      <c r="Z846" s="6" t="s">
        <v>2213</v>
      </c>
      <c r="AA846" s="35"/>
      <c r="AB846" s="6" t="s">
        <v>2232</v>
      </c>
      <c r="AC846" t="s">
        <v>2216</v>
      </c>
    </row>
    <row r="847" ht="15.75" hidden="1" customHeight="1">
      <c r="A847" s="2">
        <v>22.0</v>
      </c>
      <c r="B847" s="18" t="s">
        <v>785</v>
      </c>
      <c r="C847">
        <v>1.0</v>
      </c>
      <c r="D847">
        <v>0.0</v>
      </c>
      <c r="E847" t="s">
        <v>965</v>
      </c>
      <c r="F847" t="s">
        <v>1540</v>
      </c>
      <c r="G847" t="s">
        <v>2222</v>
      </c>
      <c r="H847" t="s">
        <v>2223</v>
      </c>
      <c r="I847" t="s">
        <v>1235</v>
      </c>
      <c r="J847" t="s">
        <v>973</v>
      </c>
      <c r="K847" s="23">
        <v>2.0</v>
      </c>
      <c r="N847">
        <v>25.4</v>
      </c>
      <c r="O847" s="23">
        <v>5.0</v>
      </c>
      <c r="R847">
        <v>43.3</v>
      </c>
      <c r="S847">
        <v>0.05</v>
      </c>
      <c r="T847">
        <v>1.0</v>
      </c>
      <c r="V847" s="6" t="s">
        <v>978</v>
      </c>
      <c r="W847" s="6" t="s">
        <v>2183</v>
      </c>
      <c r="X847" s="6" t="s">
        <v>1880</v>
      </c>
      <c r="Y847" s="6" t="s">
        <v>2219</v>
      </c>
      <c r="Z847" s="6" t="s">
        <v>2220</v>
      </c>
      <c r="AA847" s="35"/>
      <c r="AB847" s="6" t="s">
        <v>2233</v>
      </c>
      <c r="AC847" t="s">
        <v>2216</v>
      </c>
    </row>
    <row r="848" ht="14.25" hidden="1" customHeight="1">
      <c r="A848" s="2">
        <v>22.0</v>
      </c>
      <c r="B848" s="18" t="s">
        <v>785</v>
      </c>
      <c r="C848">
        <v>2.0</v>
      </c>
      <c r="D848">
        <v>0.0</v>
      </c>
      <c r="E848" t="s">
        <v>965</v>
      </c>
      <c r="F848" t="s">
        <v>1540</v>
      </c>
      <c r="G848" t="s">
        <v>2222</v>
      </c>
      <c r="H848" t="s">
        <v>2223</v>
      </c>
      <c r="I848" t="s">
        <v>1235</v>
      </c>
      <c r="J848" t="s">
        <v>973</v>
      </c>
      <c r="K848" s="23">
        <v>2.0</v>
      </c>
      <c r="N848">
        <v>0.9</v>
      </c>
      <c r="O848" s="23">
        <v>3.0</v>
      </c>
      <c r="R848">
        <v>25.6</v>
      </c>
      <c r="S848">
        <v>0.05</v>
      </c>
      <c r="T848">
        <v>1.0</v>
      </c>
      <c r="V848" s="6" t="s">
        <v>978</v>
      </c>
      <c r="W848" s="6" t="s">
        <v>2183</v>
      </c>
      <c r="X848" s="6" t="s">
        <v>1880</v>
      </c>
      <c r="Y848" s="6" t="s">
        <v>2221</v>
      </c>
      <c r="Z848" s="6" t="s">
        <v>2221</v>
      </c>
      <c r="AA848" s="35"/>
      <c r="AB848" s="6" t="s">
        <v>2234</v>
      </c>
      <c r="AC848" t="s">
        <v>2216</v>
      </c>
    </row>
    <row r="849" ht="15.75" hidden="1" customHeight="1">
      <c r="A849" s="2">
        <v>22.0</v>
      </c>
      <c r="B849" s="18" t="s">
        <v>785</v>
      </c>
      <c r="C849">
        <v>2.0</v>
      </c>
      <c r="D849">
        <v>0.0</v>
      </c>
      <c r="E849" t="s">
        <v>965</v>
      </c>
      <c r="F849" t="s">
        <v>1540</v>
      </c>
      <c r="G849" t="s">
        <v>2222</v>
      </c>
      <c r="H849" t="s">
        <v>2223</v>
      </c>
      <c r="I849" t="s">
        <v>1235</v>
      </c>
      <c r="J849" t="s">
        <v>973</v>
      </c>
      <c r="K849" s="23">
        <v>2.0</v>
      </c>
      <c r="N849">
        <v>0.9</v>
      </c>
      <c r="O849" s="23">
        <v>5.0</v>
      </c>
      <c r="R849">
        <v>19.3</v>
      </c>
      <c r="S849">
        <v>0.05</v>
      </c>
      <c r="T849">
        <v>1.0</v>
      </c>
      <c r="V849" s="6" t="s">
        <v>978</v>
      </c>
      <c r="W849" s="6" t="s">
        <v>2183</v>
      </c>
      <c r="X849" s="6" t="s">
        <v>1880</v>
      </c>
      <c r="Y849" s="6" t="s">
        <v>2219</v>
      </c>
      <c r="Z849" s="6" t="s">
        <v>2220</v>
      </c>
      <c r="AA849" s="35"/>
      <c r="AB849" s="6" t="s">
        <v>2235</v>
      </c>
      <c r="AC849" t="s">
        <v>2216</v>
      </c>
    </row>
    <row r="850" ht="15.75" hidden="1" customHeight="1">
      <c r="A850" s="2">
        <v>22.0</v>
      </c>
      <c r="B850" s="18" t="s">
        <v>785</v>
      </c>
      <c r="C850">
        <v>1.0</v>
      </c>
      <c r="D850">
        <v>0.0</v>
      </c>
      <c r="E850" t="s">
        <v>965</v>
      </c>
      <c r="F850" t="s">
        <v>1540</v>
      </c>
      <c r="G850" t="s">
        <v>2210</v>
      </c>
      <c r="H850" t="s">
        <v>2211</v>
      </c>
      <c r="I850" t="s">
        <v>1235</v>
      </c>
      <c r="J850" t="s">
        <v>973</v>
      </c>
      <c r="K850" s="23">
        <v>3.0</v>
      </c>
      <c r="N850">
        <v>0.7</v>
      </c>
      <c r="O850" s="23">
        <v>4.0</v>
      </c>
      <c r="R850">
        <v>0.3</v>
      </c>
      <c r="S850" t="s">
        <v>976</v>
      </c>
      <c r="T850">
        <v>0.0</v>
      </c>
      <c r="U850">
        <v>0.0</v>
      </c>
      <c r="V850" s="6" t="s">
        <v>1311</v>
      </c>
      <c r="W850" s="6" t="s">
        <v>2221</v>
      </c>
      <c r="X850" s="6" t="s">
        <v>2221</v>
      </c>
      <c r="Y850" s="6" t="s">
        <v>2212</v>
      </c>
      <c r="Z850" s="6" t="s">
        <v>2213</v>
      </c>
      <c r="AA850" s="35"/>
      <c r="AB850" s="6" t="s">
        <v>2227</v>
      </c>
      <c r="AC850" t="s">
        <v>2216</v>
      </c>
    </row>
    <row r="851" ht="15.75" hidden="1" customHeight="1">
      <c r="A851" s="2">
        <v>22.0</v>
      </c>
      <c r="B851" s="18" t="s">
        <v>785</v>
      </c>
      <c r="C851">
        <v>1.0</v>
      </c>
      <c r="D851">
        <v>0.0</v>
      </c>
      <c r="E851" t="s">
        <v>965</v>
      </c>
      <c r="F851" t="s">
        <v>1540</v>
      </c>
      <c r="G851" t="s">
        <v>2210</v>
      </c>
      <c r="H851" t="s">
        <v>2211</v>
      </c>
      <c r="I851" t="s">
        <v>1235</v>
      </c>
      <c r="J851" t="s">
        <v>973</v>
      </c>
      <c r="K851" s="23">
        <v>3.0</v>
      </c>
      <c r="N851">
        <v>0.7</v>
      </c>
      <c r="O851" s="23">
        <v>5.0</v>
      </c>
      <c r="R851">
        <v>1.0</v>
      </c>
      <c r="S851" t="s">
        <v>976</v>
      </c>
      <c r="T851">
        <v>0.0</v>
      </c>
      <c r="U851">
        <v>0.0</v>
      </c>
      <c r="V851" s="6" t="s">
        <v>1311</v>
      </c>
      <c r="W851" s="6" t="s">
        <v>2221</v>
      </c>
      <c r="X851" s="6" t="s">
        <v>2221</v>
      </c>
      <c r="Y851" s="6" t="s">
        <v>2219</v>
      </c>
      <c r="Z851" s="6" t="s">
        <v>2220</v>
      </c>
      <c r="AA851" s="35"/>
      <c r="AB851" s="6" t="s">
        <v>2227</v>
      </c>
      <c r="AC851" t="s">
        <v>2216</v>
      </c>
    </row>
    <row r="852" ht="15.75" hidden="1" customHeight="1">
      <c r="A852" s="2">
        <v>22.0</v>
      </c>
      <c r="B852" s="18" t="s">
        <v>785</v>
      </c>
      <c r="C852">
        <v>2.0</v>
      </c>
      <c r="D852">
        <v>0.0</v>
      </c>
      <c r="E852" t="s">
        <v>965</v>
      </c>
      <c r="F852" t="s">
        <v>1540</v>
      </c>
      <c r="G852" t="s">
        <v>2210</v>
      </c>
      <c r="H852" t="s">
        <v>2211</v>
      </c>
      <c r="I852" t="s">
        <v>1235</v>
      </c>
      <c r="J852" t="s">
        <v>973</v>
      </c>
      <c r="K852" s="23">
        <v>3.0</v>
      </c>
      <c r="N852">
        <v>5.0</v>
      </c>
      <c r="O852" s="23">
        <v>5.0</v>
      </c>
      <c r="R852">
        <v>0.4</v>
      </c>
      <c r="S852" t="s">
        <v>976</v>
      </c>
      <c r="T852">
        <v>0.0</v>
      </c>
      <c r="U852">
        <v>0.0</v>
      </c>
      <c r="V852" s="6" t="s">
        <v>1311</v>
      </c>
      <c r="W852" s="6" t="s">
        <v>2221</v>
      </c>
      <c r="X852" s="6" t="s">
        <v>2221</v>
      </c>
      <c r="Y852" s="6" t="s">
        <v>2219</v>
      </c>
      <c r="Z852" s="6" t="s">
        <v>2220</v>
      </c>
      <c r="AA852" s="35"/>
      <c r="AB852" s="6" t="s">
        <v>2227</v>
      </c>
      <c r="AC852" t="s">
        <v>2216</v>
      </c>
    </row>
    <row r="853" ht="15.75" hidden="1" customHeight="1">
      <c r="A853" s="2">
        <v>22.0</v>
      </c>
      <c r="B853" s="18" t="s">
        <v>785</v>
      </c>
      <c r="C853">
        <v>1.0</v>
      </c>
      <c r="D853">
        <v>0.0</v>
      </c>
      <c r="E853" t="s">
        <v>965</v>
      </c>
      <c r="F853" t="s">
        <v>1540</v>
      </c>
      <c r="G853" t="s">
        <v>2222</v>
      </c>
      <c r="H853" t="s">
        <v>2223</v>
      </c>
      <c r="I853" t="s">
        <v>1235</v>
      </c>
      <c r="J853" t="s">
        <v>973</v>
      </c>
      <c r="K853" s="23">
        <v>3.0</v>
      </c>
      <c r="N853">
        <v>24.2</v>
      </c>
      <c r="O853" s="23">
        <v>4.0</v>
      </c>
      <c r="R853">
        <v>18.4</v>
      </c>
      <c r="S853" t="s">
        <v>976</v>
      </c>
      <c r="T853">
        <v>0.0</v>
      </c>
      <c r="U853">
        <v>0.0</v>
      </c>
      <c r="V853" s="6" t="s">
        <v>1311</v>
      </c>
      <c r="W853" s="6" t="s">
        <v>2221</v>
      </c>
      <c r="X853" s="6" t="s">
        <v>2221</v>
      </c>
      <c r="Y853" s="6" t="s">
        <v>2212</v>
      </c>
      <c r="Z853" s="6" t="s">
        <v>2213</v>
      </c>
      <c r="AA853" s="35"/>
      <c r="AB853" s="6" t="s">
        <v>2236</v>
      </c>
      <c r="AC853" t="s">
        <v>2216</v>
      </c>
    </row>
    <row r="854" ht="15.75" hidden="1" customHeight="1">
      <c r="A854" s="2">
        <v>22.0</v>
      </c>
      <c r="B854" s="18" t="s">
        <v>785</v>
      </c>
      <c r="C854">
        <v>2.0</v>
      </c>
      <c r="D854">
        <v>0.0</v>
      </c>
      <c r="E854" t="s">
        <v>965</v>
      </c>
      <c r="F854" t="s">
        <v>1540</v>
      </c>
      <c r="G854" t="s">
        <v>2222</v>
      </c>
      <c r="H854" t="s">
        <v>2223</v>
      </c>
      <c r="I854" t="s">
        <v>1235</v>
      </c>
      <c r="J854" t="s">
        <v>973</v>
      </c>
      <c r="K854" s="23">
        <v>3.0</v>
      </c>
      <c r="N854">
        <v>25.6</v>
      </c>
      <c r="O854" s="23">
        <v>5.0</v>
      </c>
      <c r="R854">
        <v>19.3</v>
      </c>
      <c r="S854" t="s">
        <v>976</v>
      </c>
      <c r="T854">
        <v>0.0</v>
      </c>
      <c r="U854">
        <v>0.0</v>
      </c>
      <c r="V854" s="6" t="s">
        <v>1311</v>
      </c>
      <c r="W854" s="6" t="s">
        <v>2221</v>
      </c>
      <c r="X854" s="6" t="s">
        <v>2221</v>
      </c>
      <c r="Y854" s="6" t="s">
        <v>2219</v>
      </c>
      <c r="Z854" s="6" t="s">
        <v>2220</v>
      </c>
      <c r="AA854" s="35"/>
      <c r="AB854" s="6" t="s">
        <v>2237</v>
      </c>
      <c r="AC854" t="s">
        <v>2216</v>
      </c>
    </row>
    <row r="855" ht="15.75" hidden="1" customHeight="1">
      <c r="A855" s="2">
        <v>22.0</v>
      </c>
      <c r="B855" s="18" t="s">
        <v>785</v>
      </c>
      <c r="C855">
        <v>1.0</v>
      </c>
      <c r="D855">
        <v>0.0</v>
      </c>
      <c r="E855" t="s">
        <v>965</v>
      </c>
      <c r="F855" t="s">
        <v>1540</v>
      </c>
      <c r="G855" t="s">
        <v>2222</v>
      </c>
      <c r="H855" t="s">
        <v>2223</v>
      </c>
      <c r="I855" t="s">
        <v>1235</v>
      </c>
      <c r="J855" t="s">
        <v>973</v>
      </c>
      <c r="K855" s="23">
        <v>3.0</v>
      </c>
      <c r="N855">
        <v>24.2</v>
      </c>
      <c r="O855" s="23">
        <v>5.0</v>
      </c>
      <c r="R855">
        <v>43.3</v>
      </c>
      <c r="S855">
        <v>0.05</v>
      </c>
      <c r="T855">
        <v>1.0</v>
      </c>
      <c r="V855" s="6" t="s">
        <v>1311</v>
      </c>
      <c r="W855" s="6" t="s">
        <v>2221</v>
      </c>
      <c r="X855" s="6" t="s">
        <v>2221</v>
      </c>
      <c r="Y855" s="6" t="s">
        <v>2219</v>
      </c>
      <c r="Z855" s="6" t="s">
        <v>2220</v>
      </c>
      <c r="AA855" s="35"/>
      <c r="AB855" s="6" t="s">
        <v>2238</v>
      </c>
      <c r="AC855" t="s">
        <v>2216</v>
      </c>
    </row>
    <row r="856" ht="15.75" hidden="1" customHeight="1">
      <c r="A856" s="2">
        <v>22.0</v>
      </c>
      <c r="B856" s="18" t="s">
        <v>785</v>
      </c>
      <c r="C856">
        <v>1.0</v>
      </c>
      <c r="D856">
        <v>0.0</v>
      </c>
      <c r="E856" t="s">
        <v>965</v>
      </c>
      <c r="F856" t="s">
        <v>1540</v>
      </c>
      <c r="G856" t="s">
        <v>2210</v>
      </c>
      <c r="H856" t="s">
        <v>2211</v>
      </c>
      <c r="I856" t="s">
        <v>1235</v>
      </c>
      <c r="J856" t="s">
        <v>973</v>
      </c>
      <c r="K856" s="23">
        <v>4.0</v>
      </c>
      <c r="N856">
        <v>0.3</v>
      </c>
      <c r="O856" s="23">
        <v>5.0</v>
      </c>
      <c r="R856">
        <v>1.0</v>
      </c>
      <c r="S856" t="s">
        <v>976</v>
      </c>
      <c r="T856">
        <v>0.0</v>
      </c>
      <c r="U856">
        <v>0.0</v>
      </c>
      <c r="V856" s="6" t="s">
        <v>1311</v>
      </c>
      <c r="W856" s="6" t="s">
        <v>2213</v>
      </c>
      <c r="X856" s="6" t="s">
        <v>2213</v>
      </c>
      <c r="Y856" s="6" t="s">
        <v>2219</v>
      </c>
      <c r="Z856" s="6" t="s">
        <v>2220</v>
      </c>
      <c r="AA856" s="35"/>
      <c r="AB856" s="6" t="s">
        <v>2227</v>
      </c>
      <c r="AC856" t="s">
        <v>2216</v>
      </c>
    </row>
    <row r="857" ht="15.75" hidden="1" customHeight="1">
      <c r="A857" s="2">
        <v>22.0</v>
      </c>
      <c r="B857" s="18" t="s">
        <v>785</v>
      </c>
      <c r="C857">
        <v>1.0</v>
      </c>
      <c r="D857">
        <v>0.0</v>
      </c>
      <c r="E857" t="s">
        <v>965</v>
      </c>
      <c r="F857" t="s">
        <v>1540</v>
      </c>
      <c r="G857" t="s">
        <v>2222</v>
      </c>
      <c r="H857" t="s">
        <v>2223</v>
      </c>
      <c r="I857" t="s">
        <v>1235</v>
      </c>
      <c r="J857" t="s">
        <v>973</v>
      </c>
      <c r="K857" s="23">
        <v>4.0</v>
      </c>
      <c r="N857">
        <v>18.4</v>
      </c>
      <c r="O857" s="23">
        <v>5.0</v>
      </c>
      <c r="R857">
        <v>43.3</v>
      </c>
      <c r="S857">
        <v>0.05</v>
      </c>
      <c r="T857">
        <v>1.0</v>
      </c>
      <c r="V857" s="6" t="s">
        <v>1311</v>
      </c>
      <c r="W857" s="6" t="s">
        <v>2213</v>
      </c>
      <c r="X857" s="6" t="s">
        <v>2213</v>
      </c>
      <c r="Y857" s="6" t="s">
        <v>2219</v>
      </c>
      <c r="Z857" s="6" t="s">
        <v>2220</v>
      </c>
      <c r="AA857" s="35"/>
      <c r="AB857" s="6" t="s">
        <v>2239</v>
      </c>
      <c r="AC857" t="s">
        <v>2216</v>
      </c>
    </row>
    <row r="858" ht="15.75" hidden="1" customHeight="1">
      <c r="A858" s="2">
        <v>23.0</v>
      </c>
      <c r="B858" s="18" t="s">
        <v>787</v>
      </c>
      <c r="C858">
        <v>0.0</v>
      </c>
      <c r="D858">
        <v>1.0</v>
      </c>
      <c r="E858" t="s">
        <v>965</v>
      </c>
      <c r="F858" t="s">
        <v>1134</v>
      </c>
      <c r="G858" t="s">
        <v>2240</v>
      </c>
      <c r="H858" t="s">
        <v>2241</v>
      </c>
      <c r="I858" t="s">
        <v>2242</v>
      </c>
      <c r="J858" t="s">
        <v>973</v>
      </c>
      <c r="K858" s="23">
        <v>0.0</v>
      </c>
      <c r="N858">
        <v>0.26</v>
      </c>
      <c r="O858" s="23">
        <v>1.0</v>
      </c>
      <c r="R858">
        <v>0.252</v>
      </c>
      <c r="S858" t="s">
        <v>976</v>
      </c>
      <c r="T858">
        <v>0.0</v>
      </c>
      <c r="U858">
        <v>0.0</v>
      </c>
      <c r="V858" t="s">
        <v>978</v>
      </c>
      <c r="W858" s="6" t="s">
        <v>1384</v>
      </c>
      <c r="X858" s="6" t="s">
        <v>1384</v>
      </c>
      <c r="Y858" s="6" t="s">
        <v>2183</v>
      </c>
      <c r="Z858" s="6" t="s">
        <v>1880</v>
      </c>
      <c r="AA858" s="6" t="s">
        <v>2243</v>
      </c>
      <c r="AB858" s="6" t="s">
        <v>2244</v>
      </c>
      <c r="AC858" t="s">
        <v>2245</v>
      </c>
    </row>
    <row r="859" ht="15.75" hidden="1" customHeight="1">
      <c r="A859" s="2">
        <v>23.0</v>
      </c>
      <c r="B859" s="18" t="s">
        <v>787</v>
      </c>
      <c r="C859">
        <v>0.0</v>
      </c>
      <c r="D859">
        <v>1.0</v>
      </c>
      <c r="E859" t="s">
        <v>965</v>
      </c>
      <c r="F859" t="s">
        <v>1134</v>
      </c>
      <c r="G859" t="s">
        <v>2246</v>
      </c>
      <c r="H859" t="s">
        <v>2247</v>
      </c>
      <c r="I859" t="s">
        <v>2242</v>
      </c>
      <c r="J859" t="s">
        <v>973</v>
      </c>
      <c r="K859" s="23">
        <v>0.0</v>
      </c>
      <c r="N859">
        <v>0.312</v>
      </c>
      <c r="O859" s="23">
        <v>1.0</v>
      </c>
      <c r="R859">
        <v>0.284</v>
      </c>
      <c r="S859" t="s">
        <v>976</v>
      </c>
      <c r="T859">
        <v>0.0</v>
      </c>
      <c r="U859">
        <v>0.0</v>
      </c>
      <c r="V859" t="s">
        <v>978</v>
      </c>
      <c r="W859" s="6" t="s">
        <v>1384</v>
      </c>
      <c r="X859" s="6" t="s">
        <v>1384</v>
      </c>
      <c r="Y859" s="6" t="s">
        <v>2183</v>
      </c>
      <c r="Z859" s="6" t="s">
        <v>1880</v>
      </c>
      <c r="AA859" s="6" t="s">
        <v>2243</v>
      </c>
      <c r="AB859" s="6" t="s">
        <v>2244</v>
      </c>
      <c r="AC859" t="s">
        <v>2245</v>
      </c>
    </row>
    <row r="860" ht="15.75" hidden="1" customHeight="1">
      <c r="A860" s="2">
        <v>23.0</v>
      </c>
      <c r="B860" s="18" t="s">
        <v>787</v>
      </c>
      <c r="C860">
        <v>0.0</v>
      </c>
      <c r="D860">
        <v>1.0</v>
      </c>
      <c r="E860" t="s">
        <v>965</v>
      </c>
      <c r="F860" t="s">
        <v>1134</v>
      </c>
      <c r="G860" t="s">
        <v>2248</v>
      </c>
      <c r="H860" t="s">
        <v>2249</v>
      </c>
      <c r="I860" t="s">
        <v>2242</v>
      </c>
      <c r="J860" t="s">
        <v>973</v>
      </c>
      <c r="K860" s="23">
        <v>0.0</v>
      </c>
      <c r="N860">
        <v>0.253</v>
      </c>
      <c r="O860" s="23">
        <v>1.0</v>
      </c>
      <c r="R860">
        <v>0.253</v>
      </c>
      <c r="S860" t="s">
        <v>976</v>
      </c>
      <c r="T860">
        <v>0.0</v>
      </c>
      <c r="U860">
        <v>0.0</v>
      </c>
      <c r="V860" t="s">
        <v>978</v>
      </c>
      <c r="W860" s="6" t="s">
        <v>1384</v>
      </c>
      <c r="X860" s="6" t="s">
        <v>1384</v>
      </c>
      <c r="Y860" s="6" t="s">
        <v>2183</v>
      </c>
      <c r="Z860" s="6" t="s">
        <v>1880</v>
      </c>
      <c r="AA860" s="6" t="s">
        <v>2243</v>
      </c>
      <c r="AB860" s="6" t="s">
        <v>2244</v>
      </c>
      <c r="AC860" t="s">
        <v>2245</v>
      </c>
    </row>
    <row r="861" ht="15.75" hidden="1" customHeight="1">
      <c r="A861" s="2">
        <v>23.0</v>
      </c>
      <c r="B861" s="18" t="s">
        <v>787</v>
      </c>
      <c r="C861">
        <v>0.0</v>
      </c>
      <c r="D861">
        <v>1.0</v>
      </c>
      <c r="E861" t="s">
        <v>965</v>
      </c>
      <c r="F861" t="s">
        <v>1134</v>
      </c>
      <c r="G861" t="s">
        <v>2250</v>
      </c>
      <c r="H861" t="s">
        <v>2251</v>
      </c>
      <c r="I861" t="s">
        <v>2242</v>
      </c>
      <c r="J861" t="s">
        <v>973</v>
      </c>
      <c r="K861" s="23">
        <v>0.0</v>
      </c>
      <c r="N861">
        <v>0.293</v>
      </c>
      <c r="O861" s="23">
        <v>1.0</v>
      </c>
      <c r="R861">
        <v>0.272</v>
      </c>
      <c r="S861" t="s">
        <v>976</v>
      </c>
      <c r="T861">
        <v>0.0</v>
      </c>
      <c r="U861">
        <v>0.0</v>
      </c>
      <c r="V861" t="s">
        <v>978</v>
      </c>
      <c r="W861" s="6" t="s">
        <v>1384</v>
      </c>
      <c r="X861" s="6" t="s">
        <v>1384</v>
      </c>
      <c r="Y861" s="6" t="s">
        <v>2183</v>
      </c>
      <c r="Z861" s="6" t="s">
        <v>1880</v>
      </c>
      <c r="AA861" s="6" t="s">
        <v>2243</v>
      </c>
      <c r="AB861" s="6" t="s">
        <v>2244</v>
      </c>
      <c r="AC861" t="s">
        <v>2245</v>
      </c>
    </row>
    <row r="862" ht="15.75" hidden="1" customHeight="1">
      <c r="A862" s="2">
        <v>23.0</v>
      </c>
      <c r="B862" s="18" t="s">
        <v>787</v>
      </c>
      <c r="C862">
        <v>0.0</v>
      </c>
      <c r="D862">
        <v>2.0</v>
      </c>
      <c r="E862" t="s">
        <v>965</v>
      </c>
      <c r="F862" t="s">
        <v>1134</v>
      </c>
      <c r="G862" t="s">
        <v>2240</v>
      </c>
      <c r="H862" t="s">
        <v>2252</v>
      </c>
      <c r="I862" t="s">
        <v>2242</v>
      </c>
      <c r="J862" t="s">
        <v>973</v>
      </c>
      <c r="K862" s="23">
        <v>0.0</v>
      </c>
      <c r="N862">
        <v>0.226</v>
      </c>
      <c r="O862" s="23">
        <v>1.0</v>
      </c>
      <c r="R862">
        <v>0.267</v>
      </c>
      <c r="S862">
        <v>0.04</v>
      </c>
      <c r="T862">
        <v>1.0</v>
      </c>
      <c r="U862">
        <v>1.0</v>
      </c>
      <c r="V862" t="s">
        <v>978</v>
      </c>
      <c r="W862" s="6" t="s">
        <v>1384</v>
      </c>
      <c r="X862" s="6" t="s">
        <v>1384</v>
      </c>
      <c r="Y862" s="6" t="s">
        <v>2183</v>
      </c>
      <c r="Z862" s="6" t="s">
        <v>1880</v>
      </c>
      <c r="AA862" s="6" t="s">
        <v>2243</v>
      </c>
      <c r="AB862" s="6" t="s">
        <v>2244</v>
      </c>
      <c r="AC862" t="s">
        <v>2245</v>
      </c>
    </row>
    <row r="863" ht="15.75" hidden="1" customHeight="1">
      <c r="A863" s="2">
        <v>23.0</v>
      </c>
      <c r="B863" s="18" t="s">
        <v>787</v>
      </c>
      <c r="C863">
        <v>0.0</v>
      </c>
      <c r="D863">
        <v>2.0</v>
      </c>
      <c r="E863" t="s">
        <v>965</v>
      </c>
      <c r="F863" t="s">
        <v>1134</v>
      </c>
      <c r="G863" t="s">
        <v>2246</v>
      </c>
      <c r="H863" t="s">
        <v>2253</v>
      </c>
      <c r="I863" t="s">
        <v>2242</v>
      </c>
      <c r="J863" t="s">
        <v>973</v>
      </c>
      <c r="K863" s="23">
        <v>0.0</v>
      </c>
      <c r="N863">
        <v>0.267</v>
      </c>
      <c r="O863" s="23">
        <v>1.0</v>
      </c>
      <c r="R863">
        <v>0.3</v>
      </c>
      <c r="S863">
        <v>0.05</v>
      </c>
      <c r="T863">
        <v>1.0</v>
      </c>
      <c r="U863">
        <v>1.0</v>
      </c>
      <c r="V863" t="s">
        <v>978</v>
      </c>
      <c r="W863" s="6" t="s">
        <v>1384</v>
      </c>
      <c r="X863" s="6" t="s">
        <v>1384</v>
      </c>
      <c r="Y863" s="6" t="s">
        <v>2183</v>
      </c>
      <c r="Z863" s="6" t="s">
        <v>1880</v>
      </c>
      <c r="AA863" s="6" t="s">
        <v>2243</v>
      </c>
      <c r="AB863" s="6" t="s">
        <v>2244</v>
      </c>
      <c r="AC863" t="s">
        <v>2245</v>
      </c>
    </row>
    <row r="864" ht="15.75" hidden="1" customHeight="1">
      <c r="A864" s="2">
        <v>23.0</v>
      </c>
      <c r="B864" s="18" t="s">
        <v>787</v>
      </c>
      <c r="C864">
        <v>0.0</v>
      </c>
      <c r="D864">
        <v>2.0</v>
      </c>
      <c r="E864" t="s">
        <v>965</v>
      </c>
      <c r="F864" t="s">
        <v>1134</v>
      </c>
      <c r="G864" t="s">
        <v>2248</v>
      </c>
      <c r="H864" t="s">
        <v>2254</v>
      </c>
      <c r="I864" t="s">
        <v>2242</v>
      </c>
      <c r="J864" t="s">
        <v>973</v>
      </c>
      <c r="K864" s="23">
        <v>0.0</v>
      </c>
      <c r="N864">
        <v>0.241</v>
      </c>
      <c r="O864" s="23">
        <v>1.0</v>
      </c>
      <c r="R864">
        <v>0.27</v>
      </c>
      <c r="S864">
        <v>0.02</v>
      </c>
      <c r="T864">
        <v>1.0</v>
      </c>
      <c r="U864">
        <v>1.0</v>
      </c>
      <c r="V864" t="s">
        <v>978</v>
      </c>
      <c r="W864" s="6" t="s">
        <v>1384</v>
      </c>
      <c r="X864" s="6" t="s">
        <v>1384</v>
      </c>
      <c r="Y864" s="6" t="s">
        <v>2183</v>
      </c>
      <c r="Z864" s="6" t="s">
        <v>1880</v>
      </c>
      <c r="AA864" s="6" t="s">
        <v>2243</v>
      </c>
      <c r="AB864" s="6" t="s">
        <v>2244</v>
      </c>
      <c r="AC864" t="s">
        <v>2245</v>
      </c>
    </row>
    <row r="865" ht="15.75" hidden="1" customHeight="1">
      <c r="A865" s="2">
        <v>23.0</v>
      </c>
      <c r="B865" s="18" t="s">
        <v>787</v>
      </c>
      <c r="C865">
        <v>0.0</v>
      </c>
      <c r="D865">
        <v>2.0</v>
      </c>
      <c r="E865" t="s">
        <v>965</v>
      </c>
      <c r="F865" t="s">
        <v>1134</v>
      </c>
      <c r="G865" t="s">
        <v>2250</v>
      </c>
      <c r="H865" t="s">
        <v>2255</v>
      </c>
      <c r="I865" t="s">
        <v>2242</v>
      </c>
      <c r="J865" t="s">
        <v>973</v>
      </c>
      <c r="K865" s="23">
        <v>0.0</v>
      </c>
      <c r="N865">
        <v>0.28</v>
      </c>
      <c r="O865" s="23">
        <v>1.0</v>
      </c>
      <c r="R865">
        <v>0.3</v>
      </c>
      <c r="S865" t="s">
        <v>976</v>
      </c>
      <c r="T865">
        <v>0.0</v>
      </c>
      <c r="U865">
        <v>0.0</v>
      </c>
      <c r="V865" t="s">
        <v>978</v>
      </c>
      <c r="W865" s="6" t="s">
        <v>1384</v>
      </c>
      <c r="X865" s="6" t="s">
        <v>1384</v>
      </c>
      <c r="Y865" s="6" t="s">
        <v>2183</v>
      </c>
      <c r="Z865" s="6" t="s">
        <v>1880</v>
      </c>
      <c r="AA865" s="6" t="s">
        <v>2243</v>
      </c>
      <c r="AB865" s="6" t="s">
        <v>2244</v>
      </c>
      <c r="AC865" t="s">
        <v>2245</v>
      </c>
    </row>
    <row r="866" ht="15.75" hidden="1" customHeight="1">
      <c r="A866" s="2">
        <v>23.0</v>
      </c>
      <c r="B866" s="18" t="s">
        <v>787</v>
      </c>
      <c r="C866">
        <v>0.0</v>
      </c>
      <c r="D866">
        <v>3.0</v>
      </c>
      <c r="E866" t="s">
        <v>965</v>
      </c>
      <c r="F866" t="s">
        <v>1134</v>
      </c>
      <c r="G866" t="s">
        <v>2240</v>
      </c>
      <c r="H866" t="s">
        <v>2256</v>
      </c>
      <c r="I866" t="s">
        <v>2242</v>
      </c>
      <c r="J866" t="s">
        <v>973</v>
      </c>
      <c r="K866" s="23">
        <v>0.0</v>
      </c>
      <c r="N866">
        <v>0.222</v>
      </c>
      <c r="O866" s="23">
        <v>1.0</v>
      </c>
      <c r="R866">
        <v>0.222</v>
      </c>
      <c r="S866" t="s">
        <v>976</v>
      </c>
      <c r="T866">
        <v>0.0</v>
      </c>
      <c r="U866">
        <v>0.0</v>
      </c>
      <c r="V866" t="s">
        <v>978</v>
      </c>
      <c r="W866" s="6" t="s">
        <v>1384</v>
      </c>
      <c r="X866" s="6" t="s">
        <v>1384</v>
      </c>
      <c r="Y866" s="6" t="s">
        <v>2183</v>
      </c>
      <c r="Z866" s="6" t="s">
        <v>1880</v>
      </c>
      <c r="AA866" s="6" t="s">
        <v>2243</v>
      </c>
      <c r="AB866" s="6" t="s">
        <v>2244</v>
      </c>
      <c r="AC866" t="s">
        <v>2257</v>
      </c>
    </row>
    <row r="867" ht="15.75" hidden="1" customHeight="1">
      <c r="A867" s="2">
        <v>23.0</v>
      </c>
      <c r="B867" s="18" t="s">
        <v>787</v>
      </c>
      <c r="C867">
        <v>0.0</v>
      </c>
      <c r="D867">
        <v>3.0</v>
      </c>
      <c r="E867" t="s">
        <v>965</v>
      </c>
      <c r="F867" t="s">
        <v>1134</v>
      </c>
      <c r="G867" t="s">
        <v>2246</v>
      </c>
      <c r="H867" t="s">
        <v>2258</v>
      </c>
      <c r="I867" t="s">
        <v>2242</v>
      </c>
      <c r="J867" t="s">
        <v>973</v>
      </c>
      <c r="K867" s="23">
        <v>0.0</v>
      </c>
      <c r="N867">
        <v>0.225</v>
      </c>
      <c r="O867" s="23">
        <v>1.0</v>
      </c>
      <c r="R867">
        <v>0.262</v>
      </c>
      <c r="S867">
        <v>0.03</v>
      </c>
      <c r="T867">
        <v>1.0</v>
      </c>
      <c r="U867">
        <v>1.0</v>
      </c>
      <c r="V867" t="s">
        <v>978</v>
      </c>
      <c r="W867" s="6" t="s">
        <v>1384</v>
      </c>
      <c r="X867" s="6" t="s">
        <v>1384</v>
      </c>
      <c r="Y867" s="6" t="s">
        <v>2183</v>
      </c>
      <c r="Z867" s="6" t="s">
        <v>1880</v>
      </c>
      <c r="AA867" s="6" t="s">
        <v>2243</v>
      </c>
      <c r="AB867" s="6" t="s">
        <v>2244</v>
      </c>
      <c r="AC867" t="s">
        <v>2259</v>
      </c>
    </row>
    <row r="868" ht="15.75" hidden="1" customHeight="1">
      <c r="A868" s="2">
        <v>23.0</v>
      </c>
      <c r="B868" s="18" t="s">
        <v>787</v>
      </c>
      <c r="C868">
        <v>0.0</v>
      </c>
      <c r="D868">
        <v>3.0</v>
      </c>
      <c r="E868" t="s">
        <v>965</v>
      </c>
      <c r="F868" t="s">
        <v>1134</v>
      </c>
      <c r="G868" t="s">
        <v>2248</v>
      </c>
      <c r="H868" t="s">
        <v>2260</v>
      </c>
      <c r="I868" t="s">
        <v>2242</v>
      </c>
      <c r="J868" t="s">
        <v>973</v>
      </c>
      <c r="K868" s="23">
        <v>0.0</v>
      </c>
      <c r="N868">
        <v>0.262</v>
      </c>
      <c r="O868" s="23">
        <v>1.0</v>
      </c>
      <c r="R868">
        <v>0.288</v>
      </c>
      <c r="S868">
        <v>0.02</v>
      </c>
      <c r="T868">
        <v>1.0</v>
      </c>
      <c r="U868">
        <v>1.0</v>
      </c>
      <c r="V868" t="s">
        <v>978</v>
      </c>
      <c r="W868" s="6" t="s">
        <v>1384</v>
      </c>
      <c r="X868" s="6" t="s">
        <v>1384</v>
      </c>
      <c r="Y868" s="6" t="s">
        <v>2183</v>
      </c>
      <c r="Z868" s="6" t="s">
        <v>1880</v>
      </c>
      <c r="AA868" s="6" t="s">
        <v>2243</v>
      </c>
      <c r="AB868" s="6" t="s">
        <v>2244</v>
      </c>
      <c r="AC868" t="s">
        <v>2261</v>
      </c>
    </row>
    <row r="869" ht="15.75" hidden="1" customHeight="1">
      <c r="A869" s="2">
        <v>23.0</v>
      </c>
      <c r="B869" s="18" t="s">
        <v>787</v>
      </c>
      <c r="C869">
        <v>0.0</v>
      </c>
      <c r="D869">
        <v>3.0</v>
      </c>
      <c r="E869" t="s">
        <v>965</v>
      </c>
      <c r="F869" t="s">
        <v>1134</v>
      </c>
      <c r="G869" t="s">
        <v>2250</v>
      </c>
      <c r="H869" t="s">
        <v>2262</v>
      </c>
      <c r="I869" t="s">
        <v>2242</v>
      </c>
      <c r="J869" t="s">
        <v>973</v>
      </c>
      <c r="K869" s="23">
        <v>0.0</v>
      </c>
      <c r="N869">
        <v>0.282</v>
      </c>
      <c r="O869" s="23">
        <v>1.0</v>
      </c>
      <c r="R869">
        <v>0.295</v>
      </c>
      <c r="S869">
        <v>0.03</v>
      </c>
      <c r="T869">
        <v>1.0</v>
      </c>
      <c r="U869">
        <v>1.0</v>
      </c>
      <c r="V869" t="s">
        <v>978</v>
      </c>
      <c r="W869" s="6" t="s">
        <v>1384</v>
      </c>
      <c r="X869" s="6" t="s">
        <v>1384</v>
      </c>
      <c r="Y869" s="6" t="s">
        <v>2183</v>
      </c>
      <c r="Z869" s="6" t="s">
        <v>1880</v>
      </c>
      <c r="AA869" s="6" t="s">
        <v>2243</v>
      </c>
      <c r="AB869" s="6" t="s">
        <v>2244</v>
      </c>
      <c r="AC869" t="s">
        <v>2263</v>
      </c>
    </row>
    <row r="870" ht="15.75" hidden="1" customHeight="1">
      <c r="A870" s="2">
        <v>23.0</v>
      </c>
      <c r="B870" s="18" t="s">
        <v>787</v>
      </c>
      <c r="C870">
        <v>0.0</v>
      </c>
      <c r="D870">
        <v>1.0</v>
      </c>
      <c r="E870" t="s">
        <v>965</v>
      </c>
      <c r="F870" t="s">
        <v>1134</v>
      </c>
      <c r="G870" t="s">
        <v>2264</v>
      </c>
      <c r="H870" t="s">
        <v>2265</v>
      </c>
      <c r="I870" t="s">
        <v>2242</v>
      </c>
      <c r="J870" t="s">
        <v>973</v>
      </c>
      <c r="K870" s="23">
        <v>0.0</v>
      </c>
      <c r="N870">
        <v>19.0</v>
      </c>
      <c r="O870" s="23">
        <v>1.0</v>
      </c>
      <c r="R870">
        <v>19.7</v>
      </c>
      <c r="S870" t="s">
        <v>976</v>
      </c>
      <c r="T870">
        <v>0.0</v>
      </c>
      <c r="U870">
        <v>0.0</v>
      </c>
      <c r="V870" t="s">
        <v>978</v>
      </c>
      <c r="W870" s="6" t="s">
        <v>1384</v>
      </c>
      <c r="X870" s="6" t="s">
        <v>1384</v>
      </c>
      <c r="Y870" s="6" t="s">
        <v>2183</v>
      </c>
      <c r="Z870" s="6" t="s">
        <v>1880</v>
      </c>
      <c r="AA870" s="35" t="s">
        <v>2266</v>
      </c>
      <c r="AB870" s="6" t="s">
        <v>2267</v>
      </c>
      <c r="AC870" t="s">
        <v>2245</v>
      </c>
    </row>
    <row r="871" ht="15.75" hidden="1" customHeight="1">
      <c r="A871" s="2">
        <v>23.0</v>
      </c>
      <c r="B871" s="18" t="s">
        <v>787</v>
      </c>
      <c r="C871">
        <v>0.0</v>
      </c>
      <c r="D871">
        <v>1.0</v>
      </c>
      <c r="E871" t="s">
        <v>965</v>
      </c>
      <c r="F871" t="s">
        <v>1134</v>
      </c>
      <c r="G871" t="s">
        <v>2268</v>
      </c>
      <c r="H871" t="s">
        <v>2265</v>
      </c>
      <c r="I871" t="s">
        <v>2242</v>
      </c>
      <c r="J871" t="s">
        <v>973</v>
      </c>
      <c r="K871" s="23">
        <v>0.0</v>
      </c>
      <c r="N871">
        <v>17.4</v>
      </c>
      <c r="O871" s="23">
        <v>1.0</v>
      </c>
      <c r="R871">
        <v>18.1</v>
      </c>
      <c r="S871" t="s">
        <v>976</v>
      </c>
      <c r="T871">
        <v>0.0</v>
      </c>
      <c r="U871">
        <v>0.0</v>
      </c>
      <c r="V871" t="s">
        <v>978</v>
      </c>
      <c r="W871" s="6" t="s">
        <v>1384</v>
      </c>
      <c r="X871" s="6" t="s">
        <v>1384</v>
      </c>
      <c r="Y871" s="6" t="s">
        <v>2183</v>
      </c>
      <c r="Z871" s="6" t="s">
        <v>1880</v>
      </c>
      <c r="AA871" s="35" t="s">
        <v>2266</v>
      </c>
      <c r="AB871" s="6" t="s">
        <v>2267</v>
      </c>
      <c r="AC871" t="s">
        <v>2245</v>
      </c>
    </row>
    <row r="872" ht="15.75" hidden="1" customHeight="1">
      <c r="A872" s="2">
        <v>23.0</v>
      </c>
      <c r="B872" s="18" t="s">
        <v>787</v>
      </c>
      <c r="C872">
        <v>0.0</v>
      </c>
      <c r="D872">
        <v>2.0</v>
      </c>
      <c r="E872" t="s">
        <v>965</v>
      </c>
      <c r="F872" t="s">
        <v>1134</v>
      </c>
      <c r="G872" t="s">
        <v>2264</v>
      </c>
      <c r="H872" t="s">
        <v>2265</v>
      </c>
      <c r="I872" t="s">
        <v>2242</v>
      </c>
      <c r="J872" t="s">
        <v>973</v>
      </c>
      <c r="K872" s="23">
        <v>0.0</v>
      </c>
      <c r="N872">
        <v>17.1</v>
      </c>
      <c r="O872" s="23">
        <v>1.0</v>
      </c>
      <c r="R872">
        <v>19.8</v>
      </c>
      <c r="S872">
        <v>0.09</v>
      </c>
      <c r="T872">
        <v>1.0</v>
      </c>
      <c r="U872">
        <v>1.0</v>
      </c>
      <c r="V872" t="s">
        <v>978</v>
      </c>
      <c r="W872" s="6" t="s">
        <v>1384</v>
      </c>
      <c r="X872" s="6" t="s">
        <v>1384</v>
      </c>
      <c r="Y872" s="6" t="s">
        <v>2183</v>
      </c>
      <c r="Z872" s="6" t="s">
        <v>1880</v>
      </c>
      <c r="AA872" s="35" t="s">
        <v>2266</v>
      </c>
      <c r="AB872" s="6" t="s">
        <v>2267</v>
      </c>
      <c r="AC872" t="s">
        <v>2245</v>
      </c>
    </row>
    <row r="873" ht="15.75" hidden="1" customHeight="1">
      <c r="A873" s="2">
        <v>23.0</v>
      </c>
      <c r="B873" s="18" t="s">
        <v>787</v>
      </c>
      <c r="C873">
        <v>0.0</v>
      </c>
      <c r="D873">
        <v>2.0</v>
      </c>
      <c r="E873" t="s">
        <v>965</v>
      </c>
      <c r="F873" t="s">
        <v>1134</v>
      </c>
      <c r="G873" t="s">
        <v>2268</v>
      </c>
      <c r="H873" t="s">
        <v>2265</v>
      </c>
      <c r="I873" t="s">
        <v>2242</v>
      </c>
      <c r="J873" t="s">
        <v>973</v>
      </c>
      <c r="K873" s="23">
        <v>0.0</v>
      </c>
      <c r="N873">
        <v>17.7</v>
      </c>
      <c r="O873" s="23">
        <v>1.0</v>
      </c>
      <c r="R873">
        <v>19.6</v>
      </c>
      <c r="S873">
        <v>0.03</v>
      </c>
      <c r="T873">
        <v>1.0</v>
      </c>
      <c r="U873">
        <v>1.0</v>
      </c>
      <c r="V873" t="s">
        <v>978</v>
      </c>
      <c r="W873" s="6" t="s">
        <v>1384</v>
      </c>
      <c r="X873" s="6" t="s">
        <v>1384</v>
      </c>
      <c r="Y873" s="6" t="s">
        <v>2183</v>
      </c>
      <c r="Z873" s="6" t="s">
        <v>1880</v>
      </c>
      <c r="AA873" s="35" t="s">
        <v>2266</v>
      </c>
      <c r="AB873" s="6" t="s">
        <v>2267</v>
      </c>
      <c r="AC873" t="s">
        <v>2245</v>
      </c>
    </row>
    <row r="874" ht="15.75" hidden="1" customHeight="1">
      <c r="A874" s="2">
        <v>23.0</v>
      </c>
      <c r="B874" s="18" t="s">
        <v>787</v>
      </c>
      <c r="C874">
        <v>0.0</v>
      </c>
      <c r="D874">
        <v>3.0</v>
      </c>
      <c r="E874" t="s">
        <v>965</v>
      </c>
      <c r="F874" t="s">
        <v>1134</v>
      </c>
      <c r="G874" t="s">
        <v>2264</v>
      </c>
      <c r="H874" t="s">
        <v>2265</v>
      </c>
      <c r="I874" t="s">
        <v>2242</v>
      </c>
      <c r="J874" t="s">
        <v>973</v>
      </c>
      <c r="K874" s="23">
        <v>0.0</v>
      </c>
      <c r="N874">
        <v>16.8</v>
      </c>
      <c r="O874" s="23">
        <v>1.0</v>
      </c>
      <c r="R874">
        <v>17.7</v>
      </c>
      <c r="S874">
        <v>0.08</v>
      </c>
      <c r="T874">
        <v>1.0</v>
      </c>
      <c r="U874">
        <v>1.0</v>
      </c>
      <c r="V874" t="s">
        <v>978</v>
      </c>
      <c r="W874" s="6" t="s">
        <v>1384</v>
      </c>
      <c r="X874" s="6" t="s">
        <v>1384</v>
      </c>
      <c r="Y874" s="6" t="s">
        <v>2183</v>
      </c>
      <c r="Z874" s="6" t="s">
        <v>1880</v>
      </c>
      <c r="AA874" s="35" t="s">
        <v>2266</v>
      </c>
      <c r="AB874" s="6" t="s">
        <v>2267</v>
      </c>
      <c r="AC874" t="s">
        <v>2269</v>
      </c>
    </row>
    <row r="875" ht="15.75" hidden="1" customHeight="1">
      <c r="A875" s="2">
        <v>23.0</v>
      </c>
      <c r="B875" s="18" t="s">
        <v>787</v>
      </c>
      <c r="C875">
        <v>0.0</v>
      </c>
      <c r="D875">
        <v>3.0</v>
      </c>
      <c r="E875" t="s">
        <v>965</v>
      </c>
      <c r="F875" t="s">
        <v>1134</v>
      </c>
      <c r="G875" t="s">
        <v>2268</v>
      </c>
      <c r="H875" t="s">
        <v>2265</v>
      </c>
      <c r="I875" t="s">
        <v>2242</v>
      </c>
      <c r="J875" t="s">
        <v>973</v>
      </c>
      <c r="K875" s="23">
        <v>0.0</v>
      </c>
      <c r="N875">
        <v>22.3</v>
      </c>
      <c r="O875" s="23">
        <v>1.0</v>
      </c>
      <c r="R875">
        <v>22.0</v>
      </c>
      <c r="S875" t="s">
        <v>976</v>
      </c>
      <c r="T875">
        <v>0.0</v>
      </c>
      <c r="U875">
        <v>0.0</v>
      </c>
      <c r="V875" t="s">
        <v>978</v>
      </c>
      <c r="W875" s="6" t="s">
        <v>1384</v>
      </c>
      <c r="X875" s="6" t="s">
        <v>1384</v>
      </c>
      <c r="Y875" s="6" t="s">
        <v>2183</v>
      </c>
      <c r="Z875" s="6" t="s">
        <v>1880</v>
      </c>
      <c r="AA875" s="35" t="s">
        <v>2266</v>
      </c>
      <c r="AB875" s="6" t="s">
        <v>2267</v>
      </c>
      <c r="AC875" t="s">
        <v>2270</v>
      </c>
    </row>
    <row r="876" ht="15.75" hidden="1" customHeight="1">
      <c r="A876" s="2">
        <v>24.0</v>
      </c>
      <c r="B876" s="18" t="s">
        <v>787</v>
      </c>
      <c r="C876">
        <v>0.0</v>
      </c>
      <c r="D876">
        <v>0.0</v>
      </c>
      <c r="E876" t="s">
        <v>965</v>
      </c>
      <c r="F876" t="s">
        <v>966</v>
      </c>
      <c r="G876" t="s">
        <v>968</v>
      </c>
      <c r="H876" t="s">
        <v>1234</v>
      </c>
      <c r="I876" t="s">
        <v>1339</v>
      </c>
      <c r="J876" t="s">
        <v>973</v>
      </c>
      <c r="K876" s="23">
        <v>0.0</v>
      </c>
      <c r="N876">
        <v>9.23</v>
      </c>
      <c r="O876" s="23">
        <v>1.0</v>
      </c>
      <c r="R876">
        <v>9.23</v>
      </c>
      <c r="S876" t="s">
        <v>976</v>
      </c>
      <c r="T876">
        <v>0.0</v>
      </c>
      <c r="U876">
        <v>0.0</v>
      </c>
      <c r="V876" t="s">
        <v>978</v>
      </c>
      <c r="W876" s="6" t="s">
        <v>1384</v>
      </c>
      <c r="X876" s="6" t="s">
        <v>1384</v>
      </c>
      <c r="Y876" s="6" t="s">
        <v>2183</v>
      </c>
      <c r="Z876" s="6" t="s">
        <v>1880</v>
      </c>
      <c r="AA876" s="35" t="s">
        <v>2271</v>
      </c>
      <c r="AB876" s="6" t="s">
        <v>2272</v>
      </c>
      <c r="AC876" s="6" t="s">
        <v>2273</v>
      </c>
    </row>
    <row r="877" ht="15.75" hidden="1" customHeight="1">
      <c r="A877" s="2">
        <v>24.0</v>
      </c>
      <c r="B877" s="18" t="s">
        <v>787</v>
      </c>
      <c r="C877">
        <v>0.0</v>
      </c>
      <c r="D877">
        <v>0.0</v>
      </c>
      <c r="E877" t="s">
        <v>965</v>
      </c>
      <c r="F877" t="s">
        <v>966</v>
      </c>
      <c r="G877" t="s">
        <v>2274</v>
      </c>
      <c r="I877" t="s">
        <v>1339</v>
      </c>
      <c r="J877" t="s">
        <v>973</v>
      </c>
      <c r="K877" s="23">
        <v>0.0</v>
      </c>
      <c r="N877">
        <v>0.29</v>
      </c>
      <c r="O877" s="23">
        <v>1.0</v>
      </c>
      <c r="R877">
        <v>0.3</v>
      </c>
      <c r="S877" t="s">
        <v>976</v>
      </c>
      <c r="T877">
        <v>0.0</v>
      </c>
      <c r="U877">
        <v>0.0</v>
      </c>
      <c r="V877" t="s">
        <v>978</v>
      </c>
      <c r="W877" s="6" t="s">
        <v>1384</v>
      </c>
      <c r="X877" s="6" t="s">
        <v>1384</v>
      </c>
      <c r="Y877" s="6" t="s">
        <v>2183</v>
      </c>
      <c r="Z877" s="6" t="s">
        <v>1880</v>
      </c>
      <c r="AA877" s="35" t="s">
        <v>2275</v>
      </c>
      <c r="AB877" s="6" t="s">
        <v>2276</v>
      </c>
      <c r="AC877" s="6" t="s">
        <v>2273</v>
      </c>
    </row>
    <row r="878" ht="15.75" hidden="1" customHeight="1">
      <c r="A878" s="2">
        <v>24.0</v>
      </c>
      <c r="B878" s="18" t="s">
        <v>787</v>
      </c>
      <c r="C878">
        <v>0.0</v>
      </c>
      <c r="D878">
        <v>0.0</v>
      </c>
      <c r="E878" t="s">
        <v>965</v>
      </c>
      <c r="F878" t="s">
        <v>1134</v>
      </c>
      <c r="G878" s="8" t="s">
        <v>2277</v>
      </c>
      <c r="H878" t="s">
        <v>1234</v>
      </c>
      <c r="I878" t="s">
        <v>1339</v>
      </c>
      <c r="J878" t="s">
        <v>973</v>
      </c>
      <c r="K878" s="23">
        <v>0.0</v>
      </c>
      <c r="N878">
        <v>25.2</v>
      </c>
      <c r="O878" s="23">
        <v>1.0</v>
      </c>
      <c r="R878">
        <v>30.27</v>
      </c>
      <c r="S878" t="s">
        <v>976</v>
      </c>
      <c r="T878">
        <v>0.0</v>
      </c>
      <c r="U878">
        <v>0.0</v>
      </c>
      <c r="V878" t="s">
        <v>978</v>
      </c>
      <c r="W878" s="6" t="s">
        <v>1384</v>
      </c>
      <c r="X878" s="6" t="s">
        <v>1384</v>
      </c>
      <c r="Y878" s="6" t="s">
        <v>2183</v>
      </c>
      <c r="Z878" s="6" t="s">
        <v>1880</v>
      </c>
      <c r="AA878" s="35" t="s">
        <v>2278</v>
      </c>
      <c r="AB878" s="6" t="s">
        <v>2276</v>
      </c>
      <c r="AC878" s="6" t="s">
        <v>2273</v>
      </c>
    </row>
    <row r="879" ht="15.75" hidden="1" customHeight="1">
      <c r="A879" s="2">
        <v>24.0</v>
      </c>
      <c r="B879" s="18" t="s">
        <v>787</v>
      </c>
      <c r="C879">
        <v>0.0</v>
      </c>
      <c r="D879">
        <v>0.0</v>
      </c>
      <c r="E879" t="s">
        <v>965</v>
      </c>
      <c r="F879" t="s">
        <v>1134</v>
      </c>
      <c r="G879" t="s">
        <v>2279</v>
      </c>
      <c r="H879" t="s">
        <v>1234</v>
      </c>
      <c r="I879" t="s">
        <v>1339</v>
      </c>
      <c r="J879" t="s">
        <v>973</v>
      </c>
      <c r="K879" s="23">
        <v>0.0</v>
      </c>
      <c r="N879">
        <v>2.63</v>
      </c>
      <c r="O879" s="23">
        <v>1.0</v>
      </c>
      <c r="R879">
        <v>2.91</v>
      </c>
      <c r="S879" t="s">
        <v>976</v>
      </c>
      <c r="T879">
        <v>0.0</v>
      </c>
      <c r="U879">
        <v>0.0</v>
      </c>
      <c r="V879" t="s">
        <v>978</v>
      </c>
      <c r="W879" s="6" t="s">
        <v>1384</v>
      </c>
      <c r="X879" s="6" t="s">
        <v>1384</v>
      </c>
      <c r="Y879" s="6" t="s">
        <v>2183</v>
      </c>
      <c r="Z879" s="6" t="s">
        <v>1880</v>
      </c>
      <c r="AA879" s="35" t="s">
        <v>2280</v>
      </c>
      <c r="AB879" s="6" t="s">
        <v>2276</v>
      </c>
      <c r="AC879" s="6" t="s">
        <v>2273</v>
      </c>
    </row>
    <row r="880" ht="15.75" hidden="1" customHeight="1">
      <c r="A880" s="2">
        <v>25.0</v>
      </c>
      <c r="B880" s="18" t="s">
        <v>789</v>
      </c>
      <c r="C880">
        <v>1.0</v>
      </c>
      <c r="D880">
        <v>0.0</v>
      </c>
      <c r="E880" t="s">
        <v>965</v>
      </c>
      <c r="F880" t="s">
        <v>966</v>
      </c>
      <c r="G880" t="s">
        <v>968</v>
      </c>
      <c r="H880" t="s">
        <v>1234</v>
      </c>
      <c r="I880" t="s">
        <v>1235</v>
      </c>
      <c r="J880" t="s">
        <v>973</v>
      </c>
      <c r="K880" s="23">
        <v>0.0</v>
      </c>
      <c r="N880">
        <f>18-7.4</f>
        <v>10.6</v>
      </c>
      <c r="O880" s="23">
        <v>1.0</v>
      </c>
      <c r="R880">
        <f>18.3-7.6</f>
        <v>10.7</v>
      </c>
      <c r="S880" t="s">
        <v>976</v>
      </c>
      <c r="T880">
        <v>0.0</v>
      </c>
      <c r="U880">
        <v>0.0</v>
      </c>
      <c r="V880" t="s">
        <v>978</v>
      </c>
      <c r="W880" s="6" t="s">
        <v>1384</v>
      </c>
      <c r="X880" s="6" t="s">
        <v>1384</v>
      </c>
      <c r="Y880" s="6" t="s">
        <v>2183</v>
      </c>
      <c r="Z880" s="6" t="s">
        <v>1880</v>
      </c>
      <c r="AA880" s="35" t="s">
        <v>2281</v>
      </c>
      <c r="AB880" s="6" t="s">
        <v>2282</v>
      </c>
      <c r="AC880" t="s">
        <v>2283</v>
      </c>
    </row>
    <row r="881" ht="15.75" hidden="1" customHeight="1">
      <c r="A881" s="2">
        <v>25.0</v>
      </c>
      <c r="B881" s="18" t="s">
        <v>789</v>
      </c>
      <c r="C881">
        <v>2.0</v>
      </c>
      <c r="D881">
        <v>0.0</v>
      </c>
      <c r="E881" t="s">
        <v>965</v>
      </c>
      <c r="F881" t="s">
        <v>966</v>
      </c>
      <c r="G881" t="s">
        <v>968</v>
      </c>
      <c r="H881" t="s">
        <v>1234</v>
      </c>
      <c r="I881" t="s">
        <v>1235</v>
      </c>
      <c r="J881" t="s">
        <v>973</v>
      </c>
      <c r="K881" s="23">
        <v>0.0</v>
      </c>
      <c r="N881">
        <f>19.25-8.1</f>
        <v>11.15</v>
      </c>
      <c r="O881" s="23">
        <v>1.0</v>
      </c>
      <c r="R881">
        <f>19.6-8.1</f>
        <v>11.5</v>
      </c>
      <c r="S881" t="s">
        <v>976</v>
      </c>
      <c r="T881">
        <v>0.0</v>
      </c>
      <c r="U881">
        <v>0.0</v>
      </c>
      <c r="V881" t="s">
        <v>978</v>
      </c>
      <c r="W881" s="6" t="s">
        <v>1384</v>
      </c>
      <c r="X881" s="6" t="s">
        <v>1384</v>
      </c>
      <c r="Y881" s="6" t="s">
        <v>2183</v>
      </c>
      <c r="Z881" s="6" t="s">
        <v>1880</v>
      </c>
      <c r="AA881" s="35" t="s">
        <v>2281</v>
      </c>
      <c r="AB881" s="6" t="s">
        <v>2282</v>
      </c>
      <c r="AC881" t="s">
        <v>2283</v>
      </c>
    </row>
    <row r="882" ht="15.75" hidden="1" customHeight="1">
      <c r="A882" s="2">
        <v>25.0</v>
      </c>
      <c r="B882" s="18" t="s">
        <v>789</v>
      </c>
      <c r="C882">
        <v>3.0</v>
      </c>
      <c r="D882">
        <v>0.0</v>
      </c>
      <c r="E882" t="s">
        <v>965</v>
      </c>
      <c r="F882" t="s">
        <v>966</v>
      </c>
      <c r="G882" t="s">
        <v>968</v>
      </c>
      <c r="H882" t="s">
        <v>1234</v>
      </c>
      <c r="I882" t="s">
        <v>1235</v>
      </c>
      <c r="J882" t="s">
        <v>973</v>
      </c>
      <c r="K882" s="23">
        <v>0.0</v>
      </c>
      <c r="N882">
        <f>15.9-7.1</f>
        <v>8.8</v>
      </c>
      <c r="O882" s="23">
        <v>1.0</v>
      </c>
      <c r="R882">
        <f>15.9-7.2</f>
        <v>8.7</v>
      </c>
      <c r="S882" t="s">
        <v>976</v>
      </c>
      <c r="T882">
        <v>0.0</v>
      </c>
      <c r="U882">
        <v>0.0</v>
      </c>
      <c r="V882" t="s">
        <v>978</v>
      </c>
      <c r="W882" s="6" t="s">
        <v>1384</v>
      </c>
      <c r="X882" s="6" t="s">
        <v>1384</v>
      </c>
      <c r="Y882" s="6" t="s">
        <v>2183</v>
      </c>
      <c r="Z882" s="6" t="s">
        <v>1880</v>
      </c>
      <c r="AA882" s="35" t="s">
        <v>2281</v>
      </c>
      <c r="AB882" s="6" t="s">
        <v>2282</v>
      </c>
      <c r="AC882" t="s">
        <v>2283</v>
      </c>
    </row>
    <row r="883" ht="15.75" hidden="1" customHeight="1">
      <c r="A883" s="2">
        <v>25.0</v>
      </c>
      <c r="B883" s="18" t="s">
        <v>789</v>
      </c>
      <c r="C883">
        <v>4.0</v>
      </c>
      <c r="D883">
        <v>0.0</v>
      </c>
      <c r="E883" t="s">
        <v>965</v>
      </c>
      <c r="F883" t="s">
        <v>966</v>
      </c>
      <c r="G883" t="s">
        <v>968</v>
      </c>
      <c r="H883" t="s">
        <v>1234</v>
      </c>
      <c r="I883" t="s">
        <v>1235</v>
      </c>
      <c r="J883" t="s">
        <v>973</v>
      </c>
      <c r="K883" s="23">
        <v>0.0</v>
      </c>
      <c r="N883">
        <f>14.6-5.8</f>
        <v>8.8</v>
      </c>
      <c r="O883" s="23">
        <v>1.0</v>
      </c>
      <c r="R883">
        <f>14.2-5.6</f>
        <v>8.6</v>
      </c>
      <c r="S883" t="s">
        <v>976</v>
      </c>
      <c r="T883">
        <v>0.0</v>
      </c>
      <c r="U883">
        <v>0.0</v>
      </c>
      <c r="V883" t="s">
        <v>978</v>
      </c>
      <c r="W883" s="6" t="s">
        <v>1384</v>
      </c>
      <c r="X883" s="6" t="s">
        <v>1384</v>
      </c>
      <c r="Y883" s="6" t="s">
        <v>2183</v>
      </c>
      <c r="Z883" s="6" t="s">
        <v>1880</v>
      </c>
      <c r="AA883" s="35" t="s">
        <v>2281</v>
      </c>
      <c r="AB883" s="6" t="s">
        <v>2282</v>
      </c>
      <c r="AC883" t="s">
        <v>2283</v>
      </c>
    </row>
    <row r="884" ht="15.75" hidden="1" customHeight="1">
      <c r="A884" s="2">
        <v>25.0</v>
      </c>
      <c r="B884" s="18" t="s">
        <v>789</v>
      </c>
      <c r="C884">
        <v>0.0</v>
      </c>
      <c r="D884">
        <v>0.0</v>
      </c>
      <c r="E884" t="s">
        <v>965</v>
      </c>
      <c r="F884" t="s">
        <v>1134</v>
      </c>
      <c r="G884" t="s">
        <v>2284</v>
      </c>
      <c r="H884" t="s">
        <v>2285</v>
      </c>
      <c r="I884" t="s">
        <v>1235</v>
      </c>
      <c r="J884" t="s">
        <v>973</v>
      </c>
      <c r="K884" s="23">
        <v>0.0</v>
      </c>
      <c r="N884">
        <v>17.0</v>
      </c>
      <c r="O884" s="23">
        <v>1.0</v>
      </c>
      <c r="R884">
        <v>64.8</v>
      </c>
      <c r="S884">
        <v>0.05</v>
      </c>
      <c r="T884">
        <v>1.0</v>
      </c>
      <c r="U884">
        <v>1.0</v>
      </c>
      <c r="V884" t="s">
        <v>978</v>
      </c>
      <c r="W884" s="6" t="s">
        <v>1384</v>
      </c>
      <c r="X884" s="6" t="s">
        <v>1384</v>
      </c>
      <c r="Y884" s="6" t="s">
        <v>2183</v>
      </c>
      <c r="Z884" s="6" t="s">
        <v>1880</v>
      </c>
      <c r="AA884" s="6" t="s">
        <v>2286</v>
      </c>
      <c r="AB884" s="6" t="s">
        <v>2287</v>
      </c>
      <c r="AC884" t="s">
        <v>2283</v>
      </c>
    </row>
    <row r="885" ht="15.75" hidden="1" customHeight="1">
      <c r="A885" s="2">
        <v>25.0</v>
      </c>
      <c r="B885" s="18" t="s">
        <v>789</v>
      </c>
      <c r="C885">
        <v>0.0</v>
      </c>
      <c r="D885">
        <v>0.0</v>
      </c>
      <c r="E885" t="s">
        <v>965</v>
      </c>
      <c r="F885" t="s">
        <v>1134</v>
      </c>
      <c r="G885" t="s">
        <v>2288</v>
      </c>
      <c r="H885" t="s">
        <v>2285</v>
      </c>
      <c r="I885" t="s">
        <v>1235</v>
      </c>
      <c r="J885" t="s">
        <v>973</v>
      </c>
      <c r="K885" s="23">
        <v>0.0</v>
      </c>
      <c r="N885">
        <v>156.8</v>
      </c>
      <c r="O885" s="23">
        <v>1.0</v>
      </c>
      <c r="R885">
        <v>201.1</v>
      </c>
      <c r="S885">
        <v>0.05</v>
      </c>
      <c r="T885">
        <v>1.0</v>
      </c>
      <c r="U885">
        <v>1.0</v>
      </c>
      <c r="V885" t="s">
        <v>978</v>
      </c>
      <c r="W885" s="6" t="s">
        <v>1384</v>
      </c>
      <c r="X885" s="6" t="s">
        <v>1384</v>
      </c>
      <c r="Y885" s="6" t="s">
        <v>2183</v>
      </c>
      <c r="Z885" s="6" t="s">
        <v>1880</v>
      </c>
      <c r="AA885" s="6" t="s">
        <v>2289</v>
      </c>
      <c r="AB885" s="6" t="s">
        <v>2287</v>
      </c>
      <c r="AC885" t="s">
        <v>2283</v>
      </c>
    </row>
    <row r="886" ht="15.75" hidden="1" customHeight="1">
      <c r="A886" s="2">
        <v>25.0</v>
      </c>
      <c r="B886" s="18" t="s">
        <v>789</v>
      </c>
      <c r="C886">
        <v>0.0</v>
      </c>
      <c r="D886">
        <v>0.0</v>
      </c>
      <c r="E886" t="s">
        <v>965</v>
      </c>
      <c r="F886" t="s">
        <v>1134</v>
      </c>
      <c r="G886" t="s">
        <v>2290</v>
      </c>
      <c r="H886" t="s">
        <v>2285</v>
      </c>
      <c r="I886" t="s">
        <v>1235</v>
      </c>
      <c r="J886" t="s">
        <v>973</v>
      </c>
      <c r="K886" s="23">
        <v>0.0</v>
      </c>
      <c r="N886">
        <v>-142.4</v>
      </c>
      <c r="O886" s="23">
        <v>1.0</v>
      </c>
      <c r="R886">
        <v>-139.0</v>
      </c>
      <c r="S886" t="s">
        <v>976</v>
      </c>
      <c r="T886">
        <v>0.0</v>
      </c>
      <c r="U886">
        <v>0.0</v>
      </c>
      <c r="V886" t="s">
        <v>978</v>
      </c>
      <c r="W886" s="6" t="s">
        <v>1384</v>
      </c>
      <c r="X886" s="6" t="s">
        <v>1384</v>
      </c>
      <c r="Y886" s="6" t="s">
        <v>2183</v>
      </c>
      <c r="Z886" s="6" t="s">
        <v>1880</v>
      </c>
      <c r="AA886" s="35" t="s">
        <v>2291</v>
      </c>
      <c r="AB886" s="6" t="s">
        <v>2287</v>
      </c>
      <c r="AC886" t="s">
        <v>2283</v>
      </c>
    </row>
    <row r="887" ht="15.75" hidden="1" customHeight="1">
      <c r="A887" s="2">
        <v>25.0</v>
      </c>
      <c r="B887" s="18" t="s">
        <v>789</v>
      </c>
      <c r="C887">
        <v>0.0</v>
      </c>
      <c r="D887">
        <v>0.0</v>
      </c>
      <c r="E887" t="s">
        <v>965</v>
      </c>
      <c r="F887" t="s">
        <v>1134</v>
      </c>
      <c r="G887" t="s">
        <v>2292</v>
      </c>
      <c r="H887" t="s">
        <v>2285</v>
      </c>
      <c r="I887" t="s">
        <v>1235</v>
      </c>
      <c r="J887" t="s">
        <v>973</v>
      </c>
      <c r="K887" s="23">
        <v>0.0</v>
      </c>
      <c r="N887">
        <v>-56.8</v>
      </c>
      <c r="O887" s="23">
        <v>1.0</v>
      </c>
      <c r="R887">
        <v>-64.9</v>
      </c>
      <c r="S887" t="s">
        <v>976</v>
      </c>
      <c r="T887">
        <v>0.0</v>
      </c>
      <c r="U887">
        <v>0.0</v>
      </c>
      <c r="V887" t="s">
        <v>978</v>
      </c>
      <c r="W887" s="6" t="s">
        <v>1384</v>
      </c>
      <c r="X887" s="6" t="s">
        <v>1384</v>
      </c>
      <c r="Y887" s="6" t="s">
        <v>2183</v>
      </c>
      <c r="Z887" s="6" t="s">
        <v>1880</v>
      </c>
      <c r="AA887" s="35" t="s">
        <v>2293</v>
      </c>
      <c r="AB887" s="6" t="s">
        <v>2294</v>
      </c>
      <c r="AC887" t="s">
        <v>2295</v>
      </c>
    </row>
    <row r="888" ht="15.75" hidden="1" customHeight="1">
      <c r="A888" s="2">
        <v>25.0</v>
      </c>
      <c r="B888" s="18" t="s">
        <v>789</v>
      </c>
      <c r="C888">
        <v>0.0</v>
      </c>
      <c r="D888">
        <v>0.0</v>
      </c>
      <c r="E888" t="s">
        <v>965</v>
      </c>
      <c r="F888" t="s">
        <v>1134</v>
      </c>
      <c r="G888" t="s">
        <v>2296</v>
      </c>
      <c r="H888" t="s">
        <v>2285</v>
      </c>
      <c r="I888" t="s">
        <v>1235</v>
      </c>
      <c r="J888" t="s">
        <v>973</v>
      </c>
      <c r="K888" s="23">
        <v>0.0</v>
      </c>
      <c r="N888">
        <v>205.5</v>
      </c>
      <c r="O888" s="23">
        <v>1.0</v>
      </c>
      <c r="R888">
        <v>201.4</v>
      </c>
      <c r="S888" t="s">
        <v>976</v>
      </c>
      <c r="T888">
        <v>0.0</v>
      </c>
      <c r="U888">
        <v>0.0</v>
      </c>
      <c r="V888" t="s">
        <v>978</v>
      </c>
      <c r="W888" s="6" t="s">
        <v>1384</v>
      </c>
      <c r="X888" s="6" t="s">
        <v>1384</v>
      </c>
      <c r="Y888" s="6" t="s">
        <v>2183</v>
      </c>
      <c r="Z888" s="6" t="s">
        <v>1880</v>
      </c>
      <c r="AA888" s="35" t="s">
        <v>2297</v>
      </c>
      <c r="AB888" s="6" t="s">
        <v>2294</v>
      </c>
      <c r="AC888" t="s">
        <v>2295</v>
      </c>
    </row>
    <row r="889" ht="15.75" hidden="1" customHeight="1">
      <c r="A889" s="2">
        <v>25.0</v>
      </c>
      <c r="B889" s="18" t="s">
        <v>789</v>
      </c>
      <c r="C889">
        <v>0.0</v>
      </c>
      <c r="D889">
        <v>0.0</v>
      </c>
      <c r="E889" t="s">
        <v>965</v>
      </c>
      <c r="F889" t="s">
        <v>1134</v>
      </c>
      <c r="G889" t="s">
        <v>2298</v>
      </c>
      <c r="H889" t="s">
        <v>2285</v>
      </c>
      <c r="I889" t="s">
        <v>1235</v>
      </c>
      <c r="J889" t="s">
        <v>973</v>
      </c>
      <c r="K889" s="23">
        <v>0.0</v>
      </c>
      <c r="N889">
        <v>263.0</v>
      </c>
      <c r="O889" s="23">
        <v>1.0</v>
      </c>
      <c r="R889">
        <v>263.0</v>
      </c>
      <c r="S889" t="s">
        <v>976</v>
      </c>
      <c r="T889">
        <v>0.0</v>
      </c>
      <c r="U889">
        <v>0.0</v>
      </c>
      <c r="V889" t="s">
        <v>978</v>
      </c>
      <c r="W889" s="6" t="s">
        <v>1384</v>
      </c>
      <c r="X889" s="6" t="s">
        <v>1384</v>
      </c>
      <c r="Y889" s="6" t="s">
        <v>2183</v>
      </c>
      <c r="Z889" s="6" t="s">
        <v>1880</v>
      </c>
      <c r="AA889" s="35" t="s">
        <v>2299</v>
      </c>
      <c r="AB889" s="6" t="s">
        <v>2294</v>
      </c>
      <c r="AC889" t="s">
        <v>2295</v>
      </c>
    </row>
    <row r="890" ht="15.75" hidden="1" customHeight="1">
      <c r="A890" s="2">
        <v>25.0</v>
      </c>
      <c r="B890" s="18" t="s">
        <v>789</v>
      </c>
      <c r="C890">
        <v>0.0</v>
      </c>
      <c r="D890">
        <v>0.0</v>
      </c>
      <c r="E890" t="s">
        <v>965</v>
      </c>
      <c r="F890" t="s">
        <v>1134</v>
      </c>
      <c r="G890" t="s">
        <v>2300</v>
      </c>
      <c r="H890" t="s">
        <v>2285</v>
      </c>
      <c r="I890" t="s">
        <v>1235</v>
      </c>
      <c r="J890" t="s">
        <v>973</v>
      </c>
      <c r="K890" s="23">
        <v>0.0</v>
      </c>
      <c r="N890">
        <v>-17.5</v>
      </c>
      <c r="O890" s="23">
        <v>1.0</v>
      </c>
      <c r="R890">
        <v>-17.5</v>
      </c>
      <c r="S890" t="s">
        <v>976</v>
      </c>
      <c r="T890">
        <v>0.0</v>
      </c>
      <c r="U890">
        <v>0.0</v>
      </c>
      <c r="V890" t="s">
        <v>978</v>
      </c>
      <c r="W890" s="6" t="s">
        <v>1384</v>
      </c>
      <c r="X890" s="6" t="s">
        <v>1384</v>
      </c>
      <c r="Y890" s="6" t="s">
        <v>2183</v>
      </c>
      <c r="Z890" s="6" t="s">
        <v>1880</v>
      </c>
      <c r="AA890" s="35" t="s">
        <v>2301</v>
      </c>
      <c r="AB890" s="6" t="s">
        <v>2294</v>
      </c>
      <c r="AC890" t="s">
        <v>2295</v>
      </c>
    </row>
    <row r="891" ht="15.75" hidden="1" customHeight="1">
      <c r="A891" s="2">
        <v>25.0</v>
      </c>
      <c r="B891" s="18" t="s">
        <v>789</v>
      </c>
      <c r="C891">
        <v>0.0</v>
      </c>
      <c r="D891">
        <v>0.0</v>
      </c>
      <c r="E891" t="s">
        <v>965</v>
      </c>
      <c r="F891" t="s">
        <v>1134</v>
      </c>
      <c r="G891" t="s">
        <v>2302</v>
      </c>
      <c r="H891" t="s">
        <v>2285</v>
      </c>
      <c r="I891" t="s">
        <v>1235</v>
      </c>
      <c r="J891" t="s">
        <v>973</v>
      </c>
      <c r="K891" s="23">
        <v>0.0</v>
      </c>
      <c r="N891">
        <v>-72.3</v>
      </c>
      <c r="O891" s="23">
        <v>1.0</v>
      </c>
      <c r="R891">
        <v>-72.3</v>
      </c>
      <c r="S891" t="s">
        <v>976</v>
      </c>
      <c r="T891">
        <v>0.0</v>
      </c>
      <c r="U891">
        <v>0.0</v>
      </c>
      <c r="V891" t="s">
        <v>978</v>
      </c>
      <c r="W891" s="6" t="s">
        <v>1384</v>
      </c>
      <c r="X891" s="6" t="s">
        <v>1384</v>
      </c>
      <c r="Y891" s="6" t="s">
        <v>2183</v>
      </c>
      <c r="Z891" s="6" t="s">
        <v>1880</v>
      </c>
      <c r="AA891" s="35" t="s">
        <v>2303</v>
      </c>
      <c r="AB891" s="6" t="s">
        <v>2294</v>
      </c>
      <c r="AC891" t="s">
        <v>2295</v>
      </c>
    </row>
    <row r="892" ht="15.75" hidden="1" customHeight="1">
      <c r="A892" s="2">
        <v>25.0</v>
      </c>
      <c r="B892" s="18" t="s">
        <v>789</v>
      </c>
      <c r="C892">
        <v>0.0</v>
      </c>
      <c r="D892">
        <v>0.0</v>
      </c>
      <c r="E892" t="s">
        <v>965</v>
      </c>
      <c r="F892" t="s">
        <v>1134</v>
      </c>
      <c r="G892" t="s">
        <v>2304</v>
      </c>
      <c r="H892" t="s">
        <v>2285</v>
      </c>
      <c r="I892" t="s">
        <v>1235</v>
      </c>
      <c r="J892" t="s">
        <v>973</v>
      </c>
      <c r="K892" s="23">
        <v>0.0</v>
      </c>
      <c r="N892">
        <v>53.7</v>
      </c>
      <c r="O892" s="23">
        <v>1.0</v>
      </c>
      <c r="R892">
        <v>53.7</v>
      </c>
      <c r="S892" t="s">
        <v>976</v>
      </c>
      <c r="T892">
        <v>0.0</v>
      </c>
      <c r="U892">
        <v>0.0</v>
      </c>
      <c r="V892" t="s">
        <v>978</v>
      </c>
      <c r="W892" s="6" t="s">
        <v>1384</v>
      </c>
      <c r="X892" s="6" t="s">
        <v>1384</v>
      </c>
      <c r="Y892" s="6" t="s">
        <v>2183</v>
      </c>
      <c r="Z892" s="6" t="s">
        <v>1880</v>
      </c>
      <c r="AA892" s="35" t="s">
        <v>2305</v>
      </c>
      <c r="AB892" s="6" t="s">
        <v>2294</v>
      </c>
      <c r="AC892" t="s">
        <v>2295</v>
      </c>
    </row>
    <row r="893" ht="15.75" hidden="1" customHeight="1">
      <c r="A893" s="2">
        <v>25.0</v>
      </c>
      <c r="B893" s="18" t="s">
        <v>789</v>
      </c>
      <c r="C893">
        <v>1.0</v>
      </c>
      <c r="D893">
        <v>0.0</v>
      </c>
      <c r="E893" t="s">
        <v>965</v>
      </c>
      <c r="F893" t="s">
        <v>966</v>
      </c>
      <c r="G893" t="s">
        <v>2306</v>
      </c>
      <c r="H893" t="s">
        <v>1234</v>
      </c>
      <c r="I893" t="s">
        <v>1235</v>
      </c>
      <c r="J893" t="s">
        <v>973</v>
      </c>
      <c r="K893" s="23">
        <v>0.0</v>
      </c>
      <c r="N893">
        <v>0.42</v>
      </c>
      <c r="O893" s="23">
        <v>1.0</v>
      </c>
      <c r="R893">
        <v>0.14</v>
      </c>
      <c r="S893" t="s">
        <v>976</v>
      </c>
      <c r="T893">
        <v>0.0</v>
      </c>
      <c r="U893">
        <v>0.0</v>
      </c>
      <c r="V893" t="s">
        <v>978</v>
      </c>
      <c r="W893" s="6" t="s">
        <v>1384</v>
      </c>
      <c r="X893" s="6" t="s">
        <v>1384</v>
      </c>
      <c r="Y893" s="6" t="s">
        <v>2183</v>
      </c>
      <c r="Z893" s="6" t="s">
        <v>1880</v>
      </c>
      <c r="AA893" s="35" t="s">
        <v>2307</v>
      </c>
      <c r="AB893" s="6" t="s">
        <v>2308</v>
      </c>
      <c r="AC893" t="s">
        <v>2309</v>
      </c>
    </row>
    <row r="894" ht="15.75" hidden="1" customHeight="1">
      <c r="A894" s="2">
        <v>25.0</v>
      </c>
      <c r="B894" s="18" t="s">
        <v>789</v>
      </c>
      <c r="C894">
        <v>2.0</v>
      </c>
      <c r="D894">
        <v>0.0</v>
      </c>
      <c r="E894" t="s">
        <v>965</v>
      </c>
      <c r="F894" t="s">
        <v>966</v>
      </c>
      <c r="G894" t="s">
        <v>2306</v>
      </c>
      <c r="H894" t="s">
        <v>1234</v>
      </c>
      <c r="I894" t="s">
        <v>1235</v>
      </c>
      <c r="J894" t="s">
        <v>973</v>
      </c>
      <c r="K894" s="23">
        <v>0.0</v>
      </c>
      <c r="N894">
        <v>0.74</v>
      </c>
      <c r="O894" s="23">
        <v>1.0</v>
      </c>
      <c r="R894">
        <v>0.83</v>
      </c>
      <c r="S894" t="s">
        <v>976</v>
      </c>
      <c r="T894">
        <v>0.0</v>
      </c>
      <c r="U894">
        <v>0.0</v>
      </c>
      <c r="V894" t="s">
        <v>978</v>
      </c>
      <c r="W894" s="6" t="s">
        <v>1384</v>
      </c>
      <c r="X894" s="6" t="s">
        <v>1384</v>
      </c>
      <c r="Y894" s="6" t="s">
        <v>2183</v>
      </c>
      <c r="Z894" s="6" t="s">
        <v>1880</v>
      </c>
      <c r="AA894" s="35" t="s">
        <v>2307</v>
      </c>
      <c r="AB894" s="6" t="s">
        <v>2308</v>
      </c>
      <c r="AC894" t="s">
        <v>2309</v>
      </c>
    </row>
    <row r="895" ht="15.75" hidden="1" customHeight="1">
      <c r="A895" s="2">
        <v>25.0</v>
      </c>
      <c r="B895" s="18" t="s">
        <v>789</v>
      </c>
      <c r="C895">
        <v>3.0</v>
      </c>
      <c r="D895">
        <v>0.0</v>
      </c>
      <c r="E895" t="s">
        <v>965</v>
      </c>
      <c r="F895" t="s">
        <v>966</v>
      </c>
      <c r="G895" t="s">
        <v>2306</v>
      </c>
      <c r="H895" t="s">
        <v>1234</v>
      </c>
      <c r="I895" t="s">
        <v>1235</v>
      </c>
      <c r="J895" t="s">
        <v>973</v>
      </c>
      <c r="K895" s="23">
        <v>0.0</v>
      </c>
      <c r="N895">
        <v>0.92</v>
      </c>
      <c r="O895" s="23">
        <v>1.0</v>
      </c>
      <c r="R895">
        <v>1.29</v>
      </c>
      <c r="S895" t="s">
        <v>976</v>
      </c>
      <c r="T895">
        <v>0.0</v>
      </c>
      <c r="U895">
        <v>0.0</v>
      </c>
      <c r="V895" t="s">
        <v>978</v>
      </c>
      <c r="W895" s="6" t="s">
        <v>1384</v>
      </c>
      <c r="X895" s="6" t="s">
        <v>1384</v>
      </c>
      <c r="Y895" s="6" t="s">
        <v>2183</v>
      </c>
      <c r="Z895" s="6" t="s">
        <v>1880</v>
      </c>
      <c r="AA895" s="35" t="s">
        <v>2307</v>
      </c>
      <c r="AB895" s="6" t="s">
        <v>2308</v>
      </c>
      <c r="AC895" t="s">
        <v>2309</v>
      </c>
    </row>
    <row r="896" ht="15.75" hidden="1" customHeight="1">
      <c r="A896" s="2">
        <v>25.0</v>
      </c>
      <c r="B896" s="18" t="s">
        <v>789</v>
      </c>
      <c r="C896">
        <v>4.0</v>
      </c>
      <c r="D896">
        <v>0.0</v>
      </c>
      <c r="E896" t="s">
        <v>965</v>
      </c>
      <c r="F896" t="s">
        <v>966</v>
      </c>
      <c r="G896" t="s">
        <v>2306</v>
      </c>
      <c r="H896" t="s">
        <v>1234</v>
      </c>
      <c r="I896" t="s">
        <v>1235</v>
      </c>
      <c r="J896" t="s">
        <v>973</v>
      </c>
      <c r="K896" s="23">
        <v>0.0</v>
      </c>
      <c r="N896">
        <v>0.92</v>
      </c>
      <c r="O896" s="23">
        <v>1.0</v>
      </c>
      <c r="R896">
        <v>1.2</v>
      </c>
      <c r="S896" t="s">
        <v>976</v>
      </c>
      <c r="T896">
        <v>0.0</v>
      </c>
      <c r="U896">
        <v>0.0</v>
      </c>
      <c r="V896" t="s">
        <v>978</v>
      </c>
      <c r="W896" s="6" t="s">
        <v>1384</v>
      </c>
      <c r="X896" s="6" t="s">
        <v>1384</v>
      </c>
      <c r="Y896" s="6" t="s">
        <v>2183</v>
      </c>
      <c r="Z896" s="6" t="s">
        <v>1880</v>
      </c>
      <c r="AA896" s="35" t="s">
        <v>2307</v>
      </c>
      <c r="AB896" s="6" t="s">
        <v>2308</v>
      </c>
      <c r="AC896" t="s">
        <v>2309</v>
      </c>
    </row>
    <row r="897" ht="15.75" hidden="1" customHeight="1">
      <c r="A897" s="2">
        <v>26.0</v>
      </c>
      <c r="B897" s="18" t="s">
        <v>750</v>
      </c>
      <c r="C897">
        <v>1.0</v>
      </c>
      <c r="D897">
        <v>0.0</v>
      </c>
      <c r="E897" t="s">
        <v>965</v>
      </c>
      <c r="F897" t="s">
        <v>966</v>
      </c>
      <c r="G897" t="s">
        <v>2187</v>
      </c>
      <c r="H897" t="s">
        <v>1447</v>
      </c>
      <c r="I897" t="s">
        <v>972</v>
      </c>
      <c r="J897" t="s">
        <v>973</v>
      </c>
      <c r="K897" s="23">
        <v>0.0</v>
      </c>
      <c r="N897">
        <v>11301.0</v>
      </c>
      <c r="O897" s="23">
        <v>1.0</v>
      </c>
      <c r="R897">
        <v>10570.0</v>
      </c>
      <c r="S897" t="s">
        <v>976</v>
      </c>
      <c r="T897">
        <v>0.0</v>
      </c>
      <c r="U897">
        <v>0.0</v>
      </c>
      <c r="V897" t="s">
        <v>978</v>
      </c>
      <c r="W897" s="6" t="s">
        <v>1384</v>
      </c>
      <c r="X897" s="6" t="s">
        <v>1384</v>
      </c>
      <c r="Y897" s="6" t="s">
        <v>2310</v>
      </c>
      <c r="Z897" s="6" t="s">
        <v>2310</v>
      </c>
      <c r="AA897" s="35" t="s">
        <v>2311</v>
      </c>
      <c r="AB897" s="6" t="s">
        <v>2312</v>
      </c>
      <c r="AC897" t="s">
        <v>2313</v>
      </c>
    </row>
    <row r="898" ht="15.75" hidden="1" customHeight="1">
      <c r="A898" s="2">
        <v>26.0</v>
      </c>
      <c r="B898" s="18" t="s">
        <v>750</v>
      </c>
      <c r="C898">
        <v>2.0</v>
      </c>
      <c r="D898">
        <v>0.0</v>
      </c>
      <c r="E898" t="s">
        <v>965</v>
      </c>
      <c r="F898" t="s">
        <v>966</v>
      </c>
      <c r="G898" t="s">
        <v>2187</v>
      </c>
      <c r="H898" t="s">
        <v>1447</v>
      </c>
      <c r="I898" t="s">
        <v>972</v>
      </c>
      <c r="J898" t="s">
        <v>973</v>
      </c>
      <c r="K898" s="23">
        <v>0.0</v>
      </c>
      <c r="N898">
        <v>14866.0</v>
      </c>
      <c r="O898" s="23">
        <v>1.0</v>
      </c>
      <c r="R898">
        <v>15589.0</v>
      </c>
      <c r="S898" t="s">
        <v>976</v>
      </c>
      <c r="T898">
        <v>0.0</v>
      </c>
      <c r="U898">
        <v>0.0</v>
      </c>
      <c r="V898" t="s">
        <v>978</v>
      </c>
      <c r="W898" s="6" t="s">
        <v>1384</v>
      </c>
      <c r="X898" s="6" t="s">
        <v>1384</v>
      </c>
      <c r="Y898" s="6" t="s">
        <v>2310</v>
      </c>
      <c r="Z898" s="6" t="s">
        <v>2310</v>
      </c>
      <c r="AA898" s="35" t="s">
        <v>2311</v>
      </c>
      <c r="AB898" s="6" t="s">
        <v>2312</v>
      </c>
      <c r="AC898" t="s">
        <v>2314</v>
      </c>
    </row>
    <row r="899" ht="15.75" hidden="1" customHeight="1">
      <c r="A899" s="2">
        <v>26.0</v>
      </c>
      <c r="B899" s="18" t="s">
        <v>750</v>
      </c>
      <c r="C899">
        <v>1.0</v>
      </c>
      <c r="D899">
        <v>0.0</v>
      </c>
      <c r="E899" t="s">
        <v>965</v>
      </c>
      <c r="F899" t="s">
        <v>966</v>
      </c>
      <c r="G899" t="s">
        <v>2187</v>
      </c>
      <c r="H899" t="s">
        <v>1447</v>
      </c>
      <c r="I899" t="s">
        <v>972</v>
      </c>
      <c r="J899" t="s">
        <v>973</v>
      </c>
      <c r="K899" s="23">
        <v>0.0</v>
      </c>
      <c r="N899">
        <v>11301.0</v>
      </c>
      <c r="O899" s="23">
        <v>2.0</v>
      </c>
      <c r="R899">
        <v>9206.0</v>
      </c>
      <c r="S899" t="s">
        <v>976</v>
      </c>
      <c r="T899">
        <v>0.0</v>
      </c>
      <c r="U899">
        <v>0.0</v>
      </c>
      <c r="V899" t="s">
        <v>1391</v>
      </c>
      <c r="W899" s="6" t="s">
        <v>1384</v>
      </c>
      <c r="X899" s="6" t="s">
        <v>1384</v>
      </c>
      <c r="Y899" s="6" t="s">
        <v>2315</v>
      </c>
      <c r="Z899" s="6" t="s">
        <v>2315</v>
      </c>
      <c r="AA899" s="35" t="s">
        <v>2316</v>
      </c>
      <c r="AB899" s="6" t="s">
        <v>2312</v>
      </c>
      <c r="AC899" t="s">
        <v>2317</v>
      </c>
    </row>
    <row r="900" ht="15.75" hidden="1" customHeight="1">
      <c r="A900" s="2">
        <v>26.0</v>
      </c>
      <c r="B900" s="18" t="s">
        <v>750</v>
      </c>
      <c r="C900">
        <v>2.0</v>
      </c>
      <c r="D900">
        <v>0.0</v>
      </c>
      <c r="E900" t="s">
        <v>965</v>
      </c>
      <c r="F900" t="s">
        <v>966</v>
      </c>
      <c r="G900" t="s">
        <v>2187</v>
      </c>
      <c r="H900" t="s">
        <v>1447</v>
      </c>
      <c r="I900" t="s">
        <v>972</v>
      </c>
      <c r="J900" t="s">
        <v>973</v>
      </c>
      <c r="K900" s="23">
        <v>0.0</v>
      </c>
      <c r="N900">
        <v>14866.0</v>
      </c>
      <c r="O900" s="23">
        <v>2.0</v>
      </c>
      <c r="R900">
        <v>14154.0</v>
      </c>
      <c r="S900" t="s">
        <v>976</v>
      </c>
      <c r="T900">
        <v>0.0</v>
      </c>
      <c r="U900">
        <v>0.0</v>
      </c>
      <c r="V900" t="s">
        <v>1391</v>
      </c>
      <c r="W900" s="6" t="s">
        <v>1384</v>
      </c>
      <c r="X900" s="6" t="s">
        <v>1384</v>
      </c>
      <c r="Y900" s="6" t="s">
        <v>2315</v>
      </c>
      <c r="Z900" s="6" t="s">
        <v>2315</v>
      </c>
      <c r="AA900" s="35" t="s">
        <v>2316</v>
      </c>
      <c r="AB900" s="6" t="s">
        <v>2312</v>
      </c>
      <c r="AC900" t="s">
        <v>2318</v>
      </c>
    </row>
    <row r="901" ht="15.75" hidden="1" customHeight="1">
      <c r="A901" s="2">
        <v>26.0</v>
      </c>
      <c r="B901" s="18" t="s">
        <v>750</v>
      </c>
      <c r="C901">
        <v>1.0</v>
      </c>
      <c r="D901">
        <v>0.0</v>
      </c>
      <c r="E901" t="s">
        <v>965</v>
      </c>
      <c r="F901" t="s">
        <v>1134</v>
      </c>
      <c r="G901" t="s">
        <v>2319</v>
      </c>
      <c r="H901" t="s">
        <v>2320</v>
      </c>
      <c r="I901" t="s">
        <v>972</v>
      </c>
      <c r="J901" t="s">
        <v>973</v>
      </c>
      <c r="K901" s="23">
        <v>0.0</v>
      </c>
      <c r="N901">
        <v>0.68</v>
      </c>
      <c r="O901" s="23">
        <v>1.0</v>
      </c>
      <c r="R901">
        <v>0.86</v>
      </c>
      <c r="S901" t="s">
        <v>976</v>
      </c>
      <c r="T901">
        <v>0.0</v>
      </c>
      <c r="U901">
        <v>0.0</v>
      </c>
      <c r="V901" t="s">
        <v>978</v>
      </c>
      <c r="W901" s="6" t="s">
        <v>1384</v>
      </c>
      <c r="X901" s="6" t="s">
        <v>1384</v>
      </c>
      <c r="Y901" s="6" t="s">
        <v>2310</v>
      </c>
      <c r="Z901" s="6" t="s">
        <v>2310</v>
      </c>
      <c r="AA901" s="35" t="s">
        <v>2321</v>
      </c>
      <c r="AB901" t="s">
        <v>2322</v>
      </c>
      <c r="AC901" t="s">
        <v>2323</v>
      </c>
    </row>
    <row r="902" ht="15.75" hidden="1" customHeight="1">
      <c r="A902" s="2">
        <v>26.0</v>
      </c>
      <c r="B902" s="18" t="s">
        <v>750</v>
      </c>
      <c r="C902">
        <v>2.0</v>
      </c>
      <c r="D902">
        <v>0.0</v>
      </c>
      <c r="E902" t="s">
        <v>965</v>
      </c>
      <c r="F902" t="s">
        <v>1134</v>
      </c>
      <c r="G902" t="s">
        <v>2319</v>
      </c>
      <c r="H902" t="s">
        <v>2324</v>
      </c>
      <c r="I902" t="s">
        <v>972</v>
      </c>
      <c r="J902" t="s">
        <v>973</v>
      </c>
      <c r="K902" s="23">
        <v>0.0</v>
      </c>
      <c r="N902">
        <v>0.21</v>
      </c>
      <c r="O902" s="23">
        <v>1.0</v>
      </c>
      <c r="R902">
        <v>0.65</v>
      </c>
      <c r="S902">
        <v>0.06</v>
      </c>
      <c r="T902">
        <v>1.0</v>
      </c>
      <c r="U902">
        <v>1.0</v>
      </c>
      <c r="V902" t="s">
        <v>978</v>
      </c>
      <c r="W902" s="6" t="s">
        <v>1384</v>
      </c>
      <c r="X902" s="6" t="s">
        <v>1384</v>
      </c>
      <c r="Y902" s="6" t="s">
        <v>2310</v>
      </c>
      <c r="Z902" s="6" t="s">
        <v>2310</v>
      </c>
      <c r="AA902" s="35" t="s">
        <v>2321</v>
      </c>
      <c r="AB902" t="s">
        <v>2322</v>
      </c>
      <c r="AC902" t="s">
        <v>2325</v>
      </c>
    </row>
    <row r="903" ht="15.75" hidden="1" customHeight="1">
      <c r="A903" s="2">
        <v>26.0</v>
      </c>
      <c r="B903" s="18" t="s">
        <v>750</v>
      </c>
      <c r="C903">
        <v>1.0</v>
      </c>
      <c r="D903">
        <v>0.0</v>
      </c>
      <c r="E903" t="s">
        <v>965</v>
      </c>
      <c r="F903" t="s">
        <v>1134</v>
      </c>
      <c r="G903" t="s">
        <v>2319</v>
      </c>
      <c r="H903" t="s">
        <v>2326</v>
      </c>
      <c r="I903" t="s">
        <v>972</v>
      </c>
      <c r="J903" t="s">
        <v>973</v>
      </c>
      <c r="K903" s="23">
        <v>0.0</v>
      </c>
      <c r="N903">
        <v>0.68</v>
      </c>
      <c r="O903" s="23">
        <v>2.0</v>
      </c>
      <c r="R903">
        <v>0.81</v>
      </c>
      <c r="S903" t="s">
        <v>976</v>
      </c>
      <c r="T903">
        <v>0.0</v>
      </c>
      <c r="U903">
        <v>0.0</v>
      </c>
      <c r="V903" t="s">
        <v>1391</v>
      </c>
      <c r="W903" s="6" t="s">
        <v>1384</v>
      </c>
      <c r="X903" s="6" t="s">
        <v>1384</v>
      </c>
      <c r="Y903" s="6" t="s">
        <v>2315</v>
      </c>
      <c r="Z903" s="6" t="s">
        <v>2315</v>
      </c>
      <c r="AA903" s="35" t="s">
        <v>2321</v>
      </c>
      <c r="AB903" t="s">
        <v>2322</v>
      </c>
      <c r="AC903" t="s">
        <v>2323</v>
      </c>
    </row>
    <row r="904" ht="15.75" hidden="1" customHeight="1">
      <c r="A904" s="2">
        <v>26.0</v>
      </c>
      <c r="B904" s="18" t="s">
        <v>750</v>
      </c>
      <c r="C904">
        <v>2.0</v>
      </c>
      <c r="D904">
        <v>0.0</v>
      </c>
      <c r="E904" t="s">
        <v>965</v>
      </c>
      <c r="F904" t="s">
        <v>1134</v>
      </c>
      <c r="G904" t="s">
        <v>2319</v>
      </c>
      <c r="H904" t="s">
        <v>2327</v>
      </c>
      <c r="I904" t="s">
        <v>972</v>
      </c>
      <c r="J904" t="s">
        <v>973</v>
      </c>
      <c r="K904" s="23">
        <v>0.0</v>
      </c>
      <c r="N904">
        <v>0.21</v>
      </c>
      <c r="O904" s="23">
        <v>2.0</v>
      </c>
      <c r="R904">
        <v>0.65</v>
      </c>
      <c r="S904">
        <v>0.06</v>
      </c>
      <c r="T904">
        <v>1.0</v>
      </c>
      <c r="U904">
        <v>1.0</v>
      </c>
      <c r="V904" t="s">
        <v>1391</v>
      </c>
      <c r="W904" s="6" t="s">
        <v>1384</v>
      </c>
      <c r="X904" s="6" t="s">
        <v>1384</v>
      </c>
      <c r="Y904" s="6" t="s">
        <v>2315</v>
      </c>
      <c r="Z904" s="6" t="s">
        <v>2315</v>
      </c>
      <c r="AA904" s="35" t="s">
        <v>2321</v>
      </c>
      <c r="AB904" t="s">
        <v>2322</v>
      </c>
      <c r="AC904" t="s">
        <v>2325</v>
      </c>
    </row>
    <row r="905" ht="15.75" hidden="1" customHeight="1">
      <c r="A905" s="2">
        <v>26.0</v>
      </c>
      <c r="B905" s="18" t="s">
        <v>750</v>
      </c>
      <c r="C905">
        <v>0.0</v>
      </c>
      <c r="D905">
        <v>0.0</v>
      </c>
      <c r="E905" t="s">
        <v>965</v>
      </c>
      <c r="F905" t="s">
        <v>1134</v>
      </c>
      <c r="G905" t="s">
        <v>2328</v>
      </c>
      <c r="H905" t="s">
        <v>2329</v>
      </c>
      <c r="I905" t="s">
        <v>972</v>
      </c>
      <c r="J905" t="s">
        <v>973</v>
      </c>
      <c r="K905" s="23">
        <v>0.0</v>
      </c>
      <c r="N905">
        <v>2.87</v>
      </c>
      <c r="O905" s="23">
        <v>1.0</v>
      </c>
      <c r="R905">
        <v>3.49</v>
      </c>
      <c r="S905">
        <v>0.08</v>
      </c>
      <c r="T905">
        <v>1.0</v>
      </c>
      <c r="U905">
        <v>1.0</v>
      </c>
      <c r="V905" t="s">
        <v>978</v>
      </c>
      <c r="W905" s="6" t="s">
        <v>1384</v>
      </c>
      <c r="X905" s="6" t="s">
        <v>1384</v>
      </c>
      <c r="Y905" s="6" t="s">
        <v>2310</v>
      </c>
      <c r="Z905" s="6" t="s">
        <v>2310</v>
      </c>
      <c r="AA905" s="35" t="s">
        <v>2330</v>
      </c>
      <c r="AB905" t="s">
        <v>2331</v>
      </c>
      <c r="AC905" t="s">
        <v>2332</v>
      </c>
    </row>
    <row r="906" ht="15.75" hidden="1" customHeight="1">
      <c r="A906" s="2">
        <v>26.0</v>
      </c>
      <c r="B906" s="18" t="s">
        <v>750</v>
      </c>
      <c r="C906">
        <v>0.0</v>
      </c>
      <c r="D906">
        <v>0.0</v>
      </c>
      <c r="E906" t="s">
        <v>965</v>
      </c>
      <c r="F906" t="s">
        <v>1134</v>
      </c>
      <c r="G906" t="s">
        <v>2328</v>
      </c>
      <c r="H906" t="s">
        <v>2333</v>
      </c>
      <c r="I906" t="s">
        <v>972</v>
      </c>
      <c r="J906" t="s">
        <v>973</v>
      </c>
      <c r="K906" s="23">
        <v>0.0</v>
      </c>
      <c r="N906">
        <v>2.87</v>
      </c>
      <c r="O906" s="23">
        <v>2.0</v>
      </c>
      <c r="R906">
        <v>3.55</v>
      </c>
      <c r="S906">
        <v>0.08</v>
      </c>
      <c r="T906">
        <v>1.0</v>
      </c>
      <c r="U906">
        <v>1.0</v>
      </c>
      <c r="V906" t="s">
        <v>1391</v>
      </c>
      <c r="W906" s="6" t="s">
        <v>1384</v>
      </c>
      <c r="X906" s="6" t="s">
        <v>1384</v>
      </c>
      <c r="Y906" s="6" t="s">
        <v>2315</v>
      </c>
      <c r="Z906" s="6" t="s">
        <v>2315</v>
      </c>
      <c r="AA906" s="35" t="s">
        <v>2330</v>
      </c>
      <c r="AB906" t="s">
        <v>2334</v>
      </c>
      <c r="AC906" t="s">
        <v>2335</v>
      </c>
    </row>
    <row r="907" ht="15.75" hidden="1" customHeight="1">
      <c r="A907" s="2">
        <v>26.0</v>
      </c>
      <c r="B907" s="18" t="s">
        <v>750</v>
      </c>
      <c r="C907">
        <v>1.0</v>
      </c>
      <c r="D907">
        <v>0.0</v>
      </c>
      <c r="E907" t="s">
        <v>965</v>
      </c>
      <c r="F907" t="s">
        <v>1134</v>
      </c>
      <c r="G907" t="s">
        <v>2336</v>
      </c>
      <c r="H907" t="s">
        <v>1669</v>
      </c>
      <c r="I907" t="s">
        <v>972</v>
      </c>
      <c r="J907" t="s">
        <v>973</v>
      </c>
      <c r="K907" s="23">
        <v>0.0</v>
      </c>
      <c r="N907">
        <v>1372.0</v>
      </c>
      <c r="O907" s="23">
        <v>1.0</v>
      </c>
      <c r="R907">
        <v>1427.0</v>
      </c>
      <c r="S907" t="s">
        <v>976</v>
      </c>
      <c r="T907">
        <v>0.0</v>
      </c>
      <c r="U907">
        <v>0.0</v>
      </c>
      <c r="V907" t="s">
        <v>978</v>
      </c>
      <c r="W907" s="6" t="s">
        <v>1384</v>
      </c>
      <c r="X907" s="6" t="s">
        <v>1384</v>
      </c>
      <c r="Y907" s="6" t="s">
        <v>2310</v>
      </c>
      <c r="Z907" s="6" t="s">
        <v>2310</v>
      </c>
      <c r="AA907" s="35" t="s">
        <v>2337</v>
      </c>
      <c r="AB907" t="s">
        <v>2338</v>
      </c>
      <c r="AC907" t="s">
        <v>2339</v>
      </c>
    </row>
    <row r="908" ht="15.75" hidden="1" customHeight="1">
      <c r="A908" s="2">
        <v>26.0</v>
      </c>
      <c r="B908" s="18" t="s">
        <v>750</v>
      </c>
      <c r="C908">
        <v>1.0</v>
      </c>
      <c r="D908">
        <v>0.0</v>
      </c>
      <c r="E908" t="s">
        <v>965</v>
      </c>
      <c r="F908" t="s">
        <v>1134</v>
      </c>
      <c r="G908" t="s">
        <v>2336</v>
      </c>
      <c r="H908" t="s">
        <v>1669</v>
      </c>
      <c r="I908" t="s">
        <v>972</v>
      </c>
      <c r="J908" t="s">
        <v>973</v>
      </c>
      <c r="K908" s="23">
        <v>0.0</v>
      </c>
      <c r="N908">
        <v>1372.0</v>
      </c>
      <c r="O908" s="23">
        <v>2.0</v>
      </c>
      <c r="R908">
        <v>1605.0</v>
      </c>
      <c r="S908" t="s">
        <v>976</v>
      </c>
      <c r="T908">
        <v>0.0</v>
      </c>
      <c r="U908">
        <v>0.0</v>
      </c>
      <c r="V908" t="s">
        <v>1391</v>
      </c>
      <c r="W908" s="6" t="s">
        <v>1384</v>
      </c>
      <c r="X908" s="6" t="s">
        <v>1384</v>
      </c>
      <c r="Y908" s="6" t="s">
        <v>2315</v>
      </c>
      <c r="Z908" s="6" t="s">
        <v>2315</v>
      </c>
      <c r="AA908" s="35" t="s">
        <v>2337</v>
      </c>
      <c r="AB908" t="s">
        <v>2338</v>
      </c>
      <c r="AC908" t="s">
        <v>2339</v>
      </c>
    </row>
    <row r="909" ht="15.75" hidden="1" customHeight="1">
      <c r="A909" s="2">
        <v>26.0</v>
      </c>
      <c r="B909" s="18" t="s">
        <v>750</v>
      </c>
      <c r="C909">
        <v>1.0</v>
      </c>
      <c r="D909">
        <v>0.0</v>
      </c>
      <c r="E909" t="s">
        <v>965</v>
      </c>
      <c r="F909" t="s">
        <v>1134</v>
      </c>
      <c r="G909" t="s">
        <v>2340</v>
      </c>
      <c r="H909" t="s">
        <v>1669</v>
      </c>
      <c r="I909" t="s">
        <v>972</v>
      </c>
      <c r="J909" t="s">
        <v>973</v>
      </c>
      <c r="K909" s="23">
        <v>0.0</v>
      </c>
      <c r="N909">
        <v>1266.0</v>
      </c>
      <c r="O909" s="23">
        <v>1.0</v>
      </c>
      <c r="R909">
        <v>1360.0</v>
      </c>
      <c r="S909">
        <v>0.02</v>
      </c>
      <c r="T909">
        <v>1.0</v>
      </c>
      <c r="U909">
        <v>-1.0</v>
      </c>
      <c r="V909" t="s">
        <v>978</v>
      </c>
      <c r="W909" s="6" t="s">
        <v>1384</v>
      </c>
      <c r="X909" s="6" t="s">
        <v>1384</v>
      </c>
      <c r="Y909" s="6" t="s">
        <v>2310</v>
      </c>
      <c r="Z909" s="6" t="s">
        <v>2310</v>
      </c>
      <c r="AA909" s="35" t="s">
        <v>2341</v>
      </c>
      <c r="AB909" t="s">
        <v>2338</v>
      </c>
      <c r="AC909" t="s">
        <v>2339</v>
      </c>
    </row>
    <row r="910" ht="15.75" hidden="1" customHeight="1">
      <c r="A910" s="2">
        <v>26.0</v>
      </c>
      <c r="B910" s="18" t="s">
        <v>750</v>
      </c>
      <c r="C910">
        <v>2.0</v>
      </c>
      <c r="D910">
        <v>0.0</v>
      </c>
      <c r="E910" t="s">
        <v>965</v>
      </c>
      <c r="F910" t="s">
        <v>1134</v>
      </c>
      <c r="G910" t="s">
        <v>2340</v>
      </c>
      <c r="H910" t="s">
        <v>1669</v>
      </c>
      <c r="I910" t="s">
        <v>972</v>
      </c>
      <c r="J910" t="s">
        <v>973</v>
      </c>
      <c r="K910" s="23">
        <v>0.0</v>
      </c>
      <c r="N910">
        <v>1001.0</v>
      </c>
      <c r="O910" s="23">
        <v>1.0</v>
      </c>
      <c r="R910">
        <v>1047.0</v>
      </c>
      <c r="S910" t="s">
        <v>976</v>
      </c>
      <c r="T910">
        <v>0.0</v>
      </c>
      <c r="U910">
        <v>0.0</v>
      </c>
      <c r="V910" t="s">
        <v>978</v>
      </c>
      <c r="W910" s="6" t="s">
        <v>1384</v>
      </c>
      <c r="X910" s="6" t="s">
        <v>1384</v>
      </c>
      <c r="Y910" s="6" t="s">
        <v>2310</v>
      </c>
      <c r="Z910" s="6" t="s">
        <v>2310</v>
      </c>
      <c r="AA910" s="35" t="s">
        <v>2341</v>
      </c>
      <c r="AB910" t="s">
        <v>2338</v>
      </c>
      <c r="AC910" t="s">
        <v>2339</v>
      </c>
    </row>
    <row r="911" ht="15.75" hidden="1" customHeight="1">
      <c r="A911" s="2">
        <v>26.0</v>
      </c>
      <c r="B911" s="18" t="s">
        <v>750</v>
      </c>
      <c r="C911">
        <v>1.0</v>
      </c>
      <c r="D911">
        <v>0.0</v>
      </c>
      <c r="E911" t="s">
        <v>965</v>
      </c>
      <c r="F911" t="s">
        <v>1134</v>
      </c>
      <c r="G911" t="s">
        <v>2340</v>
      </c>
      <c r="H911" t="s">
        <v>1669</v>
      </c>
      <c r="I911" t="s">
        <v>972</v>
      </c>
      <c r="J911" t="s">
        <v>973</v>
      </c>
      <c r="K911" s="23">
        <v>0.0</v>
      </c>
      <c r="N911">
        <v>1266.0</v>
      </c>
      <c r="O911" s="23">
        <v>2.0</v>
      </c>
      <c r="R911">
        <v>1453.0</v>
      </c>
      <c r="S911">
        <v>0.02</v>
      </c>
      <c r="T911">
        <v>1.0</v>
      </c>
      <c r="U911">
        <v>-1.0</v>
      </c>
      <c r="V911" t="s">
        <v>1391</v>
      </c>
      <c r="W911" s="6" t="s">
        <v>1384</v>
      </c>
      <c r="X911" s="6" t="s">
        <v>1384</v>
      </c>
      <c r="Y911" s="6" t="s">
        <v>2315</v>
      </c>
      <c r="Z911" s="6" t="s">
        <v>2315</v>
      </c>
      <c r="AA911" s="35" t="s">
        <v>2341</v>
      </c>
      <c r="AB911" t="s">
        <v>2338</v>
      </c>
      <c r="AC911" t="s">
        <v>2339</v>
      </c>
    </row>
    <row r="912" ht="15.75" hidden="1" customHeight="1">
      <c r="A912" s="2">
        <v>26.0</v>
      </c>
      <c r="B912" s="18" t="s">
        <v>750</v>
      </c>
      <c r="C912">
        <v>2.0</v>
      </c>
      <c r="D912">
        <v>0.0</v>
      </c>
      <c r="E912" t="s">
        <v>965</v>
      </c>
      <c r="F912" t="s">
        <v>1134</v>
      </c>
      <c r="G912" t="s">
        <v>2340</v>
      </c>
      <c r="H912" t="s">
        <v>1669</v>
      </c>
      <c r="I912" t="s">
        <v>972</v>
      </c>
      <c r="J912" t="s">
        <v>973</v>
      </c>
      <c r="K912" s="23">
        <v>0.0</v>
      </c>
      <c r="N912">
        <v>1001.0</v>
      </c>
      <c r="O912" s="23">
        <v>2.0</v>
      </c>
      <c r="R912">
        <v>1014.0</v>
      </c>
      <c r="S912" t="s">
        <v>976</v>
      </c>
      <c r="T912">
        <v>0.0</v>
      </c>
      <c r="U912">
        <v>0.0</v>
      </c>
      <c r="V912" t="s">
        <v>1391</v>
      </c>
      <c r="W912" s="6" t="s">
        <v>1384</v>
      </c>
      <c r="X912" s="6" t="s">
        <v>1384</v>
      </c>
      <c r="Y912" s="6" t="s">
        <v>2315</v>
      </c>
      <c r="Z912" s="6" t="s">
        <v>2315</v>
      </c>
      <c r="AA912" s="35" t="s">
        <v>2341</v>
      </c>
      <c r="AB912" t="s">
        <v>2338</v>
      </c>
      <c r="AC912" t="s">
        <v>2339</v>
      </c>
    </row>
    <row r="913" ht="15.75" hidden="1" customHeight="1">
      <c r="A913" s="2">
        <v>26.0</v>
      </c>
      <c r="B913" s="18" t="s">
        <v>750</v>
      </c>
      <c r="C913">
        <v>1.0</v>
      </c>
      <c r="D913">
        <v>0.0</v>
      </c>
      <c r="E913" t="s">
        <v>965</v>
      </c>
      <c r="F913" t="s">
        <v>966</v>
      </c>
      <c r="G913" t="s">
        <v>2187</v>
      </c>
      <c r="H913" t="s">
        <v>1447</v>
      </c>
      <c r="I913" t="s">
        <v>972</v>
      </c>
      <c r="J913" t="s">
        <v>973</v>
      </c>
      <c r="K913" s="23">
        <v>1.0</v>
      </c>
      <c r="N913">
        <v>10570.0</v>
      </c>
      <c r="O913" s="23">
        <v>2.0</v>
      </c>
      <c r="R913">
        <v>9206.0</v>
      </c>
      <c r="S913" t="s">
        <v>976</v>
      </c>
      <c r="T913">
        <v>0.0</v>
      </c>
      <c r="U913">
        <v>0.0</v>
      </c>
      <c r="V913" s="6" t="s">
        <v>1401</v>
      </c>
      <c r="W913" s="6" t="s">
        <v>2310</v>
      </c>
      <c r="X913" s="6" t="s">
        <v>2310</v>
      </c>
      <c r="Y913" s="6" t="s">
        <v>2315</v>
      </c>
      <c r="Z913" s="6" t="s">
        <v>2315</v>
      </c>
      <c r="AA913" s="35"/>
      <c r="AB913" s="6" t="s">
        <v>2342</v>
      </c>
      <c r="AC913" t="s">
        <v>2343</v>
      </c>
    </row>
    <row r="914" ht="15.75" hidden="1" customHeight="1">
      <c r="A914" s="2">
        <v>26.0</v>
      </c>
      <c r="B914" s="18" t="s">
        <v>750</v>
      </c>
      <c r="C914">
        <v>2.0</v>
      </c>
      <c r="D914">
        <v>0.0</v>
      </c>
      <c r="E914" t="s">
        <v>965</v>
      </c>
      <c r="F914" t="s">
        <v>966</v>
      </c>
      <c r="G914" t="s">
        <v>2187</v>
      </c>
      <c r="H914" t="s">
        <v>1447</v>
      </c>
      <c r="I914" t="s">
        <v>972</v>
      </c>
      <c r="J914" t="s">
        <v>973</v>
      </c>
      <c r="K914" s="23">
        <v>1.0</v>
      </c>
      <c r="N914">
        <v>15589.0</v>
      </c>
      <c r="O914" s="23">
        <v>2.0</v>
      </c>
      <c r="R914">
        <v>14154.0</v>
      </c>
      <c r="S914" t="s">
        <v>976</v>
      </c>
      <c r="T914">
        <v>0.0</v>
      </c>
      <c r="U914">
        <v>0.0</v>
      </c>
      <c r="V914" s="6" t="s">
        <v>1401</v>
      </c>
      <c r="W914" s="6" t="s">
        <v>2310</v>
      </c>
      <c r="X914" s="6" t="s">
        <v>2310</v>
      </c>
      <c r="Y914" s="6" t="s">
        <v>2315</v>
      </c>
      <c r="Z914" s="6" t="s">
        <v>2315</v>
      </c>
      <c r="AA914" s="35"/>
      <c r="AB914" s="6" t="s">
        <v>2342</v>
      </c>
      <c r="AC914" t="s">
        <v>2344</v>
      </c>
    </row>
    <row r="915" ht="15.75" hidden="1" customHeight="1">
      <c r="A915" s="2">
        <v>26.0</v>
      </c>
      <c r="B915" s="18" t="s">
        <v>750</v>
      </c>
      <c r="C915">
        <v>1.0</v>
      </c>
      <c r="D915">
        <v>0.0</v>
      </c>
      <c r="E915" t="s">
        <v>965</v>
      </c>
      <c r="F915" t="s">
        <v>1134</v>
      </c>
      <c r="G915" t="s">
        <v>2319</v>
      </c>
      <c r="H915" t="s">
        <v>2345</v>
      </c>
      <c r="I915" t="s">
        <v>972</v>
      </c>
      <c r="J915" t="s">
        <v>973</v>
      </c>
      <c r="K915" s="23">
        <v>1.0</v>
      </c>
      <c r="N915">
        <v>0.86</v>
      </c>
      <c r="O915" s="23">
        <v>2.0</v>
      </c>
      <c r="R915">
        <v>0.81</v>
      </c>
      <c r="S915" t="s">
        <v>976</v>
      </c>
      <c r="T915">
        <v>0.0</v>
      </c>
      <c r="U915">
        <v>0.0</v>
      </c>
      <c r="V915" s="6" t="s">
        <v>1401</v>
      </c>
      <c r="W915" s="6" t="s">
        <v>2310</v>
      </c>
      <c r="X915" s="6" t="s">
        <v>2310</v>
      </c>
      <c r="Y915" s="6" t="s">
        <v>2315</v>
      </c>
      <c r="Z915" s="6" t="s">
        <v>2315</v>
      </c>
      <c r="AA915" s="35"/>
      <c r="AB915" s="6" t="s">
        <v>2342</v>
      </c>
      <c r="AC915" t="s">
        <v>2323</v>
      </c>
    </row>
    <row r="916" ht="15.75" hidden="1" customHeight="1">
      <c r="A916" s="2">
        <v>26.0</v>
      </c>
      <c r="B916" s="18" t="s">
        <v>750</v>
      </c>
      <c r="C916">
        <v>2.0</v>
      </c>
      <c r="D916">
        <v>0.0</v>
      </c>
      <c r="E916" t="s">
        <v>965</v>
      </c>
      <c r="F916" t="s">
        <v>1134</v>
      </c>
      <c r="G916" t="s">
        <v>2319</v>
      </c>
      <c r="H916" t="s">
        <v>2346</v>
      </c>
      <c r="I916" t="s">
        <v>972</v>
      </c>
      <c r="J916" t="s">
        <v>973</v>
      </c>
      <c r="K916" s="23">
        <v>1.0</v>
      </c>
      <c r="N916">
        <v>0.65</v>
      </c>
      <c r="O916" s="23">
        <v>2.0</v>
      </c>
      <c r="R916">
        <v>0.65</v>
      </c>
      <c r="S916" t="s">
        <v>976</v>
      </c>
      <c r="T916">
        <v>0.0</v>
      </c>
      <c r="U916">
        <v>0.0</v>
      </c>
      <c r="V916" s="6" t="s">
        <v>1401</v>
      </c>
      <c r="W916" s="6" t="s">
        <v>2310</v>
      </c>
      <c r="X916" s="6" t="s">
        <v>2310</v>
      </c>
      <c r="Y916" s="6" t="s">
        <v>2315</v>
      </c>
      <c r="Z916" s="6" t="s">
        <v>2315</v>
      </c>
      <c r="AA916" s="35"/>
      <c r="AB916" s="6" t="s">
        <v>2342</v>
      </c>
      <c r="AC916" t="s">
        <v>2325</v>
      </c>
    </row>
    <row r="917" ht="15.75" hidden="1" customHeight="1">
      <c r="A917" s="2">
        <v>26.0</v>
      </c>
      <c r="B917" s="18" t="s">
        <v>750</v>
      </c>
      <c r="C917">
        <v>0.0</v>
      </c>
      <c r="D917">
        <v>0.0</v>
      </c>
      <c r="E917" t="s">
        <v>965</v>
      </c>
      <c r="F917" t="s">
        <v>1134</v>
      </c>
      <c r="G917" t="s">
        <v>2328</v>
      </c>
      <c r="H917" t="s">
        <v>2347</v>
      </c>
      <c r="I917" t="s">
        <v>972</v>
      </c>
      <c r="J917" t="s">
        <v>973</v>
      </c>
      <c r="K917" s="23">
        <v>1.0</v>
      </c>
      <c r="N917">
        <v>3.49</v>
      </c>
      <c r="O917" s="23">
        <v>2.0</v>
      </c>
      <c r="R917">
        <v>3.55</v>
      </c>
      <c r="S917" t="s">
        <v>976</v>
      </c>
      <c r="T917">
        <v>0.0</v>
      </c>
      <c r="U917">
        <v>0.0</v>
      </c>
      <c r="V917" s="6" t="s">
        <v>1401</v>
      </c>
      <c r="W917" s="6" t="s">
        <v>2310</v>
      </c>
      <c r="X917" s="6" t="s">
        <v>2310</v>
      </c>
      <c r="Y917" s="6" t="s">
        <v>2315</v>
      </c>
      <c r="Z917" s="6" t="s">
        <v>2315</v>
      </c>
      <c r="AA917" s="35"/>
      <c r="AB917" s="6" t="s">
        <v>2342</v>
      </c>
      <c r="AC917" t="s">
        <v>2348</v>
      </c>
    </row>
    <row r="918" ht="15.75" hidden="1" customHeight="1">
      <c r="A918" s="2">
        <v>26.0</v>
      </c>
      <c r="B918" s="18" t="s">
        <v>750</v>
      </c>
      <c r="C918">
        <v>1.0</v>
      </c>
      <c r="D918">
        <v>0.0</v>
      </c>
      <c r="E918" t="s">
        <v>965</v>
      </c>
      <c r="F918" t="s">
        <v>1134</v>
      </c>
      <c r="G918" t="s">
        <v>2336</v>
      </c>
      <c r="H918" t="s">
        <v>1669</v>
      </c>
      <c r="I918" t="s">
        <v>972</v>
      </c>
      <c r="J918" t="s">
        <v>973</v>
      </c>
      <c r="K918" s="23">
        <v>1.0</v>
      </c>
      <c r="N918">
        <v>1427.0</v>
      </c>
      <c r="O918" s="23">
        <v>2.0</v>
      </c>
      <c r="R918">
        <v>1605.0</v>
      </c>
      <c r="S918" t="s">
        <v>976</v>
      </c>
      <c r="T918">
        <v>0.0</v>
      </c>
      <c r="U918">
        <v>0.0</v>
      </c>
      <c r="V918" s="6" t="s">
        <v>1401</v>
      </c>
      <c r="W918" s="6" t="s">
        <v>2310</v>
      </c>
      <c r="X918" s="6" t="s">
        <v>2310</v>
      </c>
      <c r="Y918" s="6" t="s">
        <v>2315</v>
      </c>
      <c r="Z918" s="6" t="s">
        <v>2315</v>
      </c>
      <c r="AA918" s="35"/>
      <c r="AB918" s="6" t="s">
        <v>2342</v>
      </c>
      <c r="AC918" t="s">
        <v>2349</v>
      </c>
    </row>
    <row r="919" ht="15.75" hidden="1" customHeight="1">
      <c r="A919" s="2">
        <v>26.0</v>
      </c>
      <c r="B919" s="18" t="s">
        <v>750</v>
      </c>
      <c r="C919">
        <v>2.0</v>
      </c>
      <c r="D919">
        <v>0.0</v>
      </c>
      <c r="E919" t="s">
        <v>965</v>
      </c>
      <c r="F919" t="s">
        <v>1134</v>
      </c>
      <c r="G919" t="s">
        <v>2340</v>
      </c>
      <c r="H919" t="s">
        <v>1669</v>
      </c>
      <c r="I919" t="s">
        <v>972</v>
      </c>
      <c r="J919" t="s">
        <v>973</v>
      </c>
      <c r="K919" s="23">
        <v>1.0</v>
      </c>
      <c r="N919">
        <v>1047.0</v>
      </c>
      <c r="O919" s="23">
        <v>2.0</v>
      </c>
      <c r="R919">
        <v>1014.0</v>
      </c>
      <c r="S919" t="s">
        <v>976</v>
      </c>
      <c r="T919">
        <v>0.0</v>
      </c>
      <c r="U919">
        <v>0.0</v>
      </c>
      <c r="V919" s="6" t="s">
        <v>1401</v>
      </c>
      <c r="W919" s="6" t="s">
        <v>2310</v>
      </c>
      <c r="X919" s="6" t="s">
        <v>2310</v>
      </c>
      <c r="Y919" s="6" t="s">
        <v>2315</v>
      </c>
      <c r="Z919" s="6" t="s">
        <v>2315</v>
      </c>
      <c r="AA919" s="35"/>
      <c r="AB919" s="6" t="s">
        <v>2342</v>
      </c>
      <c r="AC919" t="s">
        <v>2349</v>
      </c>
    </row>
    <row r="920" ht="15.75" hidden="1" customHeight="1">
      <c r="A920" s="2">
        <v>26.0</v>
      </c>
      <c r="B920" s="18" t="s">
        <v>750</v>
      </c>
      <c r="C920">
        <v>1.0</v>
      </c>
      <c r="D920">
        <v>0.0</v>
      </c>
      <c r="E920" t="s">
        <v>965</v>
      </c>
      <c r="F920" t="s">
        <v>1134</v>
      </c>
      <c r="G920" t="s">
        <v>2340</v>
      </c>
      <c r="H920" t="s">
        <v>1669</v>
      </c>
      <c r="I920" t="s">
        <v>972</v>
      </c>
      <c r="J920" t="s">
        <v>973</v>
      </c>
      <c r="K920" s="23">
        <v>1.0</v>
      </c>
      <c r="N920">
        <v>1360.0</v>
      </c>
      <c r="O920" s="23">
        <v>2.0</v>
      </c>
      <c r="R920">
        <v>1453.0</v>
      </c>
      <c r="S920">
        <v>0.02</v>
      </c>
      <c r="T920">
        <v>1.0</v>
      </c>
      <c r="V920" s="6" t="s">
        <v>1401</v>
      </c>
      <c r="W920" s="6" t="s">
        <v>2310</v>
      </c>
      <c r="X920" s="6" t="s">
        <v>2310</v>
      </c>
      <c r="Y920" s="6" t="s">
        <v>2315</v>
      </c>
      <c r="Z920" s="6" t="s">
        <v>2315</v>
      </c>
      <c r="AA920" s="35"/>
      <c r="AB920" s="6" t="s">
        <v>2342</v>
      </c>
      <c r="AC920" t="s">
        <v>2349</v>
      </c>
    </row>
    <row r="921" ht="15.75" hidden="1" customHeight="1">
      <c r="A921" s="2">
        <v>27.0</v>
      </c>
      <c r="B921" s="18" t="s">
        <v>794</v>
      </c>
      <c r="C921">
        <v>2.0</v>
      </c>
      <c r="D921">
        <v>0.0</v>
      </c>
      <c r="E921" t="s">
        <v>965</v>
      </c>
      <c r="F921" t="s">
        <v>1134</v>
      </c>
      <c r="G921" t="s">
        <v>2350</v>
      </c>
      <c r="H921" t="s">
        <v>1725</v>
      </c>
      <c r="I921" t="s">
        <v>1339</v>
      </c>
      <c r="J921" t="s">
        <v>973</v>
      </c>
      <c r="K921" s="23">
        <v>0.0</v>
      </c>
      <c r="N921">
        <v>46.75</v>
      </c>
      <c r="O921" s="23">
        <v>1.0</v>
      </c>
      <c r="R921">
        <v>47.05</v>
      </c>
      <c r="S921" t="s">
        <v>976</v>
      </c>
      <c r="T921">
        <v>0.0</v>
      </c>
      <c r="U921">
        <v>0.0</v>
      </c>
      <c r="V921" t="s">
        <v>978</v>
      </c>
      <c r="W921" s="6" t="s">
        <v>1384</v>
      </c>
      <c r="X921" s="6" t="s">
        <v>1385</v>
      </c>
      <c r="Y921" s="6" t="s">
        <v>2183</v>
      </c>
      <c r="Z921" s="6" t="s">
        <v>1880</v>
      </c>
      <c r="AA921" s="14" t="s">
        <v>2351</v>
      </c>
      <c r="AB921" s="14" t="s">
        <v>2352</v>
      </c>
      <c r="AC921" s="14" t="s">
        <v>2353</v>
      </c>
    </row>
    <row r="922" ht="15.75" hidden="1" customHeight="1">
      <c r="A922" s="2">
        <v>27.0</v>
      </c>
      <c r="B922" s="18" t="s">
        <v>794</v>
      </c>
      <c r="C922">
        <v>3.0</v>
      </c>
      <c r="D922">
        <v>0.0</v>
      </c>
      <c r="E922" t="s">
        <v>965</v>
      </c>
      <c r="F922" t="s">
        <v>1134</v>
      </c>
      <c r="G922" t="s">
        <v>2350</v>
      </c>
      <c r="H922" t="s">
        <v>1725</v>
      </c>
      <c r="I922" t="s">
        <v>1339</v>
      </c>
      <c r="J922" t="s">
        <v>973</v>
      </c>
      <c r="K922" s="23">
        <v>0.0</v>
      </c>
      <c r="N922">
        <v>46.93</v>
      </c>
      <c r="O922" s="23">
        <v>1.0</v>
      </c>
      <c r="R922">
        <v>46.0</v>
      </c>
      <c r="S922" t="s">
        <v>976</v>
      </c>
      <c r="T922">
        <v>0.0</v>
      </c>
      <c r="U922">
        <v>0.0</v>
      </c>
      <c r="V922" t="s">
        <v>978</v>
      </c>
      <c r="W922" s="6" t="s">
        <v>1384</v>
      </c>
      <c r="X922" s="6" t="s">
        <v>1385</v>
      </c>
      <c r="Y922" s="6" t="s">
        <v>2183</v>
      </c>
      <c r="Z922" s="6" t="s">
        <v>1880</v>
      </c>
      <c r="AA922" s="14" t="s">
        <v>2351</v>
      </c>
      <c r="AB922" s="14" t="s">
        <v>2352</v>
      </c>
      <c r="AC922" s="14" t="s">
        <v>2354</v>
      </c>
    </row>
    <row r="923" ht="15.75" hidden="1" customHeight="1">
      <c r="A923" s="2">
        <v>27.0</v>
      </c>
      <c r="B923" s="18" t="s">
        <v>794</v>
      </c>
      <c r="C923">
        <v>2.0</v>
      </c>
      <c r="D923">
        <v>0.0</v>
      </c>
      <c r="E923" t="s">
        <v>965</v>
      </c>
      <c r="F923" t="s">
        <v>1134</v>
      </c>
      <c r="G923" t="s">
        <v>1043</v>
      </c>
      <c r="H923" t="s">
        <v>2355</v>
      </c>
      <c r="I923" t="s">
        <v>1339</v>
      </c>
      <c r="J923" t="s">
        <v>973</v>
      </c>
      <c r="K923" s="23">
        <v>0.0</v>
      </c>
      <c r="N923">
        <v>1.48</v>
      </c>
      <c r="O923" s="23">
        <v>1.0</v>
      </c>
      <c r="R923">
        <v>1.34</v>
      </c>
      <c r="S923">
        <v>0.0507</v>
      </c>
      <c r="T923">
        <v>-1.0</v>
      </c>
      <c r="U923">
        <v>1.0</v>
      </c>
      <c r="V923" t="s">
        <v>978</v>
      </c>
      <c r="W923" s="6" t="s">
        <v>1384</v>
      </c>
      <c r="X923" s="6" t="s">
        <v>1385</v>
      </c>
      <c r="Y923" s="6" t="s">
        <v>2183</v>
      </c>
      <c r="Z923" s="6" t="s">
        <v>1880</v>
      </c>
      <c r="AA923" s="35" t="s">
        <v>2356</v>
      </c>
      <c r="AB923" s="6" t="s">
        <v>2357</v>
      </c>
      <c r="AC923" t="s">
        <v>2353</v>
      </c>
    </row>
    <row r="924" ht="15.75" hidden="1" customHeight="1">
      <c r="A924" s="2">
        <v>27.0</v>
      </c>
      <c r="B924" s="18" t="s">
        <v>794</v>
      </c>
      <c r="C924">
        <v>3.0</v>
      </c>
      <c r="D924">
        <v>0.0</v>
      </c>
      <c r="E924" t="s">
        <v>965</v>
      </c>
      <c r="F924" t="s">
        <v>1134</v>
      </c>
      <c r="G924" t="s">
        <v>1043</v>
      </c>
      <c r="H924" t="s">
        <v>2355</v>
      </c>
      <c r="I924" t="s">
        <v>1339</v>
      </c>
      <c r="J924" t="s">
        <v>973</v>
      </c>
      <c r="K924" s="23">
        <v>0.0</v>
      </c>
      <c r="N924">
        <v>1.28</v>
      </c>
      <c r="O924" s="23">
        <v>1.0</v>
      </c>
      <c r="R924">
        <v>1.27</v>
      </c>
      <c r="S924" t="s">
        <v>976</v>
      </c>
      <c r="T924">
        <v>0.0</v>
      </c>
      <c r="U924">
        <v>0.0</v>
      </c>
      <c r="V924" t="s">
        <v>978</v>
      </c>
      <c r="W924" s="6" t="s">
        <v>1384</v>
      </c>
      <c r="X924" s="6" t="s">
        <v>1385</v>
      </c>
      <c r="Y924" s="6" t="s">
        <v>2183</v>
      </c>
      <c r="Z924" s="6" t="s">
        <v>1880</v>
      </c>
      <c r="AA924" s="35" t="s">
        <v>2356</v>
      </c>
      <c r="AB924" s="6" t="s">
        <v>2357</v>
      </c>
      <c r="AC924" t="s">
        <v>2354</v>
      </c>
    </row>
    <row r="925" ht="15.75" hidden="1" customHeight="1">
      <c r="A925" s="2">
        <v>27.0</v>
      </c>
      <c r="B925" s="18" t="s">
        <v>794</v>
      </c>
      <c r="C925">
        <v>2.0</v>
      </c>
      <c r="D925">
        <v>0.0</v>
      </c>
      <c r="E925" t="s">
        <v>965</v>
      </c>
      <c r="F925" t="s">
        <v>1134</v>
      </c>
      <c r="G925" t="s">
        <v>2358</v>
      </c>
      <c r="H925" t="s">
        <v>2359</v>
      </c>
      <c r="I925" t="s">
        <v>1339</v>
      </c>
      <c r="J925" t="s">
        <v>973</v>
      </c>
      <c r="K925" s="23">
        <v>0.0</v>
      </c>
      <c r="N925">
        <v>0.21</v>
      </c>
      <c r="O925" s="23">
        <v>1.0</v>
      </c>
      <c r="R925">
        <v>0.18</v>
      </c>
      <c r="S925" t="s">
        <v>976</v>
      </c>
      <c r="T925">
        <v>0.0</v>
      </c>
      <c r="U925">
        <v>0.0</v>
      </c>
      <c r="V925" t="s">
        <v>978</v>
      </c>
      <c r="W925" s="6" t="s">
        <v>1384</v>
      </c>
      <c r="X925" s="6" t="s">
        <v>1385</v>
      </c>
      <c r="Y925" s="6" t="s">
        <v>2183</v>
      </c>
      <c r="Z925" s="6" t="s">
        <v>1880</v>
      </c>
      <c r="AA925" s="35" t="s">
        <v>2360</v>
      </c>
      <c r="AB925" s="6" t="s">
        <v>2361</v>
      </c>
      <c r="AC925" t="s">
        <v>2353</v>
      </c>
    </row>
    <row r="926" ht="15.75" hidden="1" customHeight="1">
      <c r="A926" s="2">
        <v>27.0</v>
      </c>
      <c r="B926" s="18" t="s">
        <v>794</v>
      </c>
      <c r="C926">
        <v>3.0</v>
      </c>
      <c r="D926">
        <v>0.0</v>
      </c>
      <c r="E926" t="s">
        <v>965</v>
      </c>
      <c r="F926" t="s">
        <v>1134</v>
      </c>
      <c r="G926" t="s">
        <v>2358</v>
      </c>
      <c r="H926" t="s">
        <v>2359</v>
      </c>
      <c r="I926" t="s">
        <v>1339</v>
      </c>
      <c r="J926" t="s">
        <v>973</v>
      </c>
      <c r="K926" s="23">
        <v>0.0</v>
      </c>
      <c r="N926">
        <v>0.26</v>
      </c>
      <c r="O926" s="23">
        <v>1.0</v>
      </c>
      <c r="R926">
        <v>0.27</v>
      </c>
      <c r="S926" t="s">
        <v>976</v>
      </c>
      <c r="T926">
        <v>0.0</v>
      </c>
      <c r="U926">
        <v>0.0</v>
      </c>
      <c r="V926" t="s">
        <v>978</v>
      </c>
      <c r="W926" s="6" t="s">
        <v>1384</v>
      </c>
      <c r="X926" s="6" t="s">
        <v>1385</v>
      </c>
      <c r="Y926" s="6" t="s">
        <v>2183</v>
      </c>
      <c r="Z926" s="6" t="s">
        <v>1880</v>
      </c>
      <c r="AA926" s="35" t="s">
        <v>2360</v>
      </c>
      <c r="AB926" s="6" t="s">
        <v>2361</v>
      </c>
      <c r="AC926" t="s">
        <v>2354</v>
      </c>
    </row>
    <row r="927" ht="15.75" hidden="1" customHeight="1">
      <c r="A927" s="2">
        <v>27.0</v>
      </c>
      <c r="B927" s="18" t="s">
        <v>794</v>
      </c>
      <c r="C927">
        <v>2.0</v>
      </c>
      <c r="D927">
        <v>0.0</v>
      </c>
      <c r="E927" t="s">
        <v>965</v>
      </c>
      <c r="F927" t="s">
        <v>1134</v>
      </c>
      <c r="G927" t="s">
        <v>2362</v>
      </c>
      <c r="H927" t="s">
        <v>2363</v>
      </c>
      <c r="I927" t="s">
        <v>1339</v>
      </c>
      <c r="J927" t="s">
        <v>973</v>
      </c>
      <c r="K927" s="23">
        <v>0.0</v>
      </c>
      <c r="N927">
        <v>5.33</v>
      </c>
      <c r="O927" s="23">
        <v>1.0</v>
      </c>
      <c r="R927">
        <v>5.31</v>
      </c>
      <c r="S927" t="s">
        <v>976</v>
      </c>
      <c r="T927">
        <v>0.0</v>
      </c>
      <c r="U927">
        <v>0.0</v>
      </c>
      <c r="V927" t="s">
        <v>978</v>
      </c>
      <c r="W927" s="6" t="s">
        <v>1384</v>
      </c>
      <c r="X927" s="6" t="s">
        <v>1385</v>
      </c>
      <c r="Y927" s="6" t="s">
        <v>2183</v>
      </c>
      <c r="Z927" s="6" t="s">
        <v>1880</v>
      </c>
      <c r="AA927" s="35" t="s">
        <v>2364</v>
      </c>
      <c r="AB927" s="6" t="s">
        <v>2365</v>
      </c>
      <c r="AC927" t="s">
        <v>2353</v>
      </c>
    </row>
    <row r="928" ht="15.75" hidden="1" customHeight="1">
      <c r="A928" s="2">
        <v>27.0</v>
      </c>
      <c r="B928" s="18" t="s">
        <v>794</v>
      </c>
      <c r="C928">
        <v>3.0</v>
      </c>
      <c r="D928">
        <v>0.0</v>
      </c>
      <c r="E928" t="s">
        <v>965</v>
      </c>
      <c r="F928" t="s">
        <v>1134</v>
      </c>
      <c r="G928" t="s">
        <v>2362</v>
      </c>
      <c r="H928" t="s">
        <v>2363</v>
      </c>
      <c r="I928" t="s">
        <v>1339</v>
      </c>
      <c r="J928" t="s">
        <v>973</v>
      </c>
      <c r="K928" s="23">
        <v>0.0</v>
      </c>
      <c r="N928">
        <v>5.5</v>
      </c>
      <c r="O928" s="23">
        <v>1.0</v>
      </c>
      <c r="R928">
        <v>5.48</v>
      </c>
      <c r="S928" t="s">
        <v>976</v>
      </c>
      <c r="T928">
        <v>0.0</v>
      </c>
      <c r="U928">
        <v>0.0</v>
      </c>
      <c r="V928" t="s">
        <v>978</v>
      </c>
      <c r="W928" s="6" t="s">
        <v>1384</v>
      </c>
      <c r="X928" s="6" t="s">
        <v>1385</v>
      </c>
      <c r="Y928" s="6" t="s">
        <v>2183</v>
      </c>
      <c r="Z928" s="6" t="s">
        <v>1880</v>
      </c>
      <c r="AA928" s="35" t="s">
        <v>2364</v>
      </c>
      <c r="AB928" s="6" t="s">
        <v>2365</v>
      </c>
      <c r="AC928" t="s">
        <v>2354</v>
      </c>
    </row>
    <row r="929" ht="15.75" hidden="1" customHeight="1">
      <c r="A929" s="2">
        <v>27.0</v>
      </c>
      <c r="B929" s="18" t="s">
        <v>794</v>
      </c>
      <c r="C929">
        <v>2.0</v>
      </c>
      <c r="D929">
        <v>0.0</v>
      </c>
      <c r="E929" t="s">
        <v>965</v>
      </c>
      <c r="F929" t="s">
        <v>1134</v>
      </c>
      <c r="G929" t="s">
        <v>2366</v>
      </c>
      <c r="H929" t="s">
        <v>2367</v>
      </c>
      <c r="I929" t="s">
        <v>1339</v>
      </c>
      <c r="J929" t="s">
        <v>973</v>
      </c>
      <c r="K929" s="23">
        <v>0.0</v>
      </c>
      <c r="N929">
        <v>0.06</v>
      </c>
      <c r="O929" s="23">
        <v>1.0</v>
      </c>
      <c r="R929">
        <v>0.07</v>
      </c>
      <c r="S929" t="s">
        <v>976</v>
      </c>
      <c r="T929">
        <v>0.0</v>
      </c>
      <c r="U929">
        <v>0.0</v>
      </c>
      <c r="V929" t="s">
        <v>978</v>
      </c>
      <c r="W929" s="6" t="s">
        <v>1384</v>
      </c>
      <c r="X929" s="6" t="s">
        <v>1385</v>
      </c>
      <c r="Y929" s="6" t="s">
        <v>2183</v>
      </c>
      <c r="Z929" s="6" t="s">
        <v>1880</v>
      </c>
      <c r="AA929" s="35" t="s">
        <v>2368</v>
      </c>
      <c r="AB929" s="6" t="s">
        <v>2369</v>
      </c>
      <c r="AC929" t="s">
        <v>2353</v>
      </c>
    </row>
    <row r="930" ht="15.75" hidden="1" customHeight="1">
      <c r="A930" s="2">
        <v>27.0</v>
      </c>
      <c r="B930" s="18" t="s">
        <v>794</v>
      </c>
      <c r="C930">
        <v>3.0</v>
      </c>
      <c r="D930">
        <v>0.0</v>
      </c>
      <c r="E930" t="s">
        <v>965</v>
      </c>
      <c r="F930" t="s">
        <v>1134</v>
      </c>
      <c r="G930" t="s">
        <v>2366</v>
      </c>
      <c r="H930" t="s">
        <v>2367</v>
      </c>
      <c r="I930" t="s">
        <v>1339</v>
      </c>
      <c r="J930" t="s">
        <v>973</v>
      </c>
      <c r="K930" s="23">
        <v>0.0</v>
      </c>
      <c r="N930">
        <v>0.07</v>
      </c>
      <c r="O930" s="23">
        <v>1.0</v>
      </c>
      <c r="R930">
        <v>0.08</v>
      </c>
      <c r="S930" t="s">
        <v>976</v>
      </c>
      <c r="T930">
        <v>0.0</v>
      </c>
      <c r="U930">
        <v>0.0</v>
      </c>
      <c r="V930" t="s">
        <v>978</v>
      </c>
      <c r="W930" s="6" t="s">
        <v>1384</v>
      </c>
      <c r="X930" s="6" t="s">
        <v>1385</v>
      </c>
      <c r="Y930" s="6" t="s">
        <v>2183</v>
      </c>
      <c r="Z930" s="6" t="s">
        <v>1880</v>
      </c>
      <c r="AA930" s="35" t="s">
        <v>2368</v>
      </c>
      <c r="AB930" s="6" t="s">
        <v>2369</v>
      </c>
      <c r="AC930" t="s">
        <v>2354</v>
      </c>
    </row>
    <row r="931" ht="15.75" hidden="1" customHeight="1">
      <c r="A931" s="2">
        <v>27.0</v>
      </c>
      <c r="B931" s="18" t="s">
        <v>794</v>
      </c>
      <c r="C931">
        <v>3.0</v>
      </c>
      <c r="D931">
        <v>0.0</v>
      </c>
      <c r="E931" t="s">
        <v>965</v>
      </c>
      <c r="F931" t="s">
        <v>1134</v>
      </c>
      <c r="G931" t="s">
        <v>2370</v>
      </c>
      <c r="H931" t="s">
        <v>2371</v>
      </c>
      <c r="I931" t="s">
        <v>1339</v>
      </c>
      <c r="J931" t="s">
        <v>973</v>
      </c>
      <c r="K931" s="23">
        <v>0.0</v>
      </c>
      <c r="N931">
        <v>0.51</v>
      </c>
      <c r="O931" s="23">
        <v>1.0</v>
      </c>
      <c r="R931">
        <v>0.52</v>
      </c>
      <c r="S931" t="s">
        <v>976</v>
      </c>
      <c r="T931">
        <v>0.0</v>
      </c>
      <c r="U931">
        <v>0.0</v>
      </c>
      <c r="V931" t="s">
        <v>978</v>
      </c>
      <c r="W931" s="6" t="s">
        <v>1384</v>
      </c>
      <c r="X931" s="6" t="s">
        <v>1385</v>
      </c>
      <c r="Y931" s="6" t="s">
        <v>2183</v>
      </c>
      <c r="Z931" s="6" t="s">
        <v>1880</v>
      </c>
      <c r="AA931" s="35" t="s">
        <v>2372</v>
      </c>
      <c r="AB931" s="6" t="s">
        <v>2373</v>
      </c>
      <c r="AC931" t="s">
        <v>2354</v>
      </c>
    </row>
    <row r="932" ht="15.75" hidden="1" customHeight="1">
      <c r="A932" s="2">
        <v>27.0</v>
      </c>
      <c r="B932" s="18" t="s">
        <v>794</v>
      </c>
      <c r="C932">
        <v>2.0</v>
      </c>
      <c r="D932">
        <v>0.0</v>
      </c>
      <c r="E932" t="s">
        <v>965</v>
      </c>
      <c r="F932" t="s">
        <v>1134</v>
      </c>
      <c r="G932" t="s">
        <v>2370</v>
      </c>
      <c r="H932" t="s">
        <v>2371</v>
      </c>
      <c r="I932" t="s">
        <v>1339</v>
      </c>
      <c r="J932" t="s">
        <v>973</v>
      </c>
      <c r="K932" s="23">
        <v>0.0</v>
      </c>
      <c r="N932">
        <v>0.43</v>
      </c>
      <c r="O932" s="23">
        <v>1.0</v>
      </c>
      <c r="R932">
        <v>0.49</v>
      </c>
      <c r="S932">
        <v>0.0504</v>
      </c>
      <c r="T932">
        <v>1.0</v>
      </c>
      <c r="U932">
        <v>1.0</v>
      </c>
      <c r="V932" t="s">
        <v>978</v>
      </c>
      <c r="W932" s="6" t="s">
        <v>1384</v>
      </c>
      <c r="X932" s="6" t="s">
        <v>1385</v>
      </c>
      <c r="Y932" s="6" t="s">
        <v>2183</v>
      </c>
      <c r="Z932" s="6" t="s">
        <v>1880</v>
      </c>
      <c r="AA932" s="35" t="s">
        <v>2372</v>
      </c>
      <c r="AB932" s="6" t="s">
        <v>2373</v>
      </c>
      <c r="AC932" t="s">
        <v>2353</v>
      </c>
    </row>
    <row r="933" ht="15.75" hidden="1" customHeight="1">
      <c r="A933" s="2">
        <v>27.0</v>
      </c>
      <c r="B933" s="18" t="s">
        <v>794</v>
      </c>
      <c r="C933">
        <v>2.0</v>
      </c>
      <c r="D933">
        <v>0.0</v>
      </c>
      <c r="E933" t="s">
        <v>965</v>
      </c>
      <c r="F933" t="s">
        <v>1134</v>
      </c>
      <c r="G933" t="s">
        <v>2374</v>
      </c>
      <c r="H933" t="s">
        <v>2375</v>
      </c>
      <c r="I933" t="s">
        <v>1339</v>
      </c>
      <c r="J933" t="s">
        <v>973</v>
      </c>
      <c r="K933" s="23">
        <v>0.0</v>
      </c>
      <c r="N933">
        <v>0.24</v>
      </c>
      <c r="O933" s="23">
        <v>1.0</v>
      </c>
      <c r="R933">
        <v>0.22</v>
      </c>
      <c r="S933" t="s">
        <v>976</v>
      </c>
      <c r="T933">
        <v>0.0</v>
      </c>
      <c r="U933">
        <v>0.0</v>
      </c>
      <c r="V933" t="s">
        <v>978</v>
      </c>
      <c r="W933" s="6" t="s">
        <v>1384</v>
      </c>
      <c r="X933" s="6" t="s">
        <v>1385</v>
      </c>
      <c r="Y933" s="6" t="s">
        <v>2183</v>
      </c>
      <c r="Z933" s="6" t="s">
        <v>1880</v>
      </c>
      <c r="AA933" s="35" t="s">
        <v>2376</v>
      </c>
      <c r="AB933" s="6" t="s">
        <v>2377</v>
      </c>
      <c r="AC933" t="s">
        <v>2353</v>
      </c>
    </row>
    <row r="934" ht="15.75" hidden="1" customHeight="1">
      <c r="A934" s="2">
        <v>27.0</v>
      </c>
      <c r="B934" s="18" t="s">
        <v>794</v>
      </c>
      <c r="C934">
        <v>3.0</v>
      </c>
      <c r="D934">
        <v>0.0</v>
      </c>
      <c r="E934" t="s">
        <v>965</v>
      </c>
      <c r="F934" t="s">
        <v>1134</v>
      </c>
      <c r="G934" t="s">
        <v>2374</v>
      </c>
      <c r="H934" t="s">
        <v>2375</v>
      </c>
      <c r="I934" t="s">
        <v>1339</v>
      </c>
      <c r="J934" t="s">
        <v>973</v>
      </c>
      <c r="K934" s="23">
        <v>0.0</v>
      </c>
      <c r="N934">
        <v>0.25</v>
      </c>
      <c r="O934" s="23">
        <v>1.0</v>
      </c>
      <c r="R934">
        <v>0.25</v>
      </c>
      <c r="S934" t="s">
        <v>976</v>
      </c>
      <c r="T934">
        <v>0.0</v>
      </c>
      <c r="U934">
        <v>0.0</v>
      </c>
      <c r="V934" t="s">
        <v>978</v>
      </c>
      <c r="W934" s="6" t="s">
        <v>1384</v>
      </c>
      <c r="X934" s="6" t="s">
        <v>1385</v>
      </c>
      <c r="Y934" s="6" t="s">
        <v>2183</v>
      </c>
      <c r="Z934" s="6" t="s">
        <v>1880</v>
      </c>
      <c r="AA934" s="35" t="s">
        <v>2376</v>
      </c>
      <c r="AB934" s="6" t="s">
        <v>2377</v>
      </c>
      <c r="AC934" t="s">
        <v>2354</v>
      </c>
    </row>
    <row r="935" ht="15.75" hidden="1" customHeight="1">
      <c r="A935" s="2">
        <v>27.0</v>
      </c>
      <c r="B935" s="18" t="s">
        <v>794</v>
      </c>
      <c r="C935">
        <v>2.0</v>
      </c>
      <c r="D935">
        <v>0.0</v>
      </c>
      <c r="E935" t="s">
        <v>965</v>
      </c>
      <c r="F935" t="s">
        <v>1134</v>
      </c>
      <c r="G935" t="s">
        <v>1988</v>
      </c>
      <c r="H935" t="s">
        <v>2378</v>
      </c>
      <c r="I935" t="s">
        <v>1339</v>
      </c>
      <c r="J935" t="s">
        <v>973</v>
      </c>
      <c r="K935" s="23">
        <v>0.0</v>
      </c>
      <c r="N935">
        <v>0.25</v>
      </c>
      <c r="O935" s="23">
        <v>1.0</v>
      </c>
      <c r="R935">
        <v>0.24</v>
      </c>
      <c r="S935" t="s">
        <v>976</v>
      </c>
      <c r="T935">
        <v>0.0</v>
      </c>
      <c r="U935">
        <v>0.0</v>
      </c>
      <c r="V935" t="s">
        <v>978</v>
      </c>
      <c r="W935" s="6" t="s">
        <v>1384</v>
      </c>
      <c r="X935" s="6" t="s">
        <v>1385</v>
      </c>
      <c r="Y935" s="6" t="s">
        <v>2183</v>
      </c>
      <c r="Z935" s="6" t="s">
        <v>1880</v>
      </c>
      <c r="AA935" s="35" t="s">
        <v>2376</v>
      </c>
      <c r="AB935" s="6" t="s">
        <v>2377</v>
      </c>
      <c r="AC935" t="s">
        <v>2353</v>
      </c>
    </row>
    <row r="936" ht="15.75" hidden="1" customHeight="1">
      <c r="A936" s="2">
        <v>27.0</v>
      </c>
      <c r="B936" s="18" t="s">
        <v>794</v>
      </c>
      <c r="C936">
        <v>3.0</v>
      </c>
      <c r="D936">
        <v>0.0</v>
      </c>
      <c r="E936" t="s">
        <v>965</v>
      </c>
      <c r="F936" t="s">
        <v>1134</v>
      </c>
      <c r="G936" t="s">
        <v>1988</v>
      </c>
      <c r="H936" t="s">
        <v>2378</v>
      </c>
      <c r="I936" t="s">
        <v>1339</v>
      </c>
      <c r="J936" t="s">
        <v>973</v>
      </c>
      <c r="K936" s="23">
        <v>0.0</v>
      </c>
      <c r="N936">
        <v>0.26</v>
      </c>
      <c r="O936" s="23">
        <v>1.0</v>
      </c>
      <c r="R936">
        <v>0.26</v>
      </c>
      <c r="S936" t="s">
        <v>976</v>
      </c>
      <c r="T936">
        <v>0.0</v>
      </c>
      <c r="U936">
        <v>0.0</v>
      </c>
      <c r="V936" t="s">
        <v>978</v>
      </c>
      <c r="W936" s="6" t="s">
        <v>1384</v>
      </c>
      <c r="X936" s="6" t="s">
        <v>1385</v>
      </c>
      <c r="Y936" s="6" t="s">
        <v>2183</v>
      </c>
      <c r="Z936" s="6" t="s">
        <v>1880</v>
      </c>
      <c r="AA936" s="35" t="s">
        <v>2376</v>
      </c>
      <c r="AB936" s="6" t="s">
        <v>2377</v>
      </c>
      <c r="AC936" t="s">
        <v>2354</v>
      </c>
    </row>
    <row r="937" ht="15.75" hidden="1" customHeight="1">
      <c r="A937" s="2">
        <v>27.0</v>
      </c>
      <c r="B937" s="18" t="s">
        <v>794</v>
      </c>
      <c r="C937">
        <v>2.0</v>
      </c>
      <c r="D937">
        <v>0.0</v>
      </c>
      <c r="E937" t="s">
        <v>965</v>
      </c>
      <c r="F937" t="s">
        <v>1134</v>
      </c>
      <c r="G937" t="s">
        <v>2379</v>
      </c>
      <c r="H937" t="s">
        <v>1725</v>
      </c>
      <c r="I937" t="s">
        <v>1339</v>
      </c>
      <c r="J937" t="s">
        <v>973</v>
      </c>
      <c r="K937" s="23">
        <v>0.0</v>
      </c>
      <c r="N937">
        <v>53.24</v>
      </c>
      <c r="O937" s="23">
        <v>1.0</v>
      </c>
      <c r="R937">
        <v>52.95</v>
      </c>
      <c r="S937" t="s">
        <v>976</v>
      </c>
      <c r="T937">
        <v>0.0</v>
      </c>
      <c r="U937">
        <v>0.0</v>
      </c>
      <c r="V937" t="s">
        <v>978</v>
      </c>
      <c r="W937" s="6" t="s">
        <v>1384</v>
      </c>
      <c r="X937" s="6" t="s">
        <v>1385</v>
      </c>
      <c r="Y937" s="6" t="s">
        <v>2183</v>
      </c>
      <c r="Z937" s="6" t="s">
        <v>1880</v>
      </c>
      <c r="AA937" s="35" t="s">
        <v>2380</v>
      </c>
      <c r="AB937" s="6" t="s">
        <v>2381</v>
      </c>
      <c r="AC937" t="s">
        <v>2353</v>
      </c>
    </row>
    <row r="938" ht="15.75" hidden="1" customHeight="1">
      <c r="A938" s="2">
        <v>27.0</v>
      </c>
      <c r="B938" s="18" t="s">
        <v>794</v>
      </c>
      <c r="C938">
        <v>3.0</v>
      </c>
      <c r="D938">
        <v>0.0</v>
      </c>
      <c r="E938" t="s">
        <v>965</v>
      </c>
      <c r="F938" t="s">
        <v>1134</v>
      </c>
      <c r="G938" t="s">
        <v>2379</v>
      </c>
      <c r="H938" t="s">
        <v>1725</v>
      </c>
      <c r="I938" t="s">
        <v>1339</v>
      </c>
      <c r="J938" t="s">
        <v>973</v>
      </c>
      <c r="K938" s="23">
        <v>0.0</v>
      </c>
      <c r="N938">
        <v>53.07</v>
      </c>
      <c r="O938" s="23">
        <v>1.0</v>
      </c>
      <c r="R938">
        <v>54.0</v>
      </c>
      <c r="S938" t="s">
        <v>976</v>
      </c>
      <c r="T938">
        <v>0.0</v>
      </c>
      <c r="U938">
        <v>0.0</v>
      </c>
      <c r="V938" t="s">
        <v>978</v>
      </c>
      <c r="W938" s="6" t="s">
        <v>1384</v>
      </c>
      <c r="X938" s="6" t="s">
        <v>1385</v>
      </c>
      <c r="Y938" s="6" t="s">
        <v>2183</v>
      </c>
      <c r="Z938" s="6" t="s">
        <v>1880</v>
      </c>
      <c r="AA938" s="35" t="s">
        <v>2380</v>
      </c>
      <c r="AB938" s="6" t="s">
        <v>2381</v>
      </c>
      <c r="AC938" t="s">
        <v>2354</v>
      </c>
    </row>
    <row r="939" ht="15.75" hidden="1" customHeight="1">
      <c r="A939" s="2">
        <v>28.0</v>
      </c>
      <c r="B939" s="18" t="s">
        <v>781</v>
      </c>
      <c r="C939">
        <v>0.0</v>
      </c>
      <c r="D939">
        <v>0.0</v>
      </c>
      <c r="E939" t="s">
        <v>965</v>
      </c>
      <c r="F939" t="s">
        <v>966</v>
      </c>
      <c r="G939" t="s">
        <v>2382</v>
      </c>
      <c r="H939" t="s">
        <v>1314</v>
      </c>
      <c r="I939" t="s">
        <v>1339</v>
      </c>
      <c r="J939" t="s">
        <v>973</v>
      </c>
      <c r="K939" s="23">
        <v>0.0</v>
      </c>
      <c r="L939">
        <v>2.0</v>
      </c>
      <c r="N939">
        <v>80.5</v>
      </c>
      <c r="O939" s="23">
        <v>1.0</v>
      </c>
      <c r="P939">
        <v>2.0</v>
      </c>
      <c r="R939">
        <v>67.3</v>
      </c>
      <c r="S939" t="s">
        <v>2383</v>
      </c>
      <c r="T939">
        <v>-1.0</v>
      </c>
      <c r="U939">
        <v>-1.0</v>
      </c>
      <c r="V939" t="s">
        <v>978</v>
      </c>
      <c r="W939" s="6" t="s">
        <v>2156</v>
      </c>
      <c r="X939" s="6" t="s">
        <v>2384</v>
      </c>
      <c r="Y939" s="6" t="s">
        <v>2385</v>
      </c>
      <c r="Z939" s="6" t="s">
        <v>2386</v>
      </c>
      <c r="AA939" s="35" t="s">
        <v>2387</v>
      </c>
      <c r="AB939" t="s">
        <v>2388</v>
      </c>
      <c r="AC939" t="s">
        <v>2389</v>
      </c>
    </row>
    <row r="940" ht="15.75" hidden="1" customHeight="1">
      <c r="A940" s="2">
        <v>28.0</v>
      </c>
      <c r="B940" s="18" t="s">
        <v>781</v>
      </c>
      <c r="C940">
        <v>0.0</v>
      </c>
      <c r="D940">
        <v>0.0</v>
      </c>
      <c r="E940" t="s">
        <v>965</v>
      </c>
      <c r="F940" t="s">
        <v>966</v>
      </c>
      <c r="G940" t="s">
        <v>2382</v>
      </c>
      <c r="H940" t="s">
        <v>1314</v>
      </c>
      <c r="I940" t="s">
        <v>1339</v>
      </c>
      <c r="J940" t="s">
        <v>973</v>
      </c>
      <c r="K940" s="23">
        <v>0.0</v>
      </c>
      <c r="L940">
        <v>3.0</v>
      </c>
      <c r="N940">
        <v>107.1</v>
      </c>
      <c r="O940" s="23">
        <v>1.0</v>
      </c>
      <c r="P940">
        <v>3.0</v>
      </c>
      <c r="R940">
        <v>92.8</v>
      </c>
      <c r="S940" t="s">
        <v>2383</v>
      </c>
      <c r="T940">
        <v>-1.0</v>
      </c>
      <c r="U940">
        <v>-1.0</v>
      </c>
      <c r="V940" t="s">
        <v>978</v>
      </c>
      <c r="W940" s="6" t="s">
        <v>2390</v>
      </c>
      <c r="X940" s="6" t="s">
        <v>2391</v>
      </c>
      <c r="Y940" s="6" t="s">
        <v>2392</v>
      </c>
      <c r="Z940" s="6" t="s">
        <v>2393</v>
      </c>
      <c r="AA940" s="35" t="s">
        <v>2387</v>
      </c>
      <c r="AB940" t="s">
        <v>2388</v>
      </c>
      <c r="AC940" t="s">
        <v>2389</v>
      </c>
    </row>
    <row r="941" ht="15.75" hidden="1" customHeight="1">
      <c r="A941" s="2">
        <v>28.0</v>
      </c>
      <c r="B941" s="18" t="s">
        <v>781</v>
      </c>
      <c r="C941">
        <v>0.0</v>
      </c>
      <c r="D941">
        <v>0.0</v>
      </c>
      <c r="E941" t="s">
        <v>965</v>
      </c>
      <c r="F941" t="s">
        <v>966</v>
      </c>
      <c r="G941" t="s">
        <v>2382</v>
      </c>
      <c r="H941" t="s">
        <v>1314</v>
      </c>
      <c r="I941" t="s">
        <v>1339</v>
      </c>
      <c r="J941" t="s">
        <v>973</v>
      </c>
      <c r="K941" s="23">
        <v>0.0</v>
      </c>
      <c r="L941">
        <v>4.0</v>
      </c>
      <c r="N941">
        <v>143.5</v>
      </c>
      <c r="O941" s="23">
        <v>1.0</v>
      </c>
      <c r="P941">
        <v>4.0</v>
      </c>
      <c r="R941">
        <v>128.8</v>
      </c>
      <c r="S941" t="s">
        <v>2383</v>
      </c>
      <c r="T941">
        <v>-1.0</v>
      </c>
      <c r="U941">
        <v>-1.0</v>
      </c>
      <c r="V941" t="s">
        <v>978</v>
      </c>
      <c r="W941" s="6" t="s">
        <v>2394</v>
      </c>
      <c r="X941" s="6" t="s">
        <v>2395</v>
      </c>
      <c r="Y941" s="6" t="s">
        <v>2396</v>
      </c>
      <c r="Z941" s="6" t="s">
        <v>2397</v>
      </c>
      <c r="AA941" s="35" t="s">
        <v>2387</v>
      </c>
      <c r="AB941" t="s">
        <v>2388</v>
      </c>
      <c r="AC941" t="s">
        <v>2389</v>
      </c>
    </row>
    <row r="942" ht="15.75" hidden="1" customHeight="1">
      <c r="A942" s="2">
        <v>28.0</v>
      </c>
      <c r="B942" s="18" t="s">
        <v>781</v>
      </c>
      <c r="C942">
        <v>0.0</v>
      </c>
      <c r="D942">
        <v>0.0</v>
      </c>
      <c r="E942" t="s">
        <v>965</v>
      </c>
      <c r="F942" t="s">
        <v>966</v>
      </c>
      <c r="G942" t="s">
        <v>2382</v>
      </c>
      <c r="H942" t="s">
        <v>1314</v>
      </c>
      <c r="I942" t="s">
        <v>1339</v>
      </c>
      <c r="J942" t="s">
        <v>973</v>
      </c>
      <c r="K942" s="23">
        <v>0.0</v>
      </c>
      <c r="L942">
        <v>5.0</v>
      </c>
      <c r="N942">
        <v>179.9</v>
      </c>
      <c r="O942" s="23">
        <v>1.0</v>
      </c>
      <c r="P942">
        <v>5.0</v>
      </c>
      <c r="R942">
        <v>164.7</v>
      </c>
      <c r="S942" t="s">
        <v>2383</v>
      </c>
      <c r="T942">
        <v>-1.0</v>
      </c>
      <c r="U942">
        <v>-1.0</v>
      </c>
      <c r="V942" t="s">
        <v>978</v>
      </c>
      <c r="W942" s="6" t="s">
        <v>2398</v>
      </c>
      <c r="X942" s="6" t="s">
        <v>2399</v>
      </c>
      <c r="Y942" s="6" t="s">
        <v>2400</v>
      </c>
      <c r="Z942" s="6" t="s">
        <v>2401</v>
      </c>
      <c r="AA942" s="35" t="s">
        <v>2387</v>
      </c>
      <c r="AB942" t="s">
        <v>2388</v>
      </c>
      <c r="AC942" t="s">
        <v>2389</v>
      </c>
    </row>
    <row r="943" ht="15.75" hidden="1" customHeight="1">
      <c r="A943" s="2">
        <v>28.0</v>
      </c>
      <c r="B943" s="18" t="s">
        <v>781</v>
      </c>
      <c r="C943">
        <v>0.0</v>
      </c>
      <c r="D943">
        <v>0.0</v>
      </c>
      <c r="E943" t="s">
        <v>965</v>
      </c>
      <c r="F943" t="s">
        <v>966</v>
      </c>
      <c r="G943" t="s">
        <v>2382</v>
      </c>
      <c r="H943" t="s">
        <v>1314</v>
      </c>
      <c r="I943" t="s">
        <v>1339</v>
      </c>
      <c r="J943" t="s">
        <v>973</v>
      </c>
      <c r="K943" s="23">
        <v>0.0</v>
      </c>
      <c r="L943">
        <v>6.0</v>
      </c>
      <c r="N943">
        <v>180.5</v>
      </c>
      <c r="O943" s="23">
        <v>1.0</v>
      </c>
      <c r="P943">
        <v>6.0</v>
      </c>
      <c r="R943">
        <v>165.4</v>
      </c>
      <c r="S943" t="s">
        <v>2383</v>
      </c>
      <c r="T943">
        <v>-1.0</v>
      </c>
      <c r="U943">
        <v>-1.0</v>
      </c>
      <c r="V943" t="s">
        <v>978</v>
      </c>
      <c r="W943" s="6" t="s">
        <v>2402</v>
      </c>
      <c r="X943" s="6" t="s">
        <v>2403</v>
      </c>
      <c r="Y943" s="6" t="s">
        <v>2404</v>
      </c>
      <c r="Z943" s="6" t="s">
        <v>2405</v>
      </c>
      <c r="AA943" s="35" t="s">
        <v>2387</v>
      </c>
      <c r="AB943" t="s">
        <v>2388</v>
      </c>
      <c r="AC943" t="s">
        <v>2389</v>
      </c>
    </row>
    <row r="944" ht="15.75" hidden="1" customHeight="1">
      <c r="A944" s="2">
        <v>28.0</v>
      </c>
      <c r="B944" s="18" t="s">
        <v>781</v>
      </c>
      <c r="C944">
        <v>0.0</v>
      </c>
      <c r="D944">
        <v>0.0</v>
      </c>
      <c r="E944" t="s">
        <v>965</v>
      </c>
      <c r="F944" t="s">
        <v>966</v>
      </c>
      <c r="G944" t="s">
        <v>2382</v>
      </c>
      <c r="H944" t="s">
        <v>1314</v>
      </c>
      <c r="I944" t="s">
        <v>1339</v>
      </c>
      <c r="J944" t="s">
        <v>973</v>
      </c>
      <c r="K944" s="23">
        <v>0.0</v>
      </c>
      <c r="L944">
        <v>7.0</v>
      </c>
      <c r="N944">
        <v>196.8</v>
      </c>
      <c r="O944" s="23">
        <v>1.0</v>
      </c>
      <c r="P944">
        <v>7.0</v>
      </c>
      <c r="R944">
        <v>191.5</v>
      </c>
      <c r="S944" t="s">
        <v>2383</v>
      </c>
      <c r="T944">
        <v>-1.0</v>
      </c>
      <c r="U944">
        <v>-1.0</v>
      </c>
      <c r="V944" t="s">
        <v>978</v>
      </c>
      <c r="W944" s="6" t="s">
        <v>2406</v>
      </c>
      <c r="X944" s="6" t="s">
        <v>2407</v>
      </c>
      <c r="Y944" s="6" t="s">
        <v>2408</v>
      </c>
      <c r="Z944" s="6" t="s">
        <v>2408</v>
      </c>
      <c r="AA944" s="35" t="s">
        <v>2387</v>
      </c>
      <c r="AB944" t="s">
        <v>2388</v>
      </c>
      <c r="AC944" t="s">
        <v>2389</v>
      </c>
    </row>
    <row r="945" ht="15.75" hidden="1" customHeight="1">
      <c r="A945" s="2">
        <v>28.0</v>
      </c>
      <c r="B945" s="18" t="s">
        <v>781</v>
      </c>
      <c r="C945">
        <v>0.0</v>
      </c>
      <c r="D945">
        <v>0.0</v>
      </c>
      <c r="E945" t="s">
        <v>965</v>
      </c>
      <c r="F945" t="s">
        <v>966</v>
      </c>
      <c r="G945" t="s">
        <v>2409</v>
      </c>
      <c r="H945" t="s">
        <v>1314</v>
      </c>
      <c r="I945" t="s">
        <v>1339</v>
      </c>
      <c r="J945" t="s">
        <v>973</v>
      </c>
      <c r="K945" s="23">
        <v>0.0</v>
      </c>
      <c r="L945">
        <v>2.0</v>
      </c>
      <c r="N945">
        <v>46.9</v>
      </c>
      <c r="O945" s="23">
        <v>1.0</v>
      </c>
      <c r="P945">
        <v>2.0</v>
      </c>
      <c r="R945">
        <v>36.1</v>
      </c>
      <c r="S945" t="s">
        <v>2383</v>
      </c>
      <c r="T945">
        <v>-1.0</v>
      </c>
      <c r="U945">
        <v>-1.0</v>
      </c>
      <c r="V945" t="s">
        <v>978</v>
      </c>
      <c r="W945" s="6" t="s">
        <v>2156</v>
      </c>
      <c r="X945" s="6" t="s">
        <v>2384</v>
      </c>
      <c r="Y945" s="6" t="s">
        <v>2385</v>
      </c>
      <c r="Z945" s="6" t="s">
        <v>2386</v>
      </c>
      <c r="AA945" s="35" t="s">
        <v>2387</v>
      </c>
      <c r="AB945" t="s">
        <v>2388</v>
      </c>
      <c r="AC945" t="s">
        <v>2389</v>
      </c>
    </row>
    <row r="946" ht="15.75" hidden="1" customHeight="1">
      <c r="A946" s="2">
        <v>28.0</v>
      </c>
      <c r="B946" s="18" t="s">
        <v>781</v>
      </c>
      <c r="C946">
        <v>0.0</v>
      </c>
      <c r="D946">
        <v>0.0</v>
      </c>
      <c r="E946" t="s">
        <v>965</v>
      </c>
      <c r="F946" t="s">
        <v>966</v>
      </c>
      <c r="G946" t="s">
        <v>2409</v>
      </c>
      <c r="H946" t="s">
        <v>1314</v>
      </c>
      <c r="I946" t="s">
        <v>1339</v>
      </c>
      <c r="J946" t="s">
        <v>973</v>
      </c>
      <c r="K946" s="23">
        <v>0.0</v>
      </c>
      <c r="L946">
        <v>3.0</v>
      </c>
      <c r="N946">
        <v>63.3</v>
      </c>
      <c r="O946" s="23">
        <v>1.0</v>
      </c>
      <c r="P946">
        <v>3.0</v>
      </c>
      <c r="R946">
        <v>54.1</v>
      </c>
      <c r="S946" t="s">
        <v>2383</v>
      </c>
      <c r="T946">
        <v>-1.0</v>
      </c>
      <c r="U946">
        <v>-1.0</v>
      </c>
      <c r="V946" t="s">
        <v>978</v>
      </c>
      <c r="W946" s="6" t="s">
        <v>2390</v>
      </c>
      <c r="X946" s="6" t="s">
        <v>2391</v>
      </c>
      <c r="Y946" s="6" t="s">
        <v>2392</v>
      </c>
      <c r="Z946" s="6" t="s">
        <v>2393</v>
      </c>
      <c r="AA946" s="35" t="s">
        <v>2387</v>
      </c>
      <c r="AB946" t="s">
        <v>2388</v>
      </c>
      <c r="AC946" t="s">
        <v>2389</v>
      </c>
    </row>
    <row r="947" ht="15.75" hidden="1" customHeight="1">
      <c r="A947" s="2">
        <v>28.0</v>
      </c>
      <c r="B947" s="18" t="s">
        <v>781</v>
      </c>
      <c r="C947">
        <v>0.0</v>
      </c>
      <c r="D947">
        <v>0.0</v>
      </c>
      <c r="E947" t="s">
        <v>965</v>
      </c>
      <c r="F947" t="s">
        <v>966</v>
      </c>
      <c r="G947" t="s">
        <v>2409</v>
      </c>
      <c r="H947" t="s">
        <v>1314</v>
      </c>
      <c r="I947" t="s">
        <v>1339</v>
      </c>
      <c r="J947" t="s">
        <v>973</v>
      </c>
      <c r="K947" s="23">
        <v>0.0</v>
      </c>
      <c r="L947">
        <v>4.0</v>
      </c>
      <c r="N947">
        <v>87.9</v>
      </c>
      <c r="O947" s="23">
        <v>1.0</v>
      </c>
      <c r="P947">
        <v>4.0</v>
      </c>
      <c r="R947">
        <v>78.4</v>
      </c>
      <c r="S947" t="s">
        <v>2383</v>
      </c>
      <c r="T947">
        <v>-1.0</v>
      </c>
      <c r="U947">
        <v>-1.0</v>
      </c>
      <c r="V947" t="s">
        <v>978</v>
      </c>
      <c r="W947" s="6" t="s">
        <v>2394</v>
      </c>
      <c r="X947" s="6" t="s">
        <v>2395</v>
      </c>
      <c r="Y947" s="6" t="s">
        <v>2396</v>
      </c>
      <c r="Z947" s="6" t="s">
        <v>2397</v>
      </c>
      <c r="AA947" s="35" t="s">
        <v>2387</v>
      </c>
      <c r="AB947" t="s">
        <v>2388</v>
      </c>
      <c r="AC947" t="s">
        <v>2389</v>
      </c>
    </row>
    <row r="948" ht="15.75" hidden="1" customHeight="1">
      <c r="A948" s="2">
        <v>28.0</v>
      </c>
      <c r="B948" s="18" t="s">
        <v>781</v>
      </c>
      <c r="C948">
        <v>0.0</v>
      </c>
      <c r="D948">
        <v>0.0</v>
      </c>
      <c r="E948" t="s">
        <v>965</v>
      </c>
      <c r="F948" t="s">
        <v>966</v>
      </c>
      <c r="G948" t="s">
        <v>2409</v>
      </c>
      <c r="H948" t="s">
        <v>1314</v>
      </c>
      <c r="I948" t="s">
        <v>1339</v>
      </c>
      <c r="J948" t="s">
        <v>973</v>
      </c>
      <c r="K948" s="23">
        <v>0.0</v>
      </c>
      <c r="L948">
        <v>5.0</v>
      </c>
      <c r="N948">
        <v>108.2</v>
      </c>
      <c r="O948" s="23">
        <v>1.0</v>
      </c>
      <c r="P948">
        <v>5.0</v>
      </c>
      <c r="R948">
        <v>98.0</v>
      </c>
      <c r="S948" t="s">
        <v>2383</v>
      </c>
      <c r="T948">
        <v>-1.0</v>
      </c>
      <c r="U948">
        <v>-1.0</v>
      </c>
      <c r="V948" t="s">
        <v>978</v>
      </c>
      <c r="W948" s="6" t="s">
        <v>2398</v>
      </c>
      <c r="X948" s="6" t="s">
        <v>2399</v>
      </c>
      <c r="Y948" s="6" t="s">
        <v>2400</v>
      </c>
      <c r="Z948" s="6" t="s">
        <v>2401</v>
      </c>
      <c r="AA948" s="35" t="s">
        <v>2387</v>
      </c>
      <c r="AB948" t="s">
        <v>2388</v>
      </c>
      <c r="AC948" t="s">
        <v>2389</v>
      </c>
    </row>
    <row r="949" ht="15.75" hidden="1" customHeight="1">
      <c r="A949" s="2">
        <v>28.0</v>
      </c>
      <c r="B949" s="18" t="s">
        <v>781</v>
      </c>
      <c r="C949">
        <v>0.0</v>
      </c>
      <c r="D949">
        <v>0.0</v>
      </c>
      <c r="E949" t="s">
        <v>965</v>
      </c>
      <c r="F949" t="s">
        <v>966</v>
      </c>
      <c r="G949" t="s">
        <v>2409</v>
      </c>
      <c r="H949" t="s">
        <v>1314</v>
      </c>
      <c r="I949" t="s">
        <v>1339</v>
      </c>
      <c r="J949" t="s">
        <v>973</v>
      </c>
      <c r="K949" s="23">
        <v>0.0</v>
      </c>
      <c r="L949">
        <v>6.0</v>
      </c>
      <c r="N949">
        <v>110.6</v>
      </c>
      <c r="O949" s="23">
        <v>1.0</v>
      </c>
      <c r="P949">
        <v>6.0</v>
      </c>
      <c r="R949">
        <v>102.4</v>
      </c>
      <c r="S949" t="s">
        <v>2383</v>
      </c>
      <c r="T949">
        <v>-1.0</v>
      </c>
      <c r="U949">
        <v>-1.0</v>
      </c>
      <c r="V949" t="s">
        <v>978</v>
      </c>
      <c r="W949" s="6" t="s">
        <v>2402</v>
      </c>
      <c r="X949" s="6" t="s">
        <v>2403</v>
      </c>
      <c r="Y949" s="6" t="s">
        <v>2404</v>
      </c>
      <c r="Z949" s="6" t="s">
        <v>2405</v>
      </c>
      <c r="AA949" s="35" t="s">
        <v>2387</v>
      </c>
      <c r="AB949" t="s">
        <v>2388</v>
      </c>
      <c r="AC949" t="s">
        <v>2389</v>
      </c>
    </row>
    <row r="950" ht="15.75" hidden="1" customHeight="1">
      <c r="A950" s="2">
        <v>28.0</v>
      </c>
      <c r="B950" s="18" t="s">
        <v>781</v>
      </c>
      <c r="C950">
        <v>0.0</v>
      </c>
      <c r="D950">
        <v>0.0</v>
      </c>
      <c r="E950" t="s">
        <v>965</v>
      </c>
      <c r="F950" t="s">
        <v>966</v>
      </c>
      <c r="G950" t="s">
        <v>2409</v>
      </c>
      <c r="H950" t="s">
        <v>1314</v>
      </c>
      <c r="I950" t="s">
        <v>1339</v>
      </c>
      <c r="J950" t="s">
        <v>973</v>
      </c>
      <c r="K950" s="23">
        <v>0.0</v>
      </c>
      <c r="L950">
        <v>7.0</v>
      </c>
      <c r="N950">
        <v>119.2</v>
      </c>
      <c r="O950" s="23">
        <v>1.0</v>
      </c>
      <c r="P950">
        <v>7.0</v>
      </c>
      <c r="R950">
        <v>114.1</v>
      </c>
      <c r="S950" t="s">
        <v>2383</v>
      </c>
      <c r="T950">
        <v>-1.0</v>
      </c>
      <c r="U950">
        <v>-1.0</v>
      </c>
      <c r="V950" t="s">
        <v>978</v>
      </c>
      <c r="W950" s="6" t="s">
        <v>2406</v>
      </c>
      <c r="X950" s="6" t="s">
        <v>2407</v>
      </c>
      <c r="Y950" s="6" t="s">
        <v>2408</v>
      </c>
      <c r="Z950" s="6" t="s">
        <v>2408</v>
      </c>
      <c r="AA950" s="35" t="s">
        <v>2387</v>
      </c>
      <c r="AB950" t="s">
        <v>2388</v>
      </c>
      <c r="AC950" t="s">
        <v>2389</v>
      </c>
    </row>
    <row r="951" ht="15.75" hidden="1" customHeight="1">
      <c r="A951" s="2">
        <v>28.0</v>
      </c>
      <c r="B951" s="18" t="s">
        <v>781</v>
      </c>
      <c r="C951">
        <v>0.0</v>
      </c>
      <c r="D951">
        <v>0.0</v>
      </c>
      <c r="E951" t="s">
        <v>965</v>
      </c>
      <c r="F951" t="s">
        <v>966</v>
      </c>
      <c r="G951" t="s">
        <v>968</v>
      </c>
      <c r="H951" t="s">
        <v>1234</v>
      </c>
      <c r="I951" t="s">
        <v>1339</v>
      </c>
      <c r="J951" t="s">
        <v>973</v>
      </c>
      <c r="K951" s="23">
        <v>0.0</v>
      </c>
      <c r="L951">
        <v>2.0</v>
      </c>
      <c r="N951">
        <v>6.0</v>
      </c>
      <c r="O951" s="23">
        <v>1.0</v>
      </c>
      <c r="P951">
        <v>2.0</v>
      </c>
      <c r="R951">
        <v>4.7</v>
      </c>
      <c r="S951" t="s">
        <v>2383</v>
      </c>
      <c r="T951">
        <v>-1.0</v>
      </c>
      <c r="U951">
        <v>-1.0</v>
      </c>
      <c r="V951" t="s">
        <v>978</v>
      </c>
      <c r="W951" s="6" t="s">
        <v>1384</v>
      </c>
      <c r="X951" s="6" t="s">
        <v>1385</v>
      </c>
      <c r="Y951" s="6" t="s">
        <v>2183</v>
      </c>
      <c r="Z951" s="6" t="s">
        <v>1880</v>
      </c>
      <c r="AA951" s="35" t="s">
        <v>2387</v>
      </c>
      <c r="AB951" t="s">
        <v>2388</v>
      </c>
      <c r="AC951" t="s">
        <v>2410</v>
      </c>
    </row>
    <row r="952" ht="15.75" hidden="1" customHeight="1">
      <c r="A952" s="2">
        <v>28.0</v>
      </c>
      <c r="B952" s="18" t="s">
        <v>781</v>
      </c>
      <c r="C952">
        <v>0.0</v>
      </c>
      <c r="D952">
        <v>0.0</v>
      </c>
      <c r="E952" t="s">
        <v>965</v>
      </c>
      <c r="F952" t="s">
        <v>966</v>
      </c>
      <c r="G952" t="s">
        <v>968</v>
      </c>
      <c r="H952" t="s">
        <v>1234</v>
      </c>
      <c r="I952" t="s">
        <v>1339</v>
      </c>
      <c r="J952" t="s">
        <v>973</v>
      </c>
      <c r="K952" s="23">
        <v>0.0</v>
      </c>
      <c r="L952">
        <v>3.0</v>
      </c>
      <c r="N952">
        <v>8.3</v>
      </c>
      <c r="O952" s="23">
        <v>1.0</v>
      </c>
      <c r="P952">
        <v>3.0</v>
      </c>
      <c r="R952">
        <v>7.2</v>
      </c>
      <c r="S952" t="s">
        <v>2383</v>
      </c>
      <c r="T952">
        <v>-1.0</v>
      </c>
      <c r="U952">
        <v>-1.0</v>
      </c>
      <c r="V952" t="s">
        <v>978</v>
      </c>
      <c r="W952" s="6" t="s">
        <v>1384</v>
      </c>
      <c r="X952" s="6" t="s">
        <v>1385</v>
      </c>
      <c r="Y952" s="6" t="s">
        <v>2183</v>
      </c>
      <c r="Z952" s="6" t="s">
        <v>1880</v>
      </c>
      <c r="AA952" s="35" t="s">
        <v>2387</v>
      </c>
      <c r="AB952" t="s">
        <v>2388</v>
      </c>
      <c r="AC952" t="s">
        <v>2410</v>
      </c>
    </row>
    <row r="953" ht="15.75" hidden="1" customHeight="1">
      <c r="A953" s="2">
        <v>28.0</v>
      </c>
      <c r="B953" s="18" t="s">
        <v>781</v>
      </c>
      <c r="C953">
        <v>0.0</v>
      </c>
      <c r="D953">
        <v>0.0</v>
      </c>
      <c r="E953" t="s">
        <v>965</v>
      </c>
      <c r="F953" t="s">
        <v>966</v>
      </c>
      <c r="G953" t="s">
        <v>968</v>
      </c>
      <c r="H953" t="s">
        <v>1234</v>
      </c>
      <c r="I953" t="s">
        <v>1339</v>
      </c>
      <c r="J953" t="s">
        <v>973</v>
      </c>
      <c r="K953" s="23">
        <v>0.0</v>
      </c>
      <c r="L953">
        <v>4.0</v>
      </c>
      <c r="N953">
        <v>10.5</v>
      </c>
      <c r="O953" s="23">
        <v>1.0</v>
      </c>
      <c r="P953">
        <v>4.0</v>
      </c>
      <c r="R953">
        <v>9.5</v>
      </c>
      <c r="S953" t="s">
        <v>2383</v>
      </c>
      <c r="T953">
        <v>-1.0</v>
      </c>
      <c r="U953">
        <v>-1.0</v>
      </c>
      <c r="V953" t="s">
        <v>978</v>
      </c>
      <c r="W953" s="6" t="s">
        <v>1384</v>
      </c>
      <c r="X953" s="6" t="s">
        <v>1385</v>
      </c>
      <c r="Y953" s="6" t="s">
        <v>2183</v>
      </c>
      <c r="Z953" s="6" t="s">
        <v>1880</v>
      </c>
      <c r="AA953" s="35" t="s">
        <v>2387</v>
      </c>
      <c r="AB953" t="s">
        <v>2388</v>
      </c>
      <c r="AC953" t="s">
        <v>2410</v>
      </c>
    </row>
    <row r="954" ht="15.75" hidden="1" customHeight="1">
      <c r="A954" s="2">
        <v>28.0</v>
      </c>
      <c r="B954" s="18" t="s">
        <v>781</v>
      </c>
      <c r="C954">
        <v>0.0</v>
      </c>
      <c r="D954">
        <v>0.0</v>
      </c>
      <c r="E954" t="s">
        <v>965</v>
      </c>
      <c r="F954" t="s">
        <v>966</v>
      </c>
      <c r="G954" t="s">
        <v>968</v>
      </c>
      <c r="H954" t="s">
        <v>1234</v>
      </c>
      <c r="I954" t="s">
        <v>1339</v>
      </c>
      <c r="J954" t="s">
        <v>973</v>
      </c>
      <c r="K954" s="23">
        <v>0.0</v>
      </c>
      <c r="L954">
        <v>5.0</v>
      </c>
      <c r="N954">
        <v>11.7</v>
      </c>
      <c r="O954" s="23">
        <v>1.0</v>
      </c>
      <c r="P954">
        <v>5.0</v>
      </c>
      <c r="R954">
        <v>10.8</v>
      </c>
      <c r="S954" t="s">
        <v>2383</v>
      </c>
      <c r="T954">
        <v>-1.0</v>
      </c>
      <c r="U954">
        <v>-1.0</v>
      </c>
      <c r="V954" t="s">
        <v>978</v>
      </c>
      <c r="W954" s="6" t="s">
        <v>1384</v>
      </c>
      <c r="X954" s="6" t="s">
        <v>1385</v>
      </c>
      <c r="Y954" s="6" t="s">
        <v>2183</v>
      </c>
      <c r="Z954" s="6" t="s">
        <v>1880</v>
      </c>
      <c r="AA954" s="35" t="s">
        <v>2387</v>
      </c>
      <c r="AB954" t="s">
        <v>2388</v>
      </c>
      <c r="AC954" t="s">
        <v>2410</v>
      </c>
    </row>
    <row r="955" ht="15.75" hidden="1" customHeight="1">
      <c r="A955" s="2">
        <v>28.0</v>
      </c>
      <c r="B955" s="18" t="s">
        <v>781</v>
      </c>
      <c r="C955">
        <v>0.0</v>
      </c>
      <c r="D955">
        <v>0.0</v>
      </c>
      <c r="E955" t="s">
        <v>965</v>
      </c>
      <c r="F955" t="s">
        <v>966</v>
      </c>
      <c r="G955" t="s">
        <v>968</v>
      </c>
      <c r="H955" t="s">
        <v>1234</v>
      </c>
      <c r="I955" t="s">
        <v>1339</v>
      </c>
      <c r="J955" t="s">
        <v>973</v>
      </c>
      <c r="K955" s="23">
        <v>0.0</v>
      </c>
      <c r="L955">
        <v>6.0</v>
      </c>
      <c r="N955">
        <v>12.1</v>
      </c>
      <c r="O955" s="23">
        <v>1.0</v>
      </c>
      <c r="P955">
        <v>6.0</v>
      </c>
      <c r="R955">
        <v>11.2</v>
      </c>
      <c r="S955" t="s">
        <v>2383</v>
      </c>
      <c r="T955">
        <v>-1.0</v>
      </c>
      <c r="U955">
        <v>-1.0</v>
      </c>
      <c r="V955" t="s">
        <v>978</v>
      </c>
      <c r="W955" s="6" t="s">
        <v>1384</v>
      </c>
      <c r="X955" s="6" t="s">
        <v>1385</v>
      </c>
      <c r="Y955" s="6" t="s">
        <v>2183</v>
      </c>
      <c r="Z955" s="6" t="s">
        <v>1880</v>
      </c>
      <c r="AA955" s="35" t="s">
        <v>2387</v>
      </c>
      <c r="AB955" t="s">
        <v>2388</v>
      </c>
      <c r="AC955" t="s">
        <v>2410</v>
      </c>
    </row>
    <row r="956" ht="15.75" hidden="1" customHeight="1">
      <c r="A956" s="2">
        <v>28.0</v>
      </c>
      <c r="B956" s="18" t="s">
        <v>781</v>
      </c>
      <c r="C956">
        <v>0.0</v>
      </c>
      <c r="D956">
        <v>0.0</v>
      </c>
      <c r="E956" t="s">
        <v>965</v>
      </c>
      <c r="F956" t="s">
        <v>966</v>
      </c>
      <c r="G956" t="s">
        <v>968</v>
      </c>
      <c r="H956" t="s">
        <v>1234</v>
      </c>
      <c r="I956" t="s">
        <v>1339</v>
      </c>
      <c r="J956" t="s">
        <v>973</v>
      </c>
      <c r="K956" s="23">
        <v>0.0</v>
      </c>
      <c r="L956">
        <v>7.0</v>
      </c>
      <c r="N956">
        <v>12.3</v>
      </c>
      <c r="O956" s="23">
        <v>1.0</v>
      </c>
      <c r="P956">
        <v>7.0</v>
      </c>
      <c r="R956">
        <v>11.6</v>
      </c>
      <c r="S956" t="s">
        <v>2383</v>
      </c>
      <c r="T956">
        <v>-1.0</v>
      </c>
      <c r="U956">
        <v>-1.0</v>
      </c>
      <c r="V956" t="s">
        <v>978</v>
      </c>
      <c r="W956" s="6" t="s">
        <v>1384</v>
      </c>
      <c r="X956" s="6" t="s">
        <v>1385</v>
      </c>
      <c r="Y956" s="6" t="s">
        <v>2183</v>
      </c>
      <c r="Z956" s="6" t="s">
        <v>1880</v>
      </c>
      <c r="AA956" s="35" t="s">
        <v>2387</v>
      </c>
      <c r="AB956" t="s">
        <v>2388</v>
      </c>
      <c r="AC956" t="s">
        <v>2410</v>
      </c>
    </row>
    <row r="957" ht="15.75" hidden="1" customHeight="1">
      <c r="A957" s="2">
        <v>28.0</v>
      </c>
      <c r="B957" s="18" t="s">
        <v>781</v>
      </c>
      <c r="C957">
        <v>0.0</v>
      </c>
      <c r="D957">
        <v>0.0</v>
      </c>
      <c r="E957" t="s">
        <v>965</v>
      </c>
      <c r="F957" t="s">
        <v>966</v>
      </c>
      <c r="G957" t="s">
        <v>1210</v>
      </c>
      <c r="H957" t="s">
        <v>1234</v>
      </c>
      <c r="I957" t="s">
        <v>1339</v>
      </c>
      <c r="J957" t="s">
        <v>973</v>
      </c>
      <c r="K957" s="23">
        <v>0.0</v>
      </c>
      <c r="L957">
        <v>2.0</v>
      </c>
      <c r="N957">
        <v>4.1</v>
      </c>
      <c r="O957" s="23">
        <v>1.0</v>
      </c>
      <c r="P957">
        <v>2.0</v>
      </c>
      <c r="R957">
        <v>4.07</v>
      </c>
      <c r="S957" t="s">
        <v>976</v>
      </c>
      <c r="T957">
        <v>0.0</v>
      </c>
      <c r="U957">
        <v>0.0</v>
      </c>
      <c r="V957" t="s">
        <v>978</v>
      </c>
      <c r="W957" s="6" t="s">
        <v>1384</v>
      </c>
      <c r="X957" s="6" t="s">
        <v>1385</v>
      </c>
      <c r="Y957" s="6" t="s">
        <v>2183</v>
      </c>
      <c r="Z957" s="6" t="s">
        <v>1880</v>
      </c>
      <c r="AA957" s="35" t="s">
        <v>2411</v>
      </c>
      <c r="AB957" s="6" t="s">
        <v>2412</v>
      </c>
      <c r="AC957" t="s">
        <v>2413</v>
      </c>
    </row>
    <row r="958" ht="15.75" hidden="1" customHeight="1">
      <c r="A958" s="2">
        <v>28.0</v>
      </c>
      <c r="B958" s="18" t="s">
        <v>781</v>
      </c>
      <c r="C958">
        <v>0.0</v>
      </c>
      <c r="D958">
        <v>0.0</v>
      </c>
      <c r="E958" t="s">
        <v>965</v>
      </c>
      <c r="F958" t="s">
        <v>966</v>
      </c>
      <c r="G958" t="s">
        <v>1210</v>
      </c>
      <c r="H958" t="s">
        <v>1234</v>
      </c>
      <c r="I958" t="s">
        <v>1339</v>
      </c>
      <c r="J958" t="s">
        <v>973</v>
      </c>
      <c r="K958" s="23">
        <v>0.0</v>
      </c>
      <c r="L958">
        <v>3.0</v>
      </c>
      <c r="N958">
        <v>4.01</v>
      </c>
      <c r="O958" s="23">
        <v>1.0</v>
      </c>
      <c r="P958">
        <v>3.0</v>
      </c>
      <c r="R958">
        <v>4.07</v>
      </c>
      <c r="S958" t="s">
        <v>976</v>
      </c>
      <c r="T958">
        <v>0.0</v>
      </c>
      <c r="U958">
        <v>0.0</v>
      </c>
      <c r="V958" t="s">
        <v>978</v>
      </c>
      <c r="W958" s="6" t="s">
        <v>1384</v>
      </c>
      <c r="X958" s="6" t="s">
        <v>1385</v>
      </c>
      <c r="Y958" s="6" t="s">
        <v>2183</v>
      </c>
      <c r="Z958" s="6" t="s">
        <v>1880</v>
      </c>
      <c r="AA958" s="35" t="s">
        <v>2411</v>
      </c>
      <c r="AB958" s="6" t="s">
        <v>2412</v>
      </c>
      <c r="AC958" t="s">
        <v>2413</v>
      </c>
    </row>
    <row r="959" ht="15.75" hidden="1" customHeight="1">
      <c r="A959" s="2">
        <v>28.0</v>
      </c>
      <c r="B959" s="18" t="s">
        <v>781</v>
      </c>
      <c r="C959">
        <v>0.0</v>
      </c>
      <c r="D959">
        <v>0.0</v>
      </c>
      <c r="E959" t="s">
        <v>965</v>
      </c>
      <c r="F959" t="s">
        <v>966</v>
      </c>
      <c r="G959" t="s">
        <v>1210</v>
      </c>
      <c r="H959" t="s">
        <v>1234</v>
      </c>
      <c r="I959" t="s">
        <v>1339</v>
      </c>
      <c r="J959" t="s">
        <v>973</v>
      </c>
      <c r="K959" s="23">
        <v>0.0</v>
      </c>
      <c r="L959">
        <v>4.0</v>
      </c>
      <c r="N959">
        <v>4.04</v>
      </c>
      <c r="O959" s="23">
        <v>1.0</v>
      </c>
      <c r="P959">
        <v>4.0</v>
      </c>
      <c r="R959">
        <v>3.96</v>
      </c>
      <c r="S959" t="s">
        <v>976</v>
      </c>
      <c r="T959">
        <v>0.0</v>
      </c>
      <c r="U959">
        <v>0.0</v>
      </c>
      <c r="V959" t="s">
        <v>978</v>
      </c>
      <c r="W959" s="6" t="s">
        <v>1384</v>
      </c>
      <c r="X959" s="6" t="s">
        <v>1385</v>
      </c>
      <c r="Y959" s="6" t="s">
        <v>2183</v>
      </c>
      <c r="Z959" s="6" t="s">
        <v>1880</v>
      </c>
      <c r="AA959" s="35" t="s">
        <v>2411</v>
      </c>
      <c r="AB959" s="6" t="s">
        <v>2412</v>
      </c>
      <c r="AC959" t="s">
        <v>2413</v>
      </c>
    </row>
    <row r="960" ht="15.75" hidden="1" customHeight="1">
      <c r="A960" s="2">
        <v>28.0</v>
      </c>
      <c r="B960" s="18" t="s">
        <v>781</v>
      </c>
      <c r="C960">
        <v>0.0</v>
      </c>
      <c r="D960">
        <v>0.0</v>
      </c>
      <c r="E960" t="s">
        <v>965</v>
      </c>
      <c r="F960" t="s">
        <v>966</v>
      </c>
      <c r="G960" t="s">
        <v>1210</v>
      </c>
      <c r="H960" t="s">
        <v>1234</v>
      </c>
      <c r="I960" t="s">
        <v>1339</v>
      </c>
      <c r="J960" t="s">
        <v>973</v>
      </c>
      <c r="K960" s="23">
        <v>0.0</v>
      </c>
      <c r="L960">
        <v>5.0</v>
      </c>
      <c r="N960">
        <v>4.05</v>
      </c>
      <c r="O960" s="23">
        <v>1.0</v>
      </c>
      <c r="P960">
        <v>5.0</v>
      </c>
      <c r="R960">
        <v>3.98</v>
      </c>
      <c r="S960" t="s">
        <v>976</v>
      </c>
      <c r="T960">
        <v>0.0</v>
      </c>
      <c r="U960">
        <v>0.0</v>
      </c>
      <c r="V960" t="s">
        <v>978</v>
      </c>
      <c r="W960" s="6" t="s">
        <v>1384</v>
      </c>
      <c r="X960" s="6" t="s">
        <v>1385</v>
      </c>
      <c r="Y960" s="6" t="s">
        <v>2183</v>
      </c>
      <c r="Z960" s="6" t="s">
        <v>1880</v>
      </c>
      <c r="AA960" s="35" t="s">
        <v>2411</v>
      </c>
      <c r="AB960" s="6" t="s">
        <v>2412</v>
      </c>
      <c r="AC960" t="s">
        <v>2413</v>
      </c>
    </row>
    <row r="961" ht="15.75" hidden="1" customHeight="1">
      <c r="A961" s="2">
        <v>28.0</v>
      </c>
      <c r="B961" s="18" t="s">
        <v>781</v>
      </c>
      <c r="C961">
        <v>0.0</v>
      </c>
      <c r="D961">
        <v>0.0</v>
      </c>
      <c r="E961" t="s">
        <v>965</v>
      </c>
      <c r="F961" t="s">
        <v>966</v>
      </c>
      <c r="G961" t="s">
        <v>1210</v>
      </c>
      <c r="H961" t="s">
        <v>1234</v>
      </c>
      <c r="I961" t="s">
        <v>1339</v>
      </c>
      <c r="J961" t="s">
        <v>973</v>
      </c>
      <c r="K961" s="23">
        <v>0.0</v>
      </c>
      <c r="L961">
        <v>6.0</v>
      </c>
      <c r="N961">
        <v>4.02</v>
      </c>
      <c r="O961" s="23">
        <v>1.0</v>
      </c>
      <c r="P961">
        <v>6.0</v>
      </c>
      <c r="R961">
        <v>3.97</v>
      </c>
      <c r="S961" t="s">
        <v>976</v>
      </c>
      <c r="T961">
        <v>0.0</v>
      </c>
      <c r="U961">
        <v>0.0</v>
      </c>
      <c r="V961" t="s">
        <v>978</v>
      </c>
      <c r="W961" s="6" t="s">
        <v>1384</v>
      </c>
      <c r="X961" s="6" t="s">
        <v>1385</v>
      </c>
      <c r="Y961" s="6" t="s">
        <v>2183</v>
      </c>
      <c r="Z961" s="6" t="s">
        <v>1880</v>
      </c>
      <c r="AA961" s="35" t="s">
        <v>2411</v>
      </c>
      <c r="AB961" s="6" t="s">
        <v>2412</v>
      </c>
      <c r="AC961" t="s">
        <v>2413</v>
      </c>
    </row>
    <row r="962" ht="15.75" hidden="1" customHeight="1">
      <c r="A962" s="2">
        <v>28.0</v>
      </c>
      <c r="B962" s="18" t="s">
        <v>781</v>
      </c>
      <c r="C962">
        <v>0.0</v>
      </c>
      <c r="D962">
        <v>0.0</v>
      </c>
      <c r="E962" t="s">
        <v>965</v>
      </c>
      <c r="F962" t="s">
        <v>966</v>
      </c>
      <c r="G962" t="s">
        <v>1210</v>
      </c>
      <c r="H962" t="s">
        <v>1234</v>
      </c>
      <c r="I962" t="s">
        <v>1339</v>
      </c>
      <c r="J962" t="s">
        <v>973</v>
      </c>
      <c r="K962" s="23">
        <v>0.0</v>
      </c>
      <c r="L962">
        <v>7.0</v>
      </c>
      <c r="N962">
        <v>4.06</v>
      </c>
      <c r="O962" s="23">
        <v>1.0</v>
      </c>
      <c r="P962">
        <v>7.0</v>
      </c>
      <c r="R962">
        <v>4.0</v>
      </c>
      <c r="S962" t="s">
        <v>976</v>
      </c>
      <c r="T962">
        <v>0.0</v>
      </c>
      <c r="U962">
        <v>0.0</v>
      </c>
      <c r="V962" t="s">
        <v>978</v>
      </c>
      <c r="W962" s="6" t="s">
        <v>1384</v>
      </c>
      <c r="X962" s="6" t="s">
        <v>1385</v>
      </c>
      <c r="Y962" s="6" t="s">
        <v>2183</v>
      </c>
      <c r="Z962" s="6" t="s">
        <v>1880</v>
      </c>
      <c r="AA962" s="35" t="s">
        <v>2411</v>
      </c>
      <c r="AB962" s="6" t="s">
        <v>2412</v>
      </c>
      <c r="AC962" t="s">
        <v>2413</v>
      </c>
    </row>
    <row r="963" ht="15.75" hidden="1" customHeight="1">
      <c r="A963" s="2">
        <v>28.0</v>
      </c>
      <c r="B963" s="18" t="s">
        <v>781</v>
      </c>
      <c r="C963">
        <v>0.0</v>
      </c>
      <c r="D963">
        <v>0.0</v>
      </c>
      <c r="E963" t="s">
        <v>965</v>
      </c>
      <c r="F963" t="s">
        <v>1134</v>
      </c>
      <c r="G963" t="s">
        <v>2414</v>
      </c>
      <c r="H963" t="s">
        <v>1447</v>
      </c>
      <c r="I963" t="s">
        <v>1339</v>
      </c>
      <c r="J963" t="s">
        <v>973</v>
      </c>
      <c r="K963" s="23">
        <v>0.0</v>
      </c>
      <c r="N963">
        <v>26.0</v>
      </c>
      <c r="O963" s="23">
        <v>1.0</v>
      </c>
      <c r="R963">
        <v>23.0</v>
      </c>
      <c r="S963" t="s">
        <v>976</v>
      </c>
      <c r="T963">
        <v>0.0</v>
      </c>
      <c r="U963">
        <v>0.0</v>
      </c>
      <c r="V963" t="s">
        <v>978</v>
      </c>
      <c r="W963" s="6" t="s">
        <v>1384</v>
      </c>
      <c r="X963" s="6" t="s">
        <v>1385</v>
      </c>
      <c r="Y963" s="6" t="s">
        <v>2183</v>
      </c>
      <c r="Z963" s="6" t="s">
        <v>1880</v>
      </c>
      <c r="AA963" s="35" t="s">
        <v>2415</v>
      </c>
      <c r="AB963" t="s">
        <v>2416</v>
      </c>
      <c r="AC963" t="s">
        <v>2417</v>
      </c>
    </row>
    <row r="964" ht="15.75" hidden="1" customHeight="1">
      <c r="A964" s="2">
        <v>28.0</v>
      </c>
      <c r="B964" s="18" t="s">
        <v>781</v>
      </c>
      <c r="C964">
        <v>0.0</v>
      </c>
      <c r="D964">
        <v>0.0</v>
      </c>
      <c r="E964" t="s">
        <v>965</v>
      </c>
      <c r="F964" t="s">
        <v>1134</v>
      </c>
      <c r="G964" t="s">
        <v>2418</v>
      </c>
      <c r="H964" t="s">
        <v>1447</v>
      </c>
      <c r="I964" t="s">
        <v>1339</v>
      </c>
      <c r="J964" t="s">
        <v>973</v>
      </c>
      <c r="K964" s="23">
        <v>0.0</v>
      </c>
      <c r="N964">
        <v>30.0</v>
      </c>
      <c r="O964" s="23">
        <v>1.0</v>
      </c>
      <c r="R964">
        <v>15.0</v>
      </c>
      <c r="S964" t="s">
        <v>2383</v>
      </c>
      <c r="T964">
        <v>-1.0</v>
      </c>
      <c r="U964">
        <v>-1.0</v>
      </c>
      <c r="V964" t="s">
        <v>978</v>
      </c>
      <c r="W964" s="6" t="s">
        <v>1384</v>
      </c>
      <c r="X964" s="6" t="s">
        <v>1385</v>
      </c>
      <c r="Y964" s="6" t="s">
        <v>2183</v>
      </c>
      <c r="Z964" s="6" t="s">
        <v>1880</v>
      </c>
      <c r="AA964" s="35" t="s">
        <v>2415</v>
      </c>
      <c r="AB964" t="s">
        <v>2416</v>
      </c>
      <c r="AC964" t="s">
        <v>2417</v>
      </c>
    </row>
    <row r="965" ht="15.75" hidden="1" customHeight="1">
      <c r="A965" s="2">
        <v>28.0</v>
      </c>
      <c r="B965" s="18" t="s">
        <v>781</v>
      </c>
      <c r="C965">
        <v>0.0</v>
      </c>
      <c r="D965">
        <v>0.0</v>
      </c>
      <c r="E965" t="s">
        <v>965</v>
      </c>
      <c r="F965" t="s">
        <v>1134</v>
      </c>
      <c r="G965" t="s">
        <v>2419</v>
      </c>
      <c r="H965" t="s">
        <v>1447</v>
      </c>
      <c r="I965" t="s">
        <v>1339</v>
      </c>
      <c r="J965" t="s">
        <v>973</v>
      </c>
      <c r="K965" s="23">
        <v>0.0</v>
      </c>
      <c r="N965">
        <v>32.0</v>
      </c>
      <c r="O965" s="23">
        <v>1.0</v>
      </c>
      <c r="R965">
        <v>28.0</v>
      </c>
      <c r="S965">
        <v>0.011</v>
      </c>
      <c r="T965">
        <v>-1.0</v>
      </c>
      <c r="U965">
        <v>-1.0</v>
      </c>
      <c r="V965" t="s">
        <v>978</v>
      </c>
      <c r="W965" s="6" t="s">
        <v>1384</v>
      </c>
      <c r="X965" s="6" t="s">
        <v>1385</v>
      </c>
      <c r="Y965" s="6" t="s">
        <v>2183</v>
      </c>
      <c r="Z965" s="6" t="s">
        <v>1880</v>
      </c>
      <c r="AA965" s="35" t="s">
        <v>2415</v>
      </c>
      <c r="AB965" t="s">
        <v>2416</v>
      </c>
      <c r="AC965" t="s">
        <v>2417</v>
      </c>
    </row>
    <row r="966" ht="15.75" hidden="1" customHeight="1">
      <c r="A966" s="2">
        <v>28.0</v>
      </c>
      <c r="B966" s="18" t="s">
        <v>781</v>
      </c>
      <c r="C966" s="44">
        <v>1.0</v>
      </c>
      <c r="D966">
        <v>0.0</v>
      </c>
      <c r="E966" t="s">
        <v>965</v>
      </c>
      <c r="F966" t="s">
        <v>1134</v>
      </c>
      <c r="G966" t="s">
        <v>2420</v>
      </c>
      <c r="H966" t="s">
        <v>1447</v>
      </c>
      <c r="I966" t="s">
        <v>1339</v>
      </c>
      <c r="J966" t="s">
        <v>973</v>
      </c>
      <c r="K966" s="23">
        <v>0.0</v>
      </c>
      <c r="N966">
        <v>33.0</v>
      </c>
      <c r="O966" s="23">
        <v>1.0</v>
      </c>
      <c r="R966">
        <v>32.0</v>
      </c>
      <c r="S966" t="s">
        <v>976</v>
      </c>
      <c r="T966">
        <v>0.0</v>
      </c>
      <c r="U966">
        <v>0.0</v>
      </c>
      <c r="V966" t="s">
        <v>978</v>
      </c>
      <c r="W966" s="6" t="s">
        <v>1384</v>
      </c>
      <c r="X966" s="6" t="s">
        <v>1385</v>
      </c>
      <c r="Y966" s="6" t="s">
        <v>2183</v>
      </c>
      <c r="Z966" s="6" t="s">
        <v>1880</v>
      </c>
      <c r="AA966" s="35" t="s">
        <v>2415</v>
      </c>
      <c r="AB966" t="s">
        <v>2416</v>
      </c>
      <c r="AC966" t="s">
        <v>2421</v>
      </c>
    </row>
    <row r="967" ht="15.75" hidden="1" customHeight="1">
      <c r="A967" s="2">
        <v>28.0</v>
      </c>
      <c r="B967" s="18" t="s">
        <v>781</v>
      </c>
      <c r="C967" s="44">
        <v>2.0</v>
      </c>
      <c r="D967">
        <v>0.0</v>
      </c>
      <c r="E967" t="s">
        <v>965</v>
      </c>
      <c r="F967" t="s">
        <v>1134</v>
      </c>
      <c r="G967" t="s">
        <v>2422</v>
      </c>
      <c r="H967" t="s">
        <v>1447</v>
      </c>
      <c r="I967" t="s">
        <v>1339</v>
      </c>
      <c r="J967" t="s">
        <v>973</v>
      </c>
      <c r="K967" s="23">
        <v>0.0</v>
      </c>
      <c r="N967">
        <v>28.0</v>
      </c>
      <c r="O967" s="23">
        <v>1.0</v>
      </c>
      <c r="R967">
        <v>28.0</v>
      </c>
      <c r="S967" t="s">
        <v>976</v>
      </c>
      <c r="T967">
        <v>0.0</v>
      </c>
      <c r="U967">
        <v>0.0</v>
      </c>
      <c r="V967" t="s">
        <v>978</v>
      </c>
      <c r="W967" s="6" t="s">
        <v>1384</v>
      </c>
      <c r="X967" s="6" t="s">
        <v>1385</v>
      </c>
      <c r="Y967" s="6" t="s">
        <v>2183</v>
      </c>
      <c r="Z967" s="6" t="s">
        <v>1880</v>
      </c>
      <c r="AA967" s="35" t="s">
        <v>2415</v>
      </c>
      <c r="AB967" t="s">
        <v>2416</v>
      </c>
      <c r="AC967" t="s">
        <v>2423</v>
      </c>
    </row>
    <row r="968" ht="15.75" hidden="1" customHeight="1">
      <c r="A968" s="2">
        <v>29.0</v>
      </c>
      <c r="B968" s="18" t="s">
        <v>750</v>
      </c>
      <c r="C968">
        <v>1.0</v>
      </c>
      <c r="D968">
        <v>1.0</v>
      </c>
      <c r="E968" t="s">
        <v>965</v>
      </c>
      <c r="F968" t="s">
        <v>1540</v>
      </c>
      <c r="G968" t="s">
        <v>2424</v>
      </c>
      <c r="H968" t="s">
        <v>2425</v>
      </c>
      <c r="I968" t="s">
        <v>1339</v>
      </c>
      <c r="J968" t="s">
        <v>973</v>
      </c>
      <c r="K968" s="23">
        <v>0.0</v>
      </c>
      <c r="N968">
        <v>19591.6</v>
      </c>
      <c r="O968" s="23">
        <v>1.0</v>
      </c>
      <c r="R968">
        <v>3298.6</v>
      </c>
      <c r="S968">
        <v>3.0E-4</v>
      </c>
      <c r="T968">
        <v>-1.0</v>
      </c>
      <c r="U968">
        <v>1.0</v>
      </c>
      <c r="V968" t="s">
        <v>978</v>
      </c>
      <c r="W968" s="6" t="s">
        <v>1384</v>
      </c>
      <c r="X968" s="6" t="s">
        <v>1385</v>
      </c>
      <c r="Y968" s="6" t="s">
        <v>2183</v>
      </c>
      <c r="Z968" s="6" t="s">
        <v>1880</v>
      </c>
      <c r="AA968" s="35" t="s">
        <v>2426</v>
      </c>
      <c r="AB968" s="6" t="s">
        <v>2427</v>
      </c>
      <c r="AC968" s="6" t="s">
        <v>2428</v>
      </c>
    </row>
    <row r="969" ht="15.75" hidden="1" customHeight="1">
      <c r="A969" s="2">
        <v>29.0</v>
      </c>
      <c r="B969" s="18" t="s">
        <v>750</v>
      </c>
      <c r="C969">
        <v>1.0</v>
      </c>
      <c r="D969">
        <v>1.0</v>
      </c>
      <c r="E969" t="s">
        <v>965</v>
      </c>
      <c r="F969" t="s">
        <v>1540</v>
      </c>
      <c r="G969" t="s">
        <v>2424</v>
      </c>
      <c r="H969" t="s">
        <v>2425</v>
      </c>
      <c r="I969" t="s">
        <v>1339</v>
      </c>
      <c r="J969" t="s">
        <v>2146</v>
      </c>
      <c r="K969" s="23">
        <v>0.0</v>
      </c>
      <c r="N969">
        <v>2587.3</v>
      </c>
      <c r="O969" s="23">
        <v>1.0</v>
      </c>
      <c r="R969">
        <v>687.0</v>
      </c>
      <c r="S969">
        <v>3.0E-4</v>
      </c>
      <c r="T969">
        <v>-1.0</v>
      </c>
      <c r="U969">
        <v>1.0</v>
      </c>
      <c r="V969" t="s">
        <v>978</v>
      </c>
      <c r="W969" s="6" t="s">
        <v>1384</v>
      </c>
      <c r="X969" s="6" t="s">
        <v>1385</v>
      </c>
      <c r="Y969" s="6" t="s">
        <v>2183</v>
      </c>
      <c r="Z969" s="6" t="s">
        <v>1880</v>
      </c>
      <c r="AA969" s="35" t="s">
        <v>2426</v>
      </c>
      <c r="AB969" s="6" t="s">
        <v>2427</v>
      </c>
      <c r="AC969" s="6" t="s">
        <v>2428</v>
      </c>
    </row>
    <row r="970" ht="15.75" hidden="1" customHeight="1">
      <c r="A970" s="2">
        <v>29.0</v>
      </c>
      <c r="B970" s="18" t="s">
        <v>750</v>
      </c>
      <c r="C970">
        <v>1.0</v>
      </c>
      <c r="D970">
        <v>2.0</v>
      </c>
      <c r="E970" t="s">
        <v>965</v>
      </c>
      <c r="F970" t="s">
        <v>1540</v>
      </c>
      <c r="G970" t="s">
        <v>2424</v>
      </c>
      <c r="H970" t="s">
        <v>2425</v>
      </c>
      <c r="I970" t="s">
        <v>1339</v>
      </c>
      <c r="J970" t="s">
        <v>973</v>
      </c>
      <c r="K970" s="23">
        <v>0.0</v>
      </c>
      <c r="N970">
        <v>171322.2</v>
      </c>
      <c r="O970" s="23">
        <v>1.0</v>
      </c>
      <c r="R970">
        <v>22416.9</v>
      </c>
      <c r="S970">
        <v>0.0011</v>
      </c>
      <c r="T970">
        <v>-1.0</v>
      </c>
      <c r="U970">
        <v>1.0</v>
      </c>
      <c r="V970" t="s">
        <v>978</v>
      </c>
      <c r="W970" s="6" t="s">
        <v>1384</v>
      </c>
      <c r="X970" s="6" t="s">
        <v>1385</v>
      </c>
      <c r="Y970" s="6" t="s">
        <v>2183</v>
      </c>
      <c r="Z970" s="6" t="s">
        <v>1880</v>
      </c>
      <c r="AA970" s="35" t="s">
        <v>2426</v>
      </c>
      <c r="AB970" s="6" t="s">
        <v>2427</v>
      </c>
      <c r="AC970" s="6" t="s">
        <v>2428</v>
      </c>
    </row>
    <row r="971" ht="15.75" hidden="1" customHeight="1">
      <c r="A971" s="2">
        <v>29.0</v>
      </c>
      <c r="B971" s="18" t="s">
        <v>750</v>
      </c>
      <c r="C971">
        <v>1.0</v>
      </c>
      <c r="D971">
        <v>2.0</v>
      </c>
      <c r="E971" t="s">
        <v>965</v>
      </c>
      <c r="F971" t="s">
        <v>1540</v>
      </c>
      <c r="G971" t="s">
        <v>2424</v>
      </c>
      <c r="H971" t="s">
        <v>2425</v>
      </c>
      <c r="I971" t="s">
        <v>1339</v>
      </c>
      <c r="J971" t="s">
        <v>2146</v>
      </c>
      <c r="K971" s="23">
        <v>0.0</v>
      </c>
      <c r="N971">
        <v>20742.5</v>
      </c>
      <c r="O971" s="23">
        <v>1.0</v>
      </c>
      <c r="R971">
        <v>5206.7</v>
      </c>
      <c r="S971">
        <v>0.0011</v>
      </c>
      <c r="T971">
        <v>-1.0</v>
      </c>
      <c r="U971">
        <v>1.0</v>
      </c>
      <c r="V971" t="s">
        <v>978</v>
      </c>
      <c r="W971" s="6" t="s">
        <v>1384</v>
      </c>
      <c r="X971" s="6" t="s">
        <v>1385</v>
      </c>
      <c r="Y971" s="6" t="s">
        <v>2183</v>
      </c>
      <c r="Z971" s="6" t="s">
        <v>1880</v>
      </c>
      <c r="AA971" s="35" t="s">
        <v>2426</v>
      </c>
      <c r="AB971" s="6" t="s">
        <v>2427</v>
      </c>
      <c r="AC971" s="6" t="s">
        <v>2428</v>
      </c>
    </row>
    <row r="972" ht="15.75" hidden="1" customHeight="1">
      <c r="A972" s="2">
        <v>29.0</v>
      </c>
      <c r="B972" s="18" t="s">
        <v>750</v>
      </c>
      <c r="C972">
        <v>1.0</v>
      </c>
      <c r="D972">
        <v>4.0</v>
      </c>
      <c r="E972" t="s">
        <v>965</v>
      </c>
      <c r="F972" t="s">
        <v>1540</v>
      </c>
      <c r="G972" t="s">
        <v>2424</v>
      </c>
      <c r="H972" t="s">
        <v>2425</v>
      </c>
      <c r="I972" t="s">
        <v>1339</v>
      </c>
      <c r="J972" t="s">
        <v>973</v>
      </c>
      <c r="K972" s="23">
        <v>0.0</v>
      </c>
      <c r="N972">
        <v>2802.0</v>
      </c>
      <c r="O972" s="23">
        <v>1.0</v>
      </c>
      <c r="R972">
        <v>1005.4</v>
      </c>
      <c r="S972">
        <v>0.0083</v>
      </c>
      <c r="T972">
        <v>-1.0</v>
      </c>
      <c r="U972">
        <v>1.0</v>
      </c>
      <c r="V972" t="s">
        <v>978</v>
      </c>
      <c r="W972" s="6" t="s">
        <v>1384</v>
      </c>
      <c r="X972" s="6" t="s">
        <v>1385</v>
      </c>
      <c r="Y972" s="6" t="s">
        <v>2183</v>
      </c>
      <c r="Z972" s="6" t="s">
        <v>1880</v>
      </c>
      <c r="AA972" s="35" t="s">
        <v>2426</v>
      </c>
      <c r="AB972" s="6" t="s">
        <v>2427</v>
      </c>
      <c r="AC972" s="6" t="s">
        <v>2428</v>
      </c>
    </row>
    <row r="973" ht="15.75" hidden="1" customHeight="1">
      <c r="A973" s="2">
        <v>29.0</v>
      </c>
      <c r="B973" s="18" t="s">
        <v>750</v>
      </c>
      <c r="C973">
        <v>1.0</v>
      </c>
      <c r="D973">
        <v>4.0</v>
      </c>
      <c r="E973" t="s">
        <v>965</v>
      </c>
      <c r="F973" t="s">
        <v>1540</v>
      </c>
      <c r="G973" t="s">
        <v>2424</v>
      </c>
      <c r="H973" t="s">
        <v>2425</v>
      </c>
      <c r="I973" t="s">
        <v>1339</v>
      </c>
      <c r="J973" t="s">
        <v>2146</v>
      </c>
      <c r="K973" s="23">
        <v>0.0</v>
      </c>
      <c r="N973">
        <v>318.3</v>
      </c>
      <c r="O973" s="23">
        <v>1.0</v>
      </c>
      <c r="R973">
        <v>272.3</v>
      </c>
      <c r="S973">
        <v>0.0083</v>
      </c>
      <c r="T973">
        <v>-1.0</v>
      </c>
      <c r="U973">
        <v>1.0</v>
      </c>
      <c r="V973" t="s">
        <v>978</v>
      </c>
      <c r="W973" s="6" t="s">
        <v>1384</v>
      </c>
      <c r="X973" s="6" t="s">
        <v>1385</v>
      </c>
      <c r="Y973" s="6" t="s">
        <v>2183</v>
      </c>
      <c r="Z973" s="6" t="s">
        <v>1880</v>
      </c>
      <c r="AA973" s="35" t="s">
        <v>2426</v>
      </c>
      <c r="AB973" s="6" t="s">
        <v>2427</v>
      </c>
      <c r="AC973" s="6" t="s">
        <v>2428</v>
      </c>
    </row>
    <row r="974" ht="15.75" hidden="1" customHeight="1">
      <c r="A974" s="2">
        <v>29.0</v>
      </c>
      <c r="B974" s="18" t="s">
        <v>750</v>
      </c>
      <c r="C974">
        <v>2.0</v>
      </c>
      <c r="D974">
        <v>1.0</v>
      </c>
      <c r="E974" t="s">
        <v>965</v>
      </c>
      <c r="F974" t="s">
        <v>1540</v>
      </c>
      <c r="G974" t="s">
        <v>2424</v>
      </c>
      <c r="H974" t="s">
        <v>2425</v>
      </c>
      <c r="I974" t="s">
        <v>1339</v>
      </c>
      <c r="J974" t="s">
        <v>973</v>
      </c>
      <c r="K974" s="23">
        <v>0.0</v>
      </c>
      <c r="N974">
        <v>15395.3</v>
      </c>
      <c r="O974" s="23">
        <v>1.0</v>
      </c>
      <c r="R974">
        <v>3827.3</v>
      </c>
      <c r="S974">
        <v>3.0E-4</v>
      </c>
      <c r="T974">
        <v>-1.0</v>
      </c>
      <c r="U974">
        <v>1.0</v>
      </c>
      <c r="V974" t="s">
        <v>978</v>
      </c>
      <c r="W974" s="6" t="s">
        <v>1384</v>
      </c>
      <c r="X974" s="6" t="s">
        <v>1385</v>
      </c>
      <c r="Y974" s="6" t="s">
        <v>2183</v>
      </c>
      <c r="Z974" s="6" t="s">
        <v>1880</v>
      </c>
      <c r="AA974" s="35" t="s">
        <v>2426</v>
      </c>
      <c r="AB974" s="6" t="s">
        <v>2427</v>
      </c>
      <c r="AC974" s="6" t="s">
        <v>2428</v>
      </c>
    </row>
    <row r="975" ht="15.75" hidden="1" customHeight="1">
      <c r="A975" s="2">
        <v>29.0</v>
      </c>
      <c r="B975" s="18" t="s">
        <v>750</v>
      </c>
      <c r="C975">
        <v>2.0</v>
      </c>
      <c r="D975">
        <v>1.0</v>
      </c>
      <c r="E975" t="s">
        <v>965</v>
      </c>
      <c r="F975" t="s">
        <v>1540</v>
      </c>
      <c r="G975" t="s">
        <v>2424</v>
      </c>
      <c r="H975" t="s">
        <v>2425</v>
      </c>
      <c r="I975" t="s">
        <v>1339</v>
      </c>
      <c r="J975" t="s">
        <v>2146</v>
      </c>
      <c r="K975" s="23">
        <v>0.0</v>
      </c>
      <c r="N975">
        <v>1393.8</v>
      </c>
      <c r="O975" s="23">
        <v>1.0</v>
      </c>
      <c r="R975">
        <v>1696.3</v>
      </c>
      <c r="S975">
        <v>0.0215</v>
      </c>
      <c r="T975">
        <v>-1.0</v>
      </c>
      <c r="U975">
        <v>1.0</v>
      </c>
      <c r="V975" t="s">
        <v>978</v>
      </c>
      <c r="W975" s="6" t="s">
        <v>1384</v>
      </c>
      <c r="X975" s="6" t="s">
        <v>1385</v>
      </c>
      <c r="Y975" s="6" t="s">
        <v>2183</v>
      </c>
      <c r="Z975" s="6" t="s">
        <v>1880</v>
      </c>
      <c r="AA975" s="35" t="s">
        <v>2426</v>
      </c>
      <c r="AB975" s="6" t="s">
        <v>2427</v>
      </c>
      <c r="AC975" s="6" t="s">
        <v>2428</v>
      </c>
    </row>
    <row r="976" ht="15.75" hidden="1" customHeight="1">
      <c r="A976" s="2">
        <v>29.0</v>
      </c>
      <c r="B976" s="18" t="s">
        <v>750</v>
      </c>
      <c r="C976">
        <v>2.0</v>
      </c>
      <c r="D976">
        <v>3.0</v>
      </c>
      <c r="E976" t="s">
        <v>965</v>
      </c>
      <c r="F976" t="s">
        <v>1540</v>
      </c>
      <c r="G976" t="s">
        <v>2424</v>
      </c>
      <c r="H976" t="s">
        <v>2425</v>
      </c>
      <c r="I976" t="s">
        <v>1339</v>
      </c>
      <c r="J976" t="s">
        <v>973</v>
      </c>
      <c r="K976" s="23">
        <v>0.0</v>
      </c>
      <c r="N976">
        <v>5377.3</v>
      </c>
      <c r="O976" s="23">
        <v>1.0</v>
      </c>
      <c r="R976">
        <v>800.9</v>
      </c>
      <c r="S976">
        <v>0.0013</v>
      </c>
      <c r="T976">
        <v>-1.0</v>
      </c>
      <c r="U976">
        <v>1.0</v>
      </c>
      <c r="V976" t="s">
        <v>978</v>
      </c>
      <c r="W976" s="6" t="s">
        <v>1384</v>
      </c>
      <c r="X976" s="6" t="s">
        <v>1385</v>
      </c>
      <c r="Y976" s="6" t="s">
        <v>2183</v>
      </c>
      <c r="Z976" s="6" t="s">
        <v>1880</v>
      </c>
      <c r="AA976" s="35" t="s">
        <v>2426</v>
      </c>
      <c r="AB976" s="6" t="s">
        <v>2427</v>
      </c>
      <c r="AC976" s="6" t="s">
        <v>2428</v>
      </c>
    </row>
    <row r="977" ht="15.75" hidden="1" customHeight="1">
      <c r="A977" s="2">
        <v>29.0</v>
      </c>
      <c r="B977" s="18" t="s">
        <v>750</v>
      </c>
      <c r="C977">
        <v>2.0</v>
      </c>
      <c r="D977">
        <v>3.0</v>
      </c>
      <c r="E977" t="s">
        <v>965</v>
      </c>
      <c r="F977" t="s">
        <v>1540</v>
      </c>
      <c r="G977" t="s">
        <v>2424</v>
      </c>
      <c r="H977" t="s">
        <v>2425</v>
      </c>
      <c r="I977" t="s">
        <v>1339</v>
      </c>
      <c r="J977" t="s">
        <v>2146</v>
      </c>
      <c r="K977" s="23">
        <v>0.0</v>
      </c>
      <c r="N977">
        <v>815.3</v>
      </c>
      <c r="O977" s="23">
        <v>1.0</v>
      </c>
      <c r="R977">
        <v>259.1</v>
      </c>
      <c r="S977">
        <v>0.0013</v>
      </c>
      <c r="T977">
        <v>-1.0</v>
      </c>
      <c r="U977">
        <v>1.0</v>
      </c>
      <c r="V977" t="s">
        <v>978</v>
      </c>
      <c r="W977" s="6" t="s">
        <v>1384</v>
      </c>
      <c r="X977" s="6" t="s">
        <v>1385</v>
      </c>
      <c r="Y977" s="6" t="s">
        <v>2183</v>
      </c>
      <c r="Z977" s="6" t="s">
        <v>1880</v>
      </c>
      <c r="AA977" s="35" t="s">
        <v>2426</v>
      </c>
      <c r="AB977" s="6" t="s">
        <v>2427</v>
      </c>
      <c r="AC977" s="6" t="s">
        <v>2428</v>
      </c>
    </row>
    <row r="978" ht="15.75" hidden="1" customHeight="1">
      <c r="A978" s="2">
        <v>29.0</v>
      </c>
      <c r="B978" s="18" t="s">
        <v>750</v>
      </c>
      <c r="C978">
        <v>1.0</v>
      </c>
      <c r="D978">
        <v>3.0</v>
      </c>
      <c r="E978" t="s">
        <v>965</v>
      </c>
      <c r="F978" t="s">
        <v>1540</v>
      </c>
      <c r="G978" t="s">
        <v>2424</v>
      </c>
      <c r="H978" t="s">
        <v>2425</v>
      </c>
      <c r="I978" t="s">
        <v>1339</v>
      </c>
      <c r="J978" t="s">
        <v>973</v>
      </c>
      <c r="K978" s="23">
        <v>0.0</v>
      </c>
      <c r="N978">
        <v>2780.8</v>
      </c>
      <c r="O978" s="23">
        <v>1.0</v>
      </c>
      <c r="R978">
        <v>3329.2</v>
      </c>
      <c r="S978" t="s">
        <v>976</v>
      </c>
      <c r="T978">
        <v>0.0</v>
      </c>
      <c r="U978">
        <v>0.0</v>
      </c>
      <c r="V978" t="s">
        <v>978</v>
      </c>
      <c r="W978" s="6" t="s">
        <v>1384</v>
      </c>
      <c r="X978" s="6" t="s">
        <v>1385</v>
      </c>
      <c r="Y978" s="6" t="s">
        <v>2183</v>
      </c>
      <c r="Z978" s="6" t="s">
        <v>1880</v>
      </c>
      <c r="AA978" s="35" t="s">
        <v>2426</v>
      </c>
      <c r="AB978" s="6" t="s">
        <v>2427</v>
      </c>
      <c r="AC978" s="6" t="s">
        <v>2428</v>
      </c>
    </row>
    <row r="979" ht="15.75" hidden="1" customHeight="1">
      <c r="A979" s="2">
        <v>29.0</v>
      </c>
      <c r="B979" s="18" t="s">
        <v>750</v>
      </c>
      <c r="C979">
        <v>1.0</v>
      </c>
      <c r="D979">
        <v>3.0</v>
      </c>
      <c r="E979" t="s">
        <v>965</v>
      </c>
      <c r="F979" t="s">
        <v>1540</v>
      </c>
      <c r="G979" t="s">
        <v>2424</v>
      </c>
      <c r="H979" t="s">
        <v>2425</v>
      </c>
      <c r="I979" t="s">
        <v>1339</v>
      </c>
      <c r="J979" t="s">
        <v>2146</v>
      </c>
      <c r="K979" s="23">
        <v>0.0</v>
      </c>
      <c r="N979">
        <v>207.5</v>
      </c>
      <c r="O979" s="23">
        <v>1.0</v>
      </c>
      <c r="R979">
        <v>735.8</v>
      </c>
      <c r="S979" t="s">
        <v>976</v>
      </c>
      <c r="T979">
        <v>0.0</v>
      </c>
      <c r="U979">
        <v>0.0</v>
      </c>
      <c r="V979" t="s">
        <v>978</v>
      </c>
      <c r="W979" s="6" t="s">
        <v>1384</v>
      </c>
      <c r="X979" s="6" t="s">
        <v>1385</v>
      </c>
      <c r="Y979" s="6" t="s">
        <v>2183</v>
      </c>
      <c r="Z979" s="6" t="s">
        <v>1880</v>
      </c>
      <c r="AA979" s="35" t="s">
        <v>2426</v>
      </c>
      <c r="AB979" s="6" t="s">
        <v>2427</v>
      </c>
      <c r="AC979" s="6" t="s">
        <v>2428</v>
      </c>
    </row>
    <row r="980" ht="15.75" hidden="1" customHeight="1">
      <c r="A980" s="2">
        <v>29.0</v>
      </c>
      <c r="B980" s="18" t="s">
        <v>750</v>
      </c>
      <c r="C980">
        <v>1.0</v>
      </c>
      <c r="D980">
        <v>1.0</v>
      </c>
      <c r="E980" t="s">
        <v>965</v>
      </c>
      <c r="F980" t="s">
        <v>1540</v>
      </c>
      <c r="G980" t="s">
        <v>2429</v>
      </c>
      <c r="H980" t="s">
        <v>2430</v>
      </c>
      <c r="I980" t="s">
        <v>1339</v>
      </c>
      <c r="J980" t="s">
        <v>973</v>
      </c>
      <c r="K980" s="23">
        <v>0.0</v>
      </c>
      <c r="N980">
        <v>80.2</v>
      </c>
      <c r="O980" s="23">
        <v>1.0</v>
      </c>
      <c r="R980">
        <v>23.1</v>
      </c>
      <c r="S980">
        <v>0.0019</v>
      </c>
      <c r="T980">
        <v>-1.0</v>
      </c>
      <c r="U980">
        <v>-1.0</v>
      </c>
      <c r="V980" t="s">
        <v>978</v>
      </c>
      <c r="W980" s="6" t="s">
        <v>1384</v>
      </c>
      <c r="X980" s="6" t="s">
        <v>1385</v>
      </c>
      <c r="Y980" s="6" t="s">
        <v>2183</v>
      </c>
      <c r="Z980" s="6" t="s">
        <v>1880</v>
      </c>
      <c r="AA980" s="35" t="s">
        <v>2431</v>
      </c>
      <c r="AB980" s="6" t="s">
        <v>2432</v>
      </c>
      <c r="AC980" t="s">
        <v>2433</v>
      </c>
    </row>
    <row r="981" ht="15.75" hidden="1" customHeight="1">
      <c r="A981" s="2">
        <v>29.0</v>
      </c>
      <c r="B981" s="18" t="s">
        <v>750</v>
      </c>
      <c r="C981">
        <v>1.0</v>
      </c>
      <c r="D981">
        <v>1.0</v>
      </c>
      <c r="E981" t="s">
        <v>965</v>
      </c>
      <c r="F981" t="s">
        <v>1540</v>
      </c>
      <c r="G981" t="s">
        <v>2429</v>
      </c>
      <c r="H981" t="s">
        <v>2430</v>
      </c>
      <c r="I981" t="s">
        <v>1339</v>
      </c>
      <c r="J981" t="s">
        <v>2146</v>
      </c>
      <c r="K981" s="23">
        <v>0.0</v>
      </c>
      <c r="N981">
        <v>5.4</v>
      </c>
      <c r="O981" s="23">
        <v>1.0</v>
      </c>
      <c r="R981">
        <v>4.5</v>
      </c>
      <c r="S981">
        <v>0.0019</v>
      </c>
      <c r="T981">
        <v>-1.0</v>
      </c>
      <c r="U981">
        <v>-1.0</v>
      </c>
      <c r="V981" t="s">
        <v>978</v>
      </c>
      <c r="W981" s="6" t="s">
        <v>1384</v>
      </c>
      <c r="X981" s="6" t="s">
        <v>1385</v>
      </c>
      <c r="Y981" s="6" t="s">
        <v>2183</v>
      </c>
      <c r="Z981" s="6" t="s">
        <v>1880</v>
      </c>
      <c r="AA981" s="35" t="s">
        <v>2431</v>
      </c>
      <c r="AB981" s="6" t="s">
        <v>2432</v>
      </c>
      <c r="AC981" t="s">
        <v>2433</v>
      </c>
    </row>
    <row r="982" ht="15.75" hidden="1" customHeight="1">
      <c r="A982" s="2">
        <v>29.0</v>
      </c>
      <c r="B982" s="18" t="s">
        <v>750</v>
      </c>
      <c r="C982">
        <v>1.0</v>
      </c>
      <c r="D982">
        <v>2.0</v>
      </c>
      <c r="E982" t="s">
        <v>965</v>
      </c>
      <c r="F982" t="s">
        <v>1540</v>
      </c>
      <c r="G982" t="s">
        <v>2429</v>
      </c>
      <c r="H982" t="s">
        <v>2430</v>
      </c>
      <c r="I982" t="s">
        <v>1339</v>
      </c>
      <c r="J982" t="s">
        <v>973</v>
      </c>
      <c r="K982" s="23">
        <v>0.0</v>
      </c>
      <c r="N982">
        <v>298.2</v>
      </c>
      <c r="O982" s="23">
        <v>1.0</v>
      </c>
      <c r="R982">
        <v>17.3</v>
      </c>
      <c r="S982">
        <v>0.001</v>
      </c>
      <c r="T982">
        <v>-1.0</v>
      </c>
      <c r="U982">
        <v>-1.0</v>
      </c>
      <c r="V982" t="s">
        <v>978</v>
      </c>
      <c r="W982" s="6" t="s">
        <v>1384</v>
      </c>
      <c r="X982" s="6" t="s">
        <v>1385</v>
      </c>
      <c r="Y982" s="6" t="s">
        <v>2183</v>
      </c>
      <c r="Z982" s="6" t="s">
        <v>1880</v>
      </c>
      <c r="AA982" s="35" t="s">
        <v>2431</v>
      </c>
      <c r="AB982" s="6" t="s">
        <v>2432</v>
      </c>
      <c r="AC982" t="s">
        <v>2433</v>
      </c>
    </row>
    <row r="983" ht="15.75" hidden="1" customHeight="1">
      <c r="A983" s="2">
        <v>29.0</v>
      </c>
      <c r="B983" s="18" t="s">
        <v>750</v>
      </c>
      <c r="C983">
        <v>1.0</v>
      </c>
      <c r="D983">
        <v>2.0</v>
      </c>
      <c r="E983" t="s">
        <v>965</v>
      </c>
      <c r="F983" t="s">
        <v>1540</v>
      </c>
      <c r="G983" t="s">
        <v>2429</v>
      </c>
      <c r="H983" t="s">
        <v>2430</v>
      </c>
      <c r="I983" t="s">
        <v>1339</v>
      </c>
      <c r="J983" t="s">
        <v>2146</v>
      </c>
      <c r="K983" s="23">
        <v>0.0</v>
      </c>
      <c r="N983">
        <v>39.2</v>
      </c>
      <c r="O983" s="23">
        <v>1.0</v>
      </c>
      <c r="R983">
        <v>5.4</v>
      </c>
      <c r="S983">
        <v>0.001</v>
      </c>
      <c r="T983">
        <v>-1.0</v>
      </c>
      <c r="U983">
        <v>-1.0</v>
      </c>
      <c r="V983" t="s">
        <v>978</v>
      </c>
      <c r="W983" s="6" t="s">
        <v>1384</v>
      </c>
      <c r="X983" s="6" t="s">
        <v>1385</v>
      </c>
      <c r="Y983" s="6" t="s">
        <v>2183</v>
      </c>
      <c r="Z983" s="6" t="s">
        <v>1880</v>
      </c>
      <c r="AA983" s="35" t="s">
        <v>2431</v>
      </c>
      <c r="AB983" s="6" t="s">
        <v>2432</v>
      </c>
      <c r="AC983" t="s">
        <v>2433</v>
      </c>
    </row>
    <row r="984" ht="15.75" hidden="1" customHeight="1">
      <c r="A984" s="2">
        <v>29.0</v>
      </c>
      <c r="B984" s="18" t="s">
        <v>750</v>
      </c>
      <c r="C984">
        <v>1.0</v>
      </c>
      <c r="D984">
        <v>4.0</v>
      </c>
      <c r="E984" t="s">
        <v>965</v>
      </c>
      <c r="F984" t="s">
        <v>1540</v>
      </c>
      <c r="G984" t="s">
        <v>2429</v>
      </c>
      <c r="H984" t="s">
        <v>2430</v>
      </c>
      <c r="I984" t="s">
        <v>1339</v>
      </c>
      <c r="J984" t="s">
        <v>973</v>
      </c>
      <c r="K984" s="23">
        <v>0.0</v>
      </c>
      <c r="N984">
        <v>74.6</v>
      </c>
      <c r="O984" s="23">
        <v>1.0</v>
      </c>
      <c r="R984">
        <v>17.4</v>
      </c>
      <c r="S984">
        <v>1.0E-4</v>
      </c>
      <c r="T984">
        <v>-1.0</v>
      </c>
      <c r="U984">
        <v>-1.0</v>
      </c>
      <c r="V984" t="s">
        <v>978</v>
      </c>
      <c r="W984" s="6" t="s">
        <v>1384</v>
      </c>
      <c r="X984" s="6" t="s">
        <v>1385</v>
      </c>
      <c r="Y984" s="6" t="s">
        <v>2183</v>
      </c>
      <c r="Z984" s="6" t="s">
        <v>1880</v>
      </c>
      <c r="AA984" s="35" t="s">
        <v>2431</v>
      </c>
      <c r="AB984" s="6" t="s">
        <v>2432</v>
      </c>
      <c r="AC984" t="s">
        <v>2433</v>
      </c>
    </row>
    <row r="985" ht="15.75" hidden="1" customHeight="1">
      <c r="A985" s="2">
        <v>29.0</v>
      </c>
      <c r="B985" s="18" t="s">
        <v>750</v>
      </c>
      <c r="C985">
        <v>1.0</v>
      </c>
      <c r="D985">
        <v>4.0</v>
      </c>
      <c r="E985" t="s">
        <v>965</v>
      </c>
      <c r="F985" t="s">
        <v>1540</v>
      </c>
      <c r="G985" t="s">
        <v>2429</v>
      </c>
      <c r="H985" t="s">
        <v>2430</v>
      </c>
      <c r="I985" t="s">
        <v>1339</v>
      </c>
      <c r="J985" t="s">
        <v>2146</v>
      </c>
      <c r="K985" s="23">
        <v>0.0</v>
      </c>
      <c r="N985">
        <v>8.6</v>
      </c>
      <c r="O985" s="23">
        <v>1.0</v>
      </c>
      <c r="R985">
        <v>2.1</v>
      </c>
      <c r="S985">
        <v>1.0E-4</v>
      </c>
      <c r="T985">
        <v>-1.0</v>
      </c>
      <c r="U985">
        <v>-1.0</v>
      </c>
      <c r="V985" t="s">
        <v>978</v>
      </c>
      <c r="W985" s="6" t="s">
        <v>1384</v>
      </c>
      <c r="X985" s="6" t="s">
        <v>1385</v>
      </c>
      <c r="Y985" s="6" t="s">
        <v>2183</v>
      </c>
      <c r="Z985" s="6" t="s">
        <v>1880</v>
      </c>
      <c r="AA985" s="35" t="s">
        <v>2431</v>
      </c>
      <c r="AB985" s="6" t="s">
        <v>2432</v>
      </c>
      <c r="AC985" t="s">
        <v>2433</v>
      </c>
    </row>
    <row r="986" ht="15.75" hidden="1" customHeight="1">
      <c r="A986" s="2">
        <v>29.0</v>
      </c>
      <c r="B986" s="18" t="s">
        <v>750</v>
      </c>
      <c r="C986">
        <v>1.0</v>
      </c>
      <c r="D986">
        <v>3.0</v>
      </c>
      <c r="E986" t="s">
        <v>965</v>
      </c>
      <c r="F986" t="s">
        <v>1540</v>
      </c>
      <c r="G986" t="s">
        <v>2429</v>
      </c>
      <c r="H986" t="s">
        <v>2430</v>
      </c>
      <c r="I986" t="s">
        <v>1339</v>
      </c>
      <c r="J986" t="s">
        <v>973</v>
      </c>
      <c r="K986" s="23">
        <v>0.0</v>
      </c>
      <c r="N986">
        <v>4.4</v>
      </c>
      <c r="O986" s="23">
        <v>1.0</v>
      </c>
      <c r="R986">
        <v>5.5</v>
      </c>
      <c r="S986" t="s">
        <v>976</v>
      </c>
      <c r="T986">
        <v>0.0</v>
      </c>
      <c r="U986">
        <v>0.0</v>
      </c>
      <c r="V986" t="s">
        <v>978</v>
      </c>
      <c r="W986" s="6" t="s">
        <v>1384</v>
      </c>
      <c r="X986" s="6" t="s">
        <v>1385</v>
      </c>
      <c r="Y986" s="6" t="s">
        <v>2183</v>
      </c>
      <c r="Z986" s="6" t="s">
        <v>1880</v>
      </c>
      <c r="AA986" s="35" t="s">
        <v>2431</v>
      </c>
      <c r="AB986" s="6" t="s">
        <v>2432</v>
      </c>
      <c r="AC986" t="s">
        <v>2433</v>
      </c>
    </row>
    <row r="987" ht="15.75" hidden="1" customHeight="1">
      <c r="A987" s="2">
        <v>29.0</v>
      </c>
      <c r="B987" s="18" t="s">
        <v>750</v>
      </c>
      <c r="C987">
        <v>1.0</v>
      </c>
      <c r="D987">
        <v>3.0</v>
      </c>
      <c r="E987" t="s">
        <v>965</v>
      </c>
      <c r="F987" t="s">
        <v>1540</v>
      </c>
      <c r="G987" t="s">
        <v>2429</v>
      </c>
      <c r="H987" t="s">
        <v>2430</v>
      </c>
      <c r="I987" t="s">
        <v>1339</v>
      </c>
      <c r="J987" t="s">
        <v>2146</v>
      </c>
      <c r="K987" s="23">
        <v>0.0</v>
      </c>
      <c r="N987">
        <v>1.3</v>
      </c>
      <c r="O987" s="23">
        <v>1.0</v>
      </c>
      <c r="R987">
        <v>2.0</v>
      </c>
      <c r="S987" t="s">
        <v>976</v>
      </c>
      <c r="T987">
        <v>0.0</v>
      </c>
      <c r="U987">
        <v>0.0</v>
      </c>
      <c r="V987" t="s">
        <v>978</v>
      </c>
      <c r="W987" s="6" t="s">
        <v>1384</v>
      </c>
      <c r="X987" s="6" t="s">
        <v>1385</v>
      </c>
      <c r="Y987" s="6" t="s">
        <v>2183</v>
      </c>
      <c r="Z987" s="6" t="s">
        <v>1880</v>
      </c>
      <c r="AA987" s="35" t="s">
        <v>2431</v>
      </c>
      <c r="AB987" s="6" t="s">
        <v>2432</v>
      </c>
      <c r="AC987" t="s">
        <v>2433</v>
      </c>
    </row>
    <row r="988" ht="15.75" hidden="1" customHeight="1">
      <c r="A988" s="2">
        <v>29.0</v>
      </c>
      <c r="B988" s="18" t="s">
        <v>750</v>
      </c>
      <c r="C988">
        <v>2.0</v>
      </c>
      <c r="D988">
        <v>1.0</v>
      </c>
      <c r="E988" t="s">
        <v>965</v>
      </c>
      <c r="F988" t="s">
        <v>1540</v>
      </c>
      <c r="G988" t="s">
        <v>2429</v>
      </c>
      <c r="H988" t="s">
        <v>2430</v>
      </c>
      <c r="I988" t="s">
        <v>1339</v>
      </c>
      <c r="J988" t="s">
        <v>973</v>
      </c>
      <c r="K988" s="23">
        <v>0.0</v>
      </c>
      <c r="N988">
        <v>52.0</v>
      </c>
      <c r="O988" s="23">
        <v>1.0</v>
      </c>
      <c r="R988">
        <v>54.9</v>
      </c>
      <c r="S988" t="s">
        <v>976</v>
      </c>
      <c r="T988">
        <v>0.0</v>
      </c>
      <c r="U988">
        <v>0.0</v>
      </c>
      <c r="V988" t="s">
        <v>978</v>
      </c>
      <c r="W988" s="6" t="s">
        <v>1384</v>
      </c>
      <c r="X988" s="6" t="s">
        <v>1385</v>
      </c>
      <c r="Y988" s="6" t="s">
        <v>2183</v>
      </c>
      <c r="Z988" s="6" t="s">
        <v>1880</v>
      </c>
      <c r="AA988" s="35" t="s">
        <v>2431</v>
      </c>
      <c r="AB988" s="6" t="s">
        <v>2432</v>
      </c>
      <c r="AC988" t="s">
        <v>2433</v>
      </c>
    </row>
    <row r="989" ht="15.75" hidden="1" customHeight="1">
      <c r="A989" s="2">
        <v>29.0</v>
      </c>
      <c r="B989" s="18" t="s">
        <v>750</v>
      </c>
      <c r="C989">
        <v>2.0</v>
      </c>
      <c r="D989">
        <v>1.0</v>
      </c>
      <c r="E989" t="s">
        <v>965</v>
      </c>
      <c r="F989" t="s">
        <v>1540</v>
      </c>
      <c r="G989" t="s">
        <v>2429</v>
      </c>
      <c r="H989" t="s">
        <v>2430</v>
      </c>
      <c r="I989" t="s">
        <v>1339</v>
      </c>
      <c r="J989" t="s">
        <v>2146</v>
      </c>
      <c r="K989" s="23">
        <v>0.0</v>
      </c>
      <c r="N989">
        <v>4.3</v>
      </c>
      <c r="O989" s="23">
        <v>1.0</v>
      </c>
      <c r="R989">
        <v>15.6</v>
      </c>
      <c r="S989" t="s">
        <v>976</v>
      </c>
      <c r="T989">
        <v>0.0</v>
      </c>
      <c r="U989">
        <v>0.0</v>
      </c>
      <c r="V989" t="s">
        <v>978</v>
      </c>
      <c r="W989" s="6" t="s">
        <v>1384</v>
      </c>
      <c r="X989" s="6" t="s">
        <v>1385</v>
      </c>
      <c r="Y989" s="6" t="s">
        <v>2183</v>
      </c>
      <c r="Z989" s="6" t="s">
        <v>1880</v>
      </c>
      <c r="AA989" s="35" t="s">
        <v>2431</v>
      </c>
      <c r="AB989" s="6" t="s">
        <v>2432</v>
      </c>
      <c r="AC989" t="s">
        <v>2433</v>
      </c>
    </row>
    <row r="990" ht="15.75" hidden="1" customHeight="1">
      <c r="A990" s="2">
        <v>29.0</v>
      </c>
      <c r="B990" s="18" t="s">
        <v>750</v>
      </c>
      <c r="C990">
        <v>1.0</v>
      </c>
      <c r="D990">
        <v>1.0</v>
      </c>
      <c r="E990" t="s">
        <v>965</v>
      </c>
      <c r="F990" t="s">
        <v>1540</v>
      </c>
      <c r="G990" t="s">
        <v>2434</v>
      </c>
      <c r="H990" t="s">
        <v>2435</v>
      </c>
      <c r="I990" t="s">
        <v>1339</v>
      </c>
      <c r="J990" t="s">
        <v>973</v>
      </c>
      <c r="K990" s="23">
        <v>0.0</v>
      </c>
      <c r="N990">
        <v>8.75</v>
      </c>
      <c r="O990" s="23">
        <v>1.0</v>
      </c>
      <c r="R990">
        <v>12.81</v>
      </c>
      <c r="S990" t="s">
        <v>976</v>
      </c>
      <c r="T990">
        <v>0.0</v>
      </c>
      <c r="U990">
        <v>0.0</v>
      </c>
      <c r="V990" t="s">
        <v>978</v>
      </c>
      <c r="W990" s="6" t="s">
        <v>1384</v>
      </c>
      <c r="X990" s="6" t="s">
        <v>1385</v>
      </c>
      <c r="Y990" s="6" t="s">
        <v>2183</v>
      </c>
      <c r="Z990" s="6" t="s">
        <v>1880</v>
      </c>
      <c r="AA990" s="35" t="s">
        <v>2436</v>
      </c>
      <c r="AB990" t="s">
        <v>2437</v>
      </c>
      <c r="AC990" t="s">
        <v>2438</v>
      </c>
    </row>
    <row r="991" ht="15.75" hidden="1" customHeight="1">
      <c r="A991" s="2">
        <v>29.0</v>
      </c>
      <c r="B991" s="18" t="s">
        <v>750</v>
      </c>
      <c r="C991">
        <v>1.0</v>
      </c>
      <c r="D991">
        <v>1.0</v>
      </c>
      <c r="E991" t="s">
        <v>965</v>
      </c>
      <c r="F991" t="s">
        <v>1540</v>
      </c>
      <c r="G991" t="s">
        <v>2434</v>
      </c>
      <c r="H991" t="s">
        <v>2435</v>
      </c>
      <c r="I991" t="s">
        <v>1339</v>
      </c>
      <c r="J991" t="s">
        <v>2146</v>
      </c>
      <c r="K991" s="23">
        <v>0.0</v>
      </c>
      <c r="N991">
        <v>3.3</v>
      </c>
      <c r="O991" s="23">
        <v>1.0</v>
      </c>
      <c r="R991">
        <v>7.44</v>
      </c>
      <c r="S991" t="s">
        <v>976</v>
      </c>
      <c r="T991">
        <v>0.0</v>
      </c>
      <c r="U991">
        <v>0.0</v>
      </c>
      <c r="V991" t="s">
        <v>978</v>
      </c>
      <c r="W991" s="6" t="s">
        <v>1384</v>
      </c>
      <c r="X991" s="6" t="s">
        <v>1385</v>
      </c>
      <c r="Y991" s="6" t="s">
        <v>2183</v>
      </c>
      <c r="Z991" s="6" t="s">
        <v>1880</v>
      </c>
      <c r="AA991" s="35" t="s">
        <v>2436</v>
      </c>
      <c r="AB991" t="s">
        <v>2437</v>
      </c>
      <c r="AC991" t="s">
        <v>2438</v>
      </c>
    </row>
    <row r="992" ht="15.75" hidden="1" customHeight="1">
      <c r="A992" s="2">
        <v>29.0</v>
      </c>
      <c r="B992" s="18" t="s">
        <v>750</v>
      </c>
      <c r="C992">
        <v>1.0</v>
      </c>
      <c r="D992">
        <v>2.0</v>
      </c>
      <c r="E992" t="s">
        <v>965</v>
      </c>
      <c r="F992" t="s">
        <v>1540</v>
      </c>
      <c r="G992" t="s">
        <v>2434</v>
      </c>
      <c r="H992" t="s">
        <v>2435</v>
      </c>
      <c r="I992" t="s">
        <v>1339</v>
      </c>
      <c r="J992" t="s">
        <v>973</v>
      </c>
      <c r="K992" s="23">
        <v>0.0</v>
      </c>
      <c r="N992">
        <v>0.14</v>
      </c>
      <c r="O992" s="23">
        <v>1.0</v>
      </c>
      <c r="R992">
        <v>0.07</v>
      </c>
      <c r="S992" t="s">
        <v>976</v>
      </c>
      <c r="T992">
        <v>0.0</v>
      </c>
      <c r="U992">
        <v>0.0</v>
      </c>
      <c r="V992" t="s">
        <v>978</v>
      </c>
      <c r="W992" s="6" t="s">
        <v>1384</v>
      </c>
      <c r="X992" s="6" t="s">
        <v>1385</v>
      </c>
      <c r="Y992" s="6" t="s">
        <v>2183</v>
      </c>
      <c r="Z992" s="6" t="s">
        <v>1880</v>
      </c>
      <c r="AA992" s="35" t="s">
        <v>2436</v>
      </c>
      <c r="AB992" t="s">
        <v>2437</v>
      </c>
      <c r="AC992" t="s">
        <v>2438</v>
      </c>
    </row>
    <row r="993" ht="15.75" hidden="1" customHeight="1">
      <c r="A993" s="2">
        <v>29.0</v>
      </c>
      <c r="B993" s="18" t="s">
        <v>750</v>
      </c>
      <c r="C993">
        <v>1.0</v>
      </c>
      <c r="D993">
        <v>2.0</v>
      </c>
      <c r="E993" t="s">
        <v>965</v>
      </c>
      <c r="F993" t="s">
        <v>1540</v>
      </c>
      <c r="G993" t="s">
        <v>2434</v>
      </c>
      <c r="H993" t="s">
        <v>2435</v>
      </c>
      <c r="I993" t="s">
        <v>1339</v>
      </c>
      <c r="J993" t="s">
        <v>2146</v>
      </c>
      <c r="K993" s="23">
        <v>0.0</v>
      </c>
      <c r="N993">
        <v>0.06</v>
      </c>
      <c r="O993" s="23">
        <v>1.0</v>
      </c>
      <c r="R993">
        <v>0.01</v>
      </c>
      <c r="S993" t="s">
        <v>976</v>
      </c>
      <c r="T993">
        <v>0.0</v>
      </c>
      <c r="U993">
        <v>0.0</v>
      </c>
      <c r="V993" t="s">
        <v>978</v>
      </c>
      <c r="W993" s="6" t="s">
        <v>1384</v>
      </c>
      <c r="X993" s="6" t="s">
        <v>1385</v>
      </c>
      <c r="Y993" s="6" t="s">
        <v>2183</v>
      </c>
      <c r="Z993" s="6" t="s">
        <v>1880</v>
      </c>
      <c r="AA993" s="35" t="s">
        <v>2436</v>
      </c>
      <c r="AB993" t="s">
        <v>2437</v>
      </c>
      <c r="AC993" t="s">
        <v>2438</v>
      </c>
    </row>
    <row r="994" ht="15.75" hidden="1" customHeight="1">
      <c r="A994" s="2">
        <v>29.0</v>
      </c>
      <c r="B994" s="18" t="s">
        <v>750</v>
      </c>
      <c r="C994">
        <v>1.0</v>
      </c>
      <c r="D994">
        <v>3.0</v>
      </c>
      <c r="E994" t="s">
        <v>965</v>
      </c>
      <c r="F994" t="s">
        <v>1540</v>
      </c>
      <c r="G994" t="s">
        <v>2434</v>
      </c>
      <c r="H994" t="s">
        <v>2435</v>
      </c>
      <c r="I994" t="s">
        <v>1339</v>
      </c>
      <c r="J994" t="s">
        <v>973</v>
      </c>
      <c r="K994" s="23">
        <v>0.0</v>
      </c>
      <c r="N994">
        <v>0.03</v>
      </c>
      <c r="O994" s="23">
        <v>1.0</v>
      </c>
      <c r="R994">
        <v>0.22</v>
      </c>
      <c r="S994">
        <v>0.0586</v>
      </c>
      <c r="T994">
        <v>1.0</v>
      </c>
      <c r="U994">
        <v>11.0</v>
      </c>
      <c r="V994" t="s">
        <v>978</v>
      </c>
      <c r="W994" s="6" t="s">
        <v>1384</v>
      </c>
      <c r="X994" s="6" t="s">
        <v>1385</v>
      </c>
      <c r="Y994" s="6" t="s">
        <v>2183</v>
      </c>
      <c r="Z994" s="6" t="s">
        <v>1880</v>
      </c>
      <c r="AA994" s="35" t="s">
        <v>2436</v>
      </c>
      <c r="AB994" t="s">
        <v>2437</v>
      </c>
      <c r="AC994" t="s">
        <v>2438</v>
      </c>
    </row>
    <row r="995" ht="15.75" hidden="1" customHeight="1">
      <c r="A995" s="2">
        <v>29.0</v>
      </c>
      <c r="B995" s="18" t="s">
        <v>750</v>
      </c>
      <c r="C995">
        <v>1.0</v>
      </c>
      <c r="D995">
        <v>3.0</v>
      </c>
      <c r="E995" t="s">
        <v>965</v>
      </c>
      <c r="F995" t="s">
        <v>1540</v>
      </c>
      <c r="G995" t="s">
        <v>2434</v>
      </c>
      <c r="H995" t="s">
        <v>2435</v>
      </c>
      <c r="I995" t="s">
        <v>1339</v>
      </c>
      <c r="J995" t="s">
        <v>2146</v>
      </c>
      <c r="K995" s="23">
        <v>0.0</v>
      </c>
      <c r="N995">
        <v>0.01</v>
      </c>
      <c r="O995" s="23">
        <v>1.0</v>
      </c>
      <c r="R995">
        <v>0.08</v>
      </c>
      <c r="S995">
        <v>0.0586</v>
      </c>
      <c r="T995">
        <v>1.0</v>
      </c>
      <c r="U995">
        <v>0.0</v>
      </c>
      <c r="V995" t="s">
        <v>978</v>
      </c>
      <c r="W995" s="6" t="s">
        <v>1384</v>
      </c>
      <c r="X995" s="6" t="s">
        <v>1385</v>
      </c>
      <c r="Y995" s="6" t="s">
        <v>2183</v>
      </c>
      <c r="Z995" s="6" t="s">
        <v>1880</v>
      </c>
      <c r="AA995" s="35" t="s">
        <v>2436</v>
      </c>
      <c r="AB995" t="s">
        <v>2437</v>
      </c>
      <c r="AC995" t="s">
        <v>2438</v>
      </c>
    </row>
    <row r="996" ht="15.75" hidden="1" customHeight="1">
      <c r="A996" s="2">
        <v>29.0</v>
      </c>
      <c r="B996" s="18" t="s">
        <v>750</v>
      </c>
      <c r="C996">
        <v>1.0</v>
      </c>
      <c r="D996">
        <v>4.0</v>
      </c>
      <c r="E996" t="s">
        <v>965</v>
      </c>
      <c r="F996" t="s">
        <v>1540</v>
      </c>
      <c r="G996" t="s">
        <v>2434</v>
      </c>
      <c r="H996" t="s">
        <v>2435</v>
      </c>
      <c r="I996" t="s">
        <v>1339</v>
      </c>
      <c r="J996" t="s">
        <v>973</v>
      </c>
      <c r="K996" s="23">
        <v>0.0</v>
      </c>
      <c r="N996">
        <v>10.18</v>
      </c>
      <c r="O996" s="23">
        <v>1.0</v>
      </c>
      <c r="R996">
        <v>8.63</v>
      </c>
      <c r="S996" t="s">
        <v>976</v>
      </c>
      <c r="T996">
        <v>0.0</v>
      </c>
      <c r="U996">
        <v>0.0</v>
      </c>
      <c r="V996" t="s">
        <v>978</v>
      </c>
      <c r="W996" s="6" t="s">
        <v>1384</v>
      </c>
      <c r="X996" s="6" t="s">
        <v>1385</v>
      </c>
      <c r="Y996" s="6" t="s">
        <v>2183</v>
      </c>
      <c r="Z996" s="6" t="s">
        <v>1880</v>
      </c>
      <c r="AA996" s="35" t="s">
        <v>2436</v>
      </c>
      <c r="AB996" t="s">
        <v>2437</v>
      </c>
      <c r="AC996" t="s">
        <v>2438</v>
      </c>
    </row>
    <row r="997" ht="15.75" hidden="1" customHeight="1">
      <c r="A997" s="2">
        <v>29.0</v>
      </c>
      <c r="B997" s="18" t="s">
        <v>750</v>
      </c>
      <c r="C997">
        <v>1.0</v>
      </c>
      <c r="D997">
        <v>4.0</v>
      </c>
      <c r="E997" t="s">
        <v>965</v>
      </c>
      <c r="F997" t="s">
        <v>1540</v>
      </c>
      <c r="G997" t="s">
        <v>2434</v>
      </c>
      <c r="H997" t="s">
        <v>2435</v>
      </c>
      <c r="I997" t="s">
        <v>1339</v>
      </c>
      <c r="J997" t="s">
        <v>2146</v>
      </c>
      <c r="K997" s="23">
        <v>0.0</v>
      </c>
      <c r="N997">
        <v>7.2</v>
      </c>
      <c r="O997" s="23">
        <v>1.0</v>
      </c>
      <c r="R997">
        <v>8.63</v>
      </c>
      <c r="S997" t="s">
        <v>976</v>
      </c>
      <c r="T997">
        <v>0.0</v>
      </c>
      <c r="U997">
        <v>0.0</v>
      </c>
      <c r="V997" t="s">
        <v>978</v>
      </c>
      <c r="W997" s="6" t="s">
        <v>1384</v>
      </c>
      <c r="X997" s="6" t="s">
        <v>1385</v>
      </c>
      <c r="Y997" s="6" t="s">
        <v>2183</v>
      </c>
      <c r="Z997" s="6" t="s">
        <v>1880</v>
      </c>
      <c r="AA997" s="35" t="s">
        <v>2436</v>
      </c>
      <c r="AB997" t="s">
        <v>2437</v>
      </c>
      <c r="AC997" t="s">
        <v>2438</v>
      </c>
    </row>
    <row r="998" ht="15.75" hidden="1" customHeight="1">
      <c r="A998" s="2">
        <v>29.0</v>
      </c>
      <c r="B998" s="18" t="s">
        <v>750</v>
      </c>
      <c r="C998">
        <v>2.0</v>
      </c>
      <c r="D998">
        <v>1.0</v>
      </c>
      <c r="E998" t="s">
        <v>965</v>
      </c>
      <c r="F998" t="s">
        <v>1540</v>
      </c>
      <c r="G998" t="s">
        <v>2434</v>
      </c>
      <c r="H998" t="s">
        <v>2435</v>
      </c>
      <c r="I998" t="s">
        <v>1339</v>
      </c>
      <c r="J998" t="s">
        <v>973</v>
      </c>
      <c r="K998" s="23">
        <v>0.0</v>
      </c>
      <c r="N998">
        <v>1.9</v>
      </c>
      <c r="O998" s="23">
        <v>1.0</v>
      </c>
      <c r="R998">
        <v>1.58</v>
      </c>
      <c r="S998" t="s">
        <v>976</v>
      </c>
      <c r="T998">
        <v>0.0</v>
      </c>
      <c r="U998">
        <v>0.0</v>
      </c>
      <c r="V998" t="s">
        <v>978</v>
      </c>
      <c r="W998" s="6" t="s">
        <v>1384</v>
      </c>
      <c r="X998" s="6" t="s">
        <v>1385</v>
      </c>
      <c r="Y998" s="6" t="s">
        <v>2183</v>
      </c>
      <c r="Z998" s="6" t="s">
        <v>1880</v>
      </c>
      <c r="AA998" s="35" t="s">
        <v>2436</v>
      </c>
      <c r="AB998" t="s">
        <v>2437</v>
      </c>
      <c r="AC998" t="s">
        <v>2438</v>
      </c>
    </row>
    <row r="999" ht="15.75" hidden="1" customHeight="1">
      <c r="A999" s="2">
        <v>29.0</v>
      </c>
      <c r="B999" s="18" t="s">
        <v>750</v>
      </c>
      <c r="C999">
        <v>2.0</v>
      </c>
      <c r="D999">
        <v>1.0</v>
      </c>
      <c r="E999" t="s">
        <v>965</v>
      </c>
      <c r="F999" t="s">
        <v>1540</v>
      </c>
      <c r="G999" t="s">
        <v>2434</v>
      </c>
      <c r="H999" t="s">
        <v>2435</v>
      </c>
      <c r="I999" t="s">
        <v>1339</v>
      </c>
      <c r="J999" t="s">
        <v>2146</v>
      </c>
      <c r="K999" s="23">
        <v>0.0</v>
      </c>
      <c r="N999">
        <v>0.85</v>
      </c>
      <c r="O999" s="23">
        <v>1.0</v>
      </c>
      <c r="R999">
        <v>0.4</v>
      </c>
      <c r="S999" t="s">
        <v>976</v>
      </c>
      <c r="T999">
        <v>0.0</v>
      </c>
      <c r="U999">
        <v>0.0</v>
      </c>
      <c r="V999" t="s">
        <v>978</v>
      </c>
      <c r="W999" s="6" t="s">
        <v>1384</v>
      </c>
      <c r="X999" s="6" t="s">
        <v>1385</v>
      </c>
      <c r="Y999" s="6" t="s">
        <v>2183</v>
      </c>
      <c r="Z999" s="6" t="s">
        <v>1880</v>
      </c>
      <c r="AA999" s="35" t="s">
        <v>2436</v>
      </c>
      <c r="AB999" t="s">
        <v>2437</v>
      </c>
      <c r="AC999" t="s">
        <v>2438</v>
      </c>
    </row>
    <row r="1000" ht="15.75" hidden="1" customHeight="1">
      <c r="A1000" s="2">
        <v>30.0</v>
      </c>
      <c r="B1000" s="18" t="s">
        <v>798</v>
      </c>
      <c r="C1000">
        <v>0.0</v>
      </c>
      <c r="D1000">
        <v>0.0</v>
      </c>
      <c r="E1000" t="s">
        <v>965</v>
      </c>
      <c r="F1000" t="s">
        <v>1246</v>
      </c>
      <c r="G1000" s="31" t="s">
        <v>2439</v>
      </c>
      <c r="H1000" t="s">
        <v>2440</v>
      </c>
      <c r="I1000" t="s">
        <v>1339</v>
      </c>
      <c r="J1000" t="s">
        <v>973</v>
      </c>
      <c r="K1000" s="23">
        <v>0.0</v>
      </c>
      <c r="N1000">
        <v>10.5</v>
      </c>
      <c r="O1000" s="23">
        <v>1.0</v>
      </c>
      <c r="R1000">
        <v>5.6</v>
      </c>
      <c r="S1000">
        <v>0.05</v>
      </c>
      <c r="T1000">
        <v>-1.0</v>
      </c>
      <c r="U1000">
        <v>1.0</v>
      </c>
      <c r="V1000" t="s">
        <v>978</v>
      </c>
      <c r="W1000" s="6" t="s">
        <v>1384</v>
      </c>
      <c r="X1000" s="6" t="s">
        <v>1385</v>
      </c>
      <c r="Y1000" s="6" t="s">
        <v>2183</v>
      </c>
      <c r="Z1000" s="6" t="s">
        <v>1880</v>
      </c>
      <c r="AA1000" s="35" t="s">
        <v>2441</v>
      </c>
      <c r="AB1000" s="6" t="s">
        <v>2442</v>
      </c>
      <c r="AC1000" t="s">
        <v>2443</v>
      </c>
    </row>
    <row r="1001" ht="15.75" hidden="1" customHeight="1">
      <c r="A1001" s="2">
        <v>30.0</v>
      </c>
      <c r="B1001" s="18" t="s">
        <v>798</v>
      </c>
      <c r="C1001">
        <v>0.0</v>
      </c>
      <c r="D1001">
        <v>0.0</v>
      </c>
      <c r="E1001" t="s">
        <v>965</v>
      </c>
      <c r="F1001" t="s">
        <v>1246</v>
      </c>
      <c r="G1001" t="s">
        <v>2444</v>
      </c>
      <c r="H1001" t="s">
        <v>2445</v>
      </c>
      <c r="I1001" t="s">
        <v>1339</v>
      </c>
      <c r="J1001" t="s">
        <v>973</v>
      </c>
      <c r="K1001" s="23">
        <v>0.0</v>
      </c>
      <c r="N1001">
        <v>13.0</v>
      </c>
      <c r="O1001" s="23">
        <v>1.0</v>
      </c>
      <c r="R1001">
        <v>5.5</v>
      </c>
      <c r="S1001">
        <v>0.05</v>
      </c>
      <c r="T1001">
        <v>-1.0</v>
      </c>
      <c r="U1001">
        <v>1.0</v>
      </c>
      <c r="V1001" t="s">
        <v>978</v>
      </c>
      <c r="W1001" s="6" t="s">
        <v>1384</v>
      </c>
      <c r="X1001" s="6" t="s">
        <v>1385</v>
      </c>
      <c r="Y1001" s="6" t="s">
        <v>2183</v>
      </c>
      <c r="Z1001" s="6" t="s">
        <v>1880</v>
      </c>
      <c r="AA1001" s="35" t="s">
        <v>2441</v>
      </c>
      <c r="AB1001" s="6" t="s">
        <v>2442</v>
      </c>
      <c r="AC1001" t="s">
        <v>2446</v>
      </c>
    </row>
    <row r="1002" ht="15.75" hidden="1" customHeight="1">
      <c r="A1002" s="2">
        <v>30.0</v>
      </c>
      <c r="B1002" s="18" t="s">
        <v>798</v>
      </c>
      <c r="C1002">
        <v>0.0</v>
      </c>
      <c r="D1002">
        <v>0.0</v>
      </c>
      <c r="E1002" t="s">
        <v>965</v>
      </c>
      <c r="F1002" t="s">
        <v>1246</v>
      </c>
      <c r="G1002" s="31" t="s">
        <v>2447</v>
      </c>
      <c r="H1002" t="s">
        <v>2448</v>
      </c>
      <c r="I1002" t="s">
        <v>1339</v>
      </c>
      <c r="J1002" t="s">
        <v>973</v>
      </c>
      <c r="K1002" s="23">
        <v>0.0</v>
      </c>
      <c r="N1002">
        <v>8.0</v>
      </c>
      <c r="O1002" s="23">
        <v>1.0</v>
      </c>
      <c r="R1002">
        <v>3.0</v>
      </c>
      <c r="S1002">
        <v>0.05</v>
      </c>
      <c r="T1002">
        <v>-1.0</v>
      </c>
      <c r="U1002">
        <v>1.0</v>
      </c>
      <c r="V1002" t="s">
        <v>978</v>
      </c>
      <c r="W1002" s="6" t="s">
        <v>1384</v>
      </c>
      <c r="X1002" s="6" t="s">
        <v>1385</v>
      </c>
      <c r="Y1002" s="6" t="s">
        <v>2183</v>
      </c>
      <c r="Z1002" s="6" t="s">
        <v>1880</v>
      </c>
      <c r="AA1002" s="35" t="s">
        <v>2441</v>
      </c>
      <c r="AB1002" s="6" t="s">
        <v>2442</v>
      </c>
      <c r="AC1002" t="s">
        <v>2449</v>
      </c>
    </row>
    <row r="1003" ht="15.75" hidden="1" customHeight="1">
      <c r="A1003" s="2">
        <v>30.0</v>
      </c>
      <c r="B1003" s="18" t="s">
        <v>798</v>
      </c>
      <c r="C1003">
        <v>0.0</v>
      </c>
      <c r="D1003">
        <v>0.0</v>
      </c>
      <c r="E1003" t="s">
        <v>965</v>
      </c>
      <c r="F1003" t="s">
        <v>1246</v>
      </c>
      <c r="G1003" t="s">
        <v>2450</v>
      </c>
      <c r="H1003" t="s">
        <v>2451</v>
      </c>
      <c r="I1003" t="s">
        <v>1339</v>
      </c>
      <c r="J1003" t="s">
        <v>973</v>
      </c>
      <c r="K1003" s="23">
        <v>0.0</v>
      </c>
      <c r="N1003">
        <v>0.034</v>
      </c>
      <c r="O1003" s="23">
        <v>1.0</v>
      </c>
      <c r="R1003">
        <v>0.016</v>
      </c>
      <c r="S1003" t="s">
        <v>976</v>
      </c>
      <c r="T1003">
        <v>0.0</v>
      </c>
      <c r="U1003">
        <v>0.0</v>
      </c>
      <c r="V1003" t="s">
        <v>978</v>
      </c>
      <c r="W1003" s="6" t="s">
        <v>1384</v>
      </c>
      <c r="X1003" s="6" t="s">
        <v>1385</v>
      </c>
      <c r="Y1003" s="6" t="s">
        <v>2183</v>
      </c>
      <c r="Z1003" s="6" t="s">
        <v>1880</v>
      </c>
      <c r="AA1003" s="35" t="s">
        <v>2452</v>
      </c>
      <c r="AB1003" t="s">
        <v>2453</v>
      </c>
      <c r="AC1003" t="s">
        <v>2453</v>
      </c>
    </row>
    <row r="1004" ht="15.75" hidden="1" customHeight="1">
      <c r="A1004" s="2">
        <v>30.0</v>
      </c>
      <c r="B1004" s="18" t="s">
        <v>798</v>
      </c>
      <c r="C1004">
        <v>0.0</v>
      </c>
      <c r="D1004">
        <v>0.0</v>
      </c>
      <c r="E1004" t="s">
        <v>965</v>
      </c>
      <c r="F1004" t="s">
        <v>1246</v>
      </c>
      <c r="G1004" t="s">
        <v>2454</v>
      </c>
      <c r="H1004" t="s">
        <v>2455</v>
      </c>
      <c r="I1004" t="s">
        <v>1339</v>
      </c>
      <c r="J1004" t="s">
        <v>973</v>
      </c>
      <c r="K1004" s="23">
        <v>0.0</v>
      </c>
      <c r="N1004">
        <v>0.038</v>
      </c>
      <c r="O1004" s="23">
        <v>1.0</v>
      </c>
      <c r="R1004">
        <v>0.017</v>
      </c>
      <c r="S1004" t="s">
        <v>976</v>
      </c>
      <c r="T1004">
        <v>0.0</v>
      </c>
      <c r="U1004">
        <v>0.0</v>
      </c>
      <c r="V1004" t="s">
        <v>978</v>
      </c>
      <c r="W1004" s="6" t="s">
        <v>1384</v>
      </c>
      <c r="X1004" s="6" t="s">
        <v>1385</v>
      </c>
      <c r="Y1004" s="6" t="s">
        <v>2183</v>
      </c>
      <c r="Z1004" s="6" t="s">
        <v>1880</v>
      </c>
      <c r="AA1004" s="35" t="s">
        <v>2452</v>
      </c>
      <c r="AB1004" t="s">
        <v>2453</v>
      </c>
      <c r="AC1004" t="s">
        <v>2453</v>
      </c>
    </row>
    <row r="1005" ht="15.75" hidden="1" customHeight="1">
      <c r="A1005" s="2">
        <v>31.0</v>
      </c>
      <c r="B1005" s="18" t="s">
        <v>800</v>
      </c>
      <c r="C1005">
        <v>0.0</v>
      </c>
      <c r="D1005">
        <v>0.0</v>
      </c>
      <c r="E1005" t="s">
        <v>965</v>
      </c>
      <c r="F1005" t="s">
        <v>966</v>
      </c>
      <c r="G1005" t="s">
        <v>2456</v>
      </c>
      <c r="H1005" t="s">
        <v>2457</v>
      </c>
      <c r="I1005" t="s">
        <v>2458</v>
      </c>
      <c r="J1005" t="s">
        <v>973</v>
      </c>
      <c r="K1005" s="23">
        <v>0.0</v>
      </c>
      <c r="N1005">
        <v>252.4</v>
      </c>
      <c r="O1005" s="23">
        <v>1.0</v>
      </c>
      <c r="R1005">
        <v>229.2</v>
      </c>
      <c r="S1005">
        <v>0.05</v>
      </c>
      <c r="T1005">
        <v>-1.0</v>
      </c>
      <c r="U1005">
        <v>-1.0</v>
      </c>
      <c r="V1005" t="s">
        <v>978</v>
      </c>
      <c r="W1005" s="6" t="s">
        <v>1384</v>
      </c>
      <c r="X1005" s="6" t="s">
        <v>1385</v>
      </c>
      <c r="Y1005" s="6" t="s">
        <v>2183</v>
      </c>
      <c r="Z1005" s="6" t="s">
        <v>1880</v>
      </c>
      <c r="AA1005" s="35" t="s">
        <v>2459</v>
      </c>
      <c r="AB1005" s="6" t="s">
        <v>2460</v>
      </c>
      <c r="AC1005" t="s">
        <v>2461</v>
      </c>
    </row>
    <row r="1006" ht="15.75" hidden="1" customHeight="1">
      <c r="A1006" s="2">
        <v>31.0</v>
      </c>
      <c r="B1006" s="18" t="s">
        <v>800</v>
      </c>
      <c r="C1006">
        <v>0.0</v>
      </c>
      <c r="D1006">
        <v>0.0</v>
      </c>
      <c r="E1006" t="s">
        <v>965</v>
      </c>
      <c r="F1006" t="s">
        <v>966</v>
      </c>
      <c r="G1006" t="s">
        <v>2456</v>
      </c>
      <c r="H1006" t="s">
        <v>2457</v>
      </c>
      <c r="I1006" t="s">
        <v>2458</v>
      </c>
      <c r="J1006" t="s">
        <v>973</v>
      </c>
      <c r="K1006" s="23">
        <v>0.0</v>
      </c>
      <c r="N1006">
        <v>252.4</v>
      </c>
      <c r="O1006" s="23">
        <v>3.0</v>
      </c>
      <c r="R1006">
        <v>247.9</v>
      </c>
      <c r="S1006" t="s">
        <v>976</v>
      </c>
      <c r="T1006">
        <v>0.0</v>
      </c>
      <c r="U1006">
        <v>0.0</v>
      </c>
      <c r="V1006" t="s">
        <v>1391</v>
      </c>
      <c r="W1006" s="6" t="s">
        <v>1384</v>
      </c>
      <c r="X1006" s="6" t="s">
        <v>1385</v>
      </c>
      <c r="Y1006" s="6" t="s">
        <v>2462</v>
      </c>
      <c r="Z1006" s="6" t="s">
        <v>2463</v>
      </c>
      <c r="AA1006" s="35" t="s">
        <v>2464</v>
      </c>
      <c r="AB1006" s="6" t="s">
        <v>2460</v>
      </c>
      <c r="AC1006" t="s">
        <v>2461</v>
      </c>
    </row>
    <row r="1007" ht="15.75" hidden="1" customHeight="1">
      <c r="A1007" s="2">
        <v>31.0</v>
      </c>
      <c r="B1007" s="18" t="s">
        <v>800</v>
      </c>
      <c r="C1007">
        <v>0.0</v>
      </c>
      <c r="D1007">
        <v>0.0</v>
      </c>
      <c r="E1007" t="s">
        <v>965</v>
      </c>
      <c r="F1007" t="s">
        <v>966</v>
      </c>
      <c r="G1007" t="s">
        <v>2456</v>
      </c>
      <c r="H1007" t="s">
        <v>2457</v>
      </c>
      <c r="I1007" t="s">
        <v>2458</v>
      </c>
      <c r="J1007" t="s">
        <v>973</v>
      </c>
      <c r="K1007" s="23">
        <v>0.0</v>
      </c>
      <c r="N1007">
        <v>252.4</v>
      </c>
      <c r="O1007" s="23">
        <v>2.0</v>
      </c>
      <c r="R1007">
        <v>270.6</v>
      </c>
      <c r="S1007">
        <v>0.05</v>
      </c>
      <c r="T1007">
        <v>1.0</v>
      </c>
      <c r="U1007">
        <v>1.0</v>
      </c>
      <c r="V1007" t="s">
        <v>978</v>
      </c>
      <c r="W1007" s="6" t="s">
        <v>1384</v>
      </c>
      <c r="X1007" s="6" t="s">
        <v>1385</v>
      </c>
      <c r="Y1007" s="6" t="s">
        <v>2465</v>
      </c>
      <c r="Z1007" s="6" t="s">
        <v>2466</v>
      </c>
      <c r="AA1007" s="35" t="s">
        <v>2467</v>
      </c>
      <c r="AB1007" s="6" t="s">
        <v>2460</v>
      </c>
      <c r="AC1007" t="s">
        <v>2461</v>
      </c>
    </row>
    <row r="1008" ht="15.75" hidden="1" customHeight="1">
      <c r="A1008" s="2">
        <v>31.0</v>
      </c>
      <c r="B1008" s="18" t="s">
        <v>800</v>
      </c>
      <c r="C1008">
        <v>0.0</v>
      </c>
      <c r="D1008">
        <v>0.0</v>
      </c>
      <c r="E1008" t="s">
        <v>965</v>
      </c>
      <c r="F1008" t="s">
        <v>966</v>
      </c>
      <c r="G1008" t="s">
        <v>2468</v>
      </c>
      <c r="H1008" t="s">
        <v>2457</v>
      </c>
      <c r="I1008" t="s">
        <v>2458</v>
      </c>
      <c r="J1008" t="s">
        <v>973</v>
      </c>
      <c r="K1008" s="23">
        <v>0.0</v>
      </c>
      <c r="L1008">
        <v>4.0</v>
      </c>
      <c r="N1008">
        <v>102.0</v>
      </c>
      <c r="O1008" s="23">
        <v>1.0</v>
      </c>
      <c r="P1008">
        <v>4.0</v>
      </c>
      <c r="R1008">
        <v>74.0</v>
      </c>
      <c r="S1008">
        <v>0.05</v>
      </c>
      <c r="T1008">
        <v>-1.0</v>
      </c>
      <c r="U1008">
        <v>-1.0</v>
      </c>
      <c r="V1008" t="s">
        <v>978</v>
      </c>
      <c r="W1008" s="6" t="s">
        <v>2469</v>
      </c>
      <c r="X1008" s="6" t="s">
        <v>2470</v>
      </c>
      <c r="Y1008" s="6" t="s">
        <v>2471</v>
      </c>
      <c r="Z1008" s="6" t="s">
        <v>2472</v>
      </c>
      <c r="AA1008" s="35" t="s">
        <v>2459</v>
      </c>
      <c r="AB1008" s="6" t="s">
        <v>2460</v>
      </c>
      <c r="AC1008" t="s">
        <v>2473</v>
      </c>
    </row>
    <row r="1009" ht="15.75" hidden="1" customHeight="1">
      <c r="A1009" s="2">
        <v>31.0</v>
      </c>
      <c r="B1009" s="18" t="s">
        <v>800</v>
      </c>
      <c r="C1009">
        <v>0.0</v>
      </c>
      <c r="D1009">
        <v>0.0</v>
      </c>
      <c r="E1009" t="s">
        <v>965</v>
      </c>
      <c r="F1009" t="s">
        <v>966</v>
      </c>
      <c r="G1009" t="s">
        <v>2468</v>
      </c>
      <c r="H1009" t="s">
        <v>2457</v>
      </c>
      <c r="I1009" t="s">
        <v>2458</v>
      </c>
      <c r="J1009" t="s">
        <v>973</v>
      </c>
      <c r="K1009" s="23">
        <v>0.0</v>
      </c>
      <c r="L1009">
        <v>4.0</v>
      </c>
      <c r="N1009">
        <v>102.0</v>
      </c>
      <c r="O1009" s="23">
        <v>3.0</v>
      </c>
      <c r="P1009">
        <v>4.0</v>
      </c>
      <c r="R1009">
        <v>88.0</v>
      </c>
      <c r="S1009">
        <v>0.05</v>
      </c>
      <c r="T1009">
        <v>-1.0</v>
      </c>
      <c r="U1009">
        <v>-1.0</v>
      </c>
      <c r="V1009" t="s">
        <v>1391</v>
      </c>
      <c r="W1009" s="6" t="s">
        <v>2469</v>
      </c>
      <c r="X1009" s="6" t="s">
        <v>2470</v>
      </c>
      <c r="Y1009" s="6" t="s">
        <v>2474</v>
      </c>
      <c r="Z1009" s="6" t="s">
        <v>2475</v>
      </c>
      <c r="AA1009" s="35" t="s">
        <v>2464</v>
      </c>
      <c r="AB1009" s="6" t="s">
        <v>2460</v>
      </c>
      <c r="AC1009" t="s">
        <v>2473</v>
      </c>
    </row>
    <row r="1010" ht="15.75" hidden="1" customHeight="1">
      <c r="A1010" s="2">
        <v>31.0</v>
      </c>
      <c r="B1010" s="18" t="s">
        <v>800</v>
      </c>
      <c r="C1010">
        <v>0.0</v>
      </c>
      <c r="D1010">
        <v>0.0</v>
      </c>
      <c r="E1010" t="s">
        <v>965</v>
      </c>
      <c r="F1010" t="s">
        <v>966</v>
      </c>
      <c r="G1010" t="s">
        <v>2468</v>
      </c>
      <c r="H1010" t="s">
        <v>2457</v>
      </c>
      <c r="I1010" t="s">
        <v>2458</v>
      </c>
      <c r="J1010" t="s">
        <v>973</v>
      </c>
      <c r="K1010" s="23">
        <v>0.0</v>
      </c>
      <c r="L1010">
        <v>5.0</v>
      </c>
      <c r="N1010">
        <v>145.0</v>
      </c>
      <c r="O1010" s="23">
        <v>1.0</v>
      </c>
      <c r="P1010">
        <v>5.0</v>
      </c>
      <c r="R1010">
        <v>146.0</v>
      </c>
      <c r="S1010" t="s">
        <v>976</v>
      </c>
      <c r="T1010">
        <v>0.0</v>
      </c>
      <c r="U1010">
        <v>0.0</v>
      </c>
      <c r="V1010" t="s">
        <v>978</v>
      </c>
      <c r="W1010" s="6" t="s">
        <v>2476</v>
      </c>
      <c r="X1010" s="6" t="s">
        <v>2477</v>
      </c>
      <c r="Y1010" s="6" t="s">
        <v>2478</v>
      </c>
      <c r="Z1010" s="6" t="s">
        <v>2479</v>
      </c>
      <c r="AA1010" s="35" t="s">
        <v>2459</v>
      </c>
      <c r="AB1010" s="6" t="s">
        <v>2460</v>
      </c>
      <c r="AC1010" t="s">
        <v>2473</v>
      </c>
    </row>
    <row r="1011" ht="15.75" hidden="1" customHeight="1">
      <c r="A1011" s="2">
        <v>31.0</v>
      </c>
      <c r="B1011" s="18" t="s">
        <v>800</v>
      </c>
      <c r="C1011">
        <v>0.0</v>
      </c>
      <c r="D1011">
        <v>0.0</v>
      </c>
      <c r="E1011" t="s">
        <v>965</v>
      </c>
      <c r="F1011" t="s">
        <v>966</v>
      </c>
      <c r="G1011" t="s">
        <v>2468</v>
      </c>
      <c r="H1011" t="s">
        <v>2457</v>
      </c>
      <c r="I1011" t="s">
        <v>2458</v>
      </c>
      <c r="J1011" t="s">
        <v>973</v>
      </c>
      <c r="K1011" s="23">
        <v>0.0</v>
      </c>
      <c r="L1011">
        <v>5.0</v>
      </c>
      <c r="N1011">
        <v>145.0</v>
      </c>
      <c r="O1011" s="23">
        <v>2.0</v>
      </c>
      <c r="P1011">
        <v>5.0</v>
      </c>
      <c r="R1011">
        <v>162.0</v>
      </c>
      <c r="S1011" t="s">
        <v>976</v>
      </c>
      <c r="T1011">
        <v>0.0</v>
      </c>
      <c r="U1011">
        <v>0.0</v>
      </c>
      <c r="V1011" t="s">
        <v>978</v>
      </c>
      <c r="W1011" s="6" t="s">
        <v>2476</v>
      </c>
      <c r="X1011" s="6" t="s">
        <v>2477</v>
      </c>
      <c r="Y1011" s="6" t="s">
        <v>2480</v>
      </c>
      <c r="Z1011" s="6" t="s">
        <v>2481</v>
      </c>
      <c r="AA1011" s="35" t="s">
        <v>2467</v>
      </c>
      <c r="AB1011" s="6" t="s">
        <v>2460</v>
      </c>
      <c r="AC1011" t="s">
        <v>2473</v>
      </c>
    </row>
    <row r="1012" ht="15.75" hidden="1" customHeight="1">
      <c r="A1012" s="2">
        <v>31.0</v>
      </c>
      <c r="B1012" s="18" t="s">
        <v>800</v>
      </c>
      <c r="C1012">
        <v>0.0</v>
      </c>
      <c r="D1012">
        <v>0.0</v>
      </c>
      <c r="E1012" t="s">
        <v>965</v>
      </c>
      <c r="F1012" t="s">
        <v>966</v>
      </c>
      <c r="G1012" t="s">
        <v>2468</v>
      </c>
      <c r="H1012" t="s">
        <v>2457</v>
      </c>
      <c r="I1012" t="s">
        <v>2458</v>
      </c>
      <c r="J1012" t="s">
        <v>973</v>
      </c>
      <c r="K1012" s="23">
        <v>0.0</v>
      </c>
      <c r="L1012">
        <v>5.0</v>
      </c>
      <c r="N1012">
        <v>145.0</v>
      </c>
      <c r="O1012" s="23">
        <v>3.0</v>
      </c>
      <c r="P1012">
        <v>5.0</v>
      </c>
      <c r="R1012">
        <v>140.0</v>
      </c>
      <c r="S1012" t="s">
        <v>976</v>
      </c>
      <c r="T1012">
        <v>0.0</v>
      </c>
      <c r="U1012">
        <v>0.0</v>
      </c>
      <c r="V1012" t="s">
        <v>1391</v>
      </c>
      <c r="W1012" s="6" t="s">
        <v>2476</v>
      </c>
      <c r="X1012" s="6" t="s">
        <v>2477</v>
      </c>
      <c r="Y1012" s="6" t="s">
        <v>2482</v>
      </c>
      <c r="Z1012" s="6" t="s">
        <v>2483</v>
      </c>
      <c r="AA1012" s="35" t="s">
        <v>2464</v>
      </c>
      <c r="AB1012" s="6" t="s">
        <v>2460</v>
      </c>
      <c r="AC1012" t="s">
        <v>2473</v>
      </c>
    </row>
    <row r="1013" ht="15.75" hidden="1" customHeight="1">
      <c r="A1013" s="2">
        <v>31.0</v>
      </c>
      <c r="B1013" s="18" t="s">
        <v>800</v>
      </c>
      <c r="C1013">
        <v>0.0</v>
      </c>
      <c r="D1013">
        <v>0.0</v>
      </c>
      <c r="E1013" t="s">
        <v>965</v>
      </c>
      <c r="F1013" t="s">
        <v>966</v>
      </c>
      <c r="G1013" t="s">
        <v>2468</v>
      </c>
      <c r="H1013" t="s">
        <v>2457</v>
      </c>
      <c r="I1013" t="s">
        <v>2458</v>
      </c>
      <c r="J1013" t="s">
        <v>973</v>
      </c>
      <c r="K1013" s="23">
        <v>0.0</v>
      </c>
      <c r="L1013">
        <v>6.0</v>
      </c>
      <c r="N1013">
        <v>158.0</v>
      </c>
      <c r="O1013" s="23">
        <v>1.0</v>
      </c>
      <c r="P1013">
        <v>6.0</v>
      </c>
      <c r="R1013">
        <v>150.0</v>
      </c>
      <c r="S1013" t="s">
        <v>976</v>
      </c>
      <c r="T1013">
        <v>0.0</v>
      </c>
      <c r="U1013">
        <v>0.0</v>
      </c>
      <c r="V1013" t="s">
        <v>978</v>
      </c>
      <c r="W1013" s="6" t="s">
        <v>2484</v>
      </c>
      <c r="X1013" s="6" t="s">
        <v>2485</v>
      </c>
      <c r="Y1013" s="6" t="s">
        <v>2486</v>
      </c>
      <c r="Z1013" s="6" t="s">
        <v>2487</v>
      </c>
      <c r="AA1013" s="35" t="s">
        <v>2459</v>
      </c>
      <c r="AB1013" s="6" t="s">
        <v>2460</v>
      </c>
      <c r="AC1013" t="s">
        <v>2473</v>
      </c>
    </row>
    <row r="1014" ht="15.75" hidden="1" customHeight="1">
      <c r="A1014" s="2">
        <v>31.0</v>
      </c>
      <c r="B1014" s="18" t="s">
        <v>800</v>
      </c>
      <c r="C1014">
        <v>0.0</v>
      </c>
      <c r="D1014">
        <v>0.0</v>
      </c>
      <c r="E1014" t="s">
        <v>965</v>
      </c>
      <c r="F1014" t="s">
        <v>966</v>
      </c>
      <c r="G1014" t="s">
        <v>2468</v>
      </c>
      <c r="H1014" t="s">
        <v>2457</v>
      </c>
      <c r="I1014" t="s">
        <v>2458</v>
      </c>
      <c r="J1014" t="s">
        <v>973</v>
      </c>
      <c r="K1014" s="23">
        <v>0.0</v>
      </c>
      <c r="L1014">
        <v>6.0</v>
      </c>
      <c r="N1014">
        <v>158.0</v>
      </c>
      <c r="O1014" s="23">
        <v>2.0</v>
      </c>
      <c r="P1014">
        <v>6.0</v>
      </c>
      <c r="R1014">
        <v>159.0</v>
      </c>
      <c r="S1014" t="s">
        <v>976</v>
      </c>
      <c r="T1014">
        <v>0.0</v>
      </c>
      <c r="U1014">
        <v>0.0</v>
      </c>
      <c r="V1014" t="s">
        <v>978</v>
      </c>
      <c r="W1014" s="6" t="s">
        <v>2484</v>
      </c>
      <c r="X1014" s="6" t="s">
        <v>2485</v>
      </c>
      <c r="Y1014" s="6" t="s">
        <v>2488</v>
      </c>
      <c r="Z1014" s="6" t="s">
        <v>2489</v>
      </c>
      <c r="AA1014" s="35" t="s">
        <v>2467</v>
      </c>
      <c r="AB1014" s="6" t="s">
        <v>2460</v>
      </c>
      <c r="AC1014" t="s">
        <v>2473</v>
      </c>
    </row>
    <row r="1015" ht="15.75" hidden="1" customHeight="1">
      <c r="A1015" s="2">
        <v>31.0</v>
      </c>
      <c r="B1015" s="18" t="s">
        <v>800</v>
      </c>
      <c r="C1015">
        <v>0.0</v>
      </c>
      <c r="D1015">
        <v>0.0</v>
      </c>
      <c r="E1015" t="s">
        <v>965</v>
      </c>
      <c r="F1015" t="s">
        <v>966</v>
      </c>
      <c r="G1015" t="s">
        <v>2468</v>
      </c>
      <c r="H1015" t="s">
        <v>2457</v>
      </c>
      <c r="I1015" t="s">
        <v>2458</v>
      </c>
      <c r="J1015" t="s">
        <v>973</v>
      </c>
      <c r="K1015" s="23">
        <v>0.0</v>
      </c>
      <c r="L1015">
        <v>6.0</v>
      </c>
      <c r="N1015">
        <v>158.0</v>
      </c>
      <c r="O1015" s="23">
        <v>3.0</v>
      </c>
      <c r="P1015">
        <v>6.0</v>
      </c>
      <c r="R1015">
        <v>159.0</v>
      </c>
      <c r="S1015" t="s">
        <v>976</v>
      </c>
      <c r="T1015">
        <v>0.0</v>
      </c>
      <c r="U1015">
        <v>0.0</v>
      </c>
      <c r="V1015" t="s">
        <v>1391</v>
      </c>
      <c r="W1015" s="6" t="s">
        <v>2484</v>
      </c>
      <c r="X1015" s="6" t="s">
        <v>2485</v>
      </c>
      <c r="Y1015" s="6" t="s">
        <v>2490</v>
      </c>
      <c r="Z1015" s="6" t="s">
        <v>2491</v>
      </c>
      <c r="AA1015" s="35" t="s">
        <v>2464</v>
      </c>
      <c r="AB1015" s="6" t="s">
        <v>2460</v>
      </c>
      <c r="AC1015" t="s">
        <v>2473</v>
      </c>
    </row>
    <row r="1016" ht="15.75" hidden="1" customHeight="1">
      <c r="A1016" s="2">
        <v>31.0</v>
      </c>
      <c r="B1016" s="18" t="s">
        <v>800</v>
      </c>
      <c r="C1016">
        <v>0.0</v>
      </c>
      <c r="D1016">
        <v>0.0</v>
      </c>
      <c r="E1016" t="s">
        <v>965</v>
      </c>
      <c r="F1016" t="s">
        <v>966</v>
      </c>
      <c r="G1016" t="s">
        <v>2468</v>
      </c>
      <c r="H1016" t="s">
        <v>2457</v>
      </c>
      <c r="I1016" t="s">
        <v>2458</v>
      </c>
      <c r="J1016" t="s">
        <v>973</v>
      </c>
      <c r="K1016" s="23">
        <v>0.0</v>
      </c>
      <c r="L1016">
        <v>7.0</v>
      </c>
      <c r="N1016">
        <v>181.0</v>
      </c>
      <c r="O1016" s="23">
        <v>1.0</v>
      </c>
      <c r="P1016">
        <v>7.0</v>
      </c>
      <c r="R1016">
        <v>172.0</v>
      </c>
      <c r="S1016" t="s">
        <v>976</v>
      </c>
      <c r="T1016">
        <v>0.0</v>
      </c>
      <c r="U1016">
        <v>0.0</v>
      </c>
      <c r="V1016" t="s">
        <v>978</v>
      </c>
      <c r="W1016" s="6" t="s">
        <v>2492</v>
      </c>
      <c r="X1016" s="6" t="s">
        <v>2493</v>
      </c>
      <c r="Y1016" s="6" t="s">
        <v>2494</v>
      </c>
      <c r="Z1016" s="6" t="s">
        <v>2495</v>
      </c>
      <c r="AA1016" s="35" t="s">
        <v>2459</v>
      </c>
      <c r="AB1016" s="6" t="s">
        <v>2460</v>
      </c>
      <c r="AC1016" t="s">
        <v>2473</v>
      </c>
    </row>
    <row r="1017" ht="15.75" hidden="1" customHeight="1">
      <c r="A1017" s="2">
        <v>31.0</v>
      </c>
      <c r="B1017" s="18" t="s">
        <v>800</v>
      </c>
      <c r="C1017">
        <v>0.0</v>
      </c>
      <c r="D1017">
        <v>0.0</v>
      </c>
      <c r="E1017" t="s">
        <v>965</v>
      </c>
      <c r="F1017" t="s">
        <v>966</v>
      </c>
      <c r="G1017" t="s">
        <v>2468</v>
      </c>
      <c r="H1017" t="s">
        <v>2457</v>
      </c>
      <c r="I1017" t="s">
        <v>2458</v>
      </c>
      <c r="J1017" t="s">
        <v>973</v>
      </c>
      <c r="K1017" s="23">
        <v>0.0</v>
      </c>
      <c r="L1017">
        <v>7.0</v>
      </c>
      <c r="N1017">
        <v>181.0</v>
      </c>
      <c r="O1017" s="23">
        <v>2.0</v>
      </c>
      <c r="P1017">
        <v>7.0</v>
      </c>
      <c r="R1017">
        <v>193.0</v>
      </c>
      <c r="S1017" t="s">
        <v>976</v>
      </c>
      <c r="T1017">
        <v>0.0</v>
      </c>
      <c r="U1017">
        <v>0.0</v>
      </c>
      <c r="V1017" t="s">
        <v>978</v>
      </c>
      <c r="W1017" s="6" t="s">
        <v>2492</v>
      </c>
      <c r="X1017" s="6" t="s">
        <v>2493</v>
      </c>
      <c r="Y1017" s="6" t="s">
        <v>2496</v>
      </c>
      <c r="Z1017" s="6" t="s">
        <v>2497</v>
      </c>
      <c r="AA1017" s="35" t="s">
        <v>2467</v>
      </c>
      <c r="AB1017" s="6" t="s">
        <v>2460</v>
      </c>
      <c r="AC1017" t="s">
        <v>2473</v>
      </c>
    </row>
    <row r="1018" ht="15.75" hidden="1" customHeight="1">
      <c r="A1018" s="2">
        <v>31.0</v>
      </c>
      <c r="B1018" s="18" t="s">
        <v>800</v>
      </c>
      <c r="C1018">
        <v>0.0</v>
      </c>
      <c r="D1018">
        <v>0.0</v>
      </c>
      <c r="E1018" t="s">
        <v>965</v>
      </c>
      <c r="F1018" t="s">
        <v>966</v>
      </c>
      <c r="G1018" t="s">
        <v>2468</v>
      </c>
      <c r="H1018" t="s">
        <v>2457</v>
      </c>
      <c r="I1018" t="s">
        <v>2458</v>
      </c>
      <c r="J1018" t="s">
        <v>973</v>
      </c>
      <c r="K1018" s="23">
        <v>0.0</v>
      </c>
      <c r="L1018">
        <v>7.0</v>
      </c>
      <c r="N1018">
        <v>181.0</v>
      </c>
      <c r="O1018" s="23">
        <v>3.0</v>
      </c>
      <c r="P1018">
        <v>7.0</v>
      </c>
      <c r="R1018">
        <v>183.0</v>
      </c>
      <c r="S1018" t="s">
        <v>976</v>
      </c>
      <c r="T1018">
        <v>0.0</v>
      </c>
      <c r="U1018">
        <v>0.0</v>
      </c>
      <c r="V1018" t="s">
        <v>1391</v>
      </c>
      <c r="W1018" s="6" t="s">
        <v>2492</v>
      </c>
      <c r="X1018" s="6" t="s">
        <v>2493</v>
      </c>
      <c r="Y1018" s="6" t="s">
        <v>2498</v>
      </c>
      <c r="Z1018" s="6" t="s">
        <v>2499</v>
      </c>
      <c r="AA1018" s="35" t="s">
        <v>2464</v>
      </c>
      <c r="AB1018" s="6" t="s">
        <v>2460</v>
      </c>
      <c r="AC1018" t="s">
        <v>2473</v>
      </c>
    </row>
    <row r="1019" ht="15.75" hidden="1" customHeight="1">
      <c r="A1019" s="2">
        <v>31.0</v>
      </c>
      <c r="B1019" s="18" t="s">
        <v>800</v>
      </c>
      <c r="C1019">
        <v>0.0</v>
      </c>
      <c r="D1019">
        <v>0.0</v>
      </c>
      <c r="E1019" t="s">
        <v>965</v>
      </c>
      <c r="F1019" t="s">
        <v>966</v>
      </c>
      <c r="G1019" t="s">
        <v>2468</v>
      </c>
      <c r="H1019" t="s">
        <v>2457</v>
      </c>
      <c r="I1019" t="s">
        <v>2458</v>
      </c>
      <c r="J1019" t="s">
        <v>973</v>
      </c>
      <c r="K1019" s="23">
        <v>0.0</v>
      </c>
      <c r="L1019">
        <v>4.0</v>
      </c>
      <c r="N1019">
        <v>102.0</v>
      </c>
      <c r="O1019" s="23">
        <v>2.0</v>
      </c>
      <c r="P1019">
        <v>4.0</v>
      </c>
      <c r="R1019">
        <v>121.0</v>
      </c>
      <c r="S1019">
        <v>0.05</v>
      </c>
      <c r="T1019">
        <v>1.0</v>
      </c>
      <c r="U1019">
        <v>1.0</v>
      </c>
      <c r="V1019" t="s">
        <v>978</v>
      </c>
      <c r="W1019" s="6" t="s">
        <v>2469</v>
      </c>
      <c r="X1019" s="6" t="s">
        <v>2470</v>
      </c>
      <c r="Y1019" s="6" t="s">
        <v>2500</v>
      </c>
      <c r="Z1019" s="6" t="s">
        <v>2501</v>
      </c>
      <c r="AA1019" s="35" t="s">
        <v>2467</v>
      </c>
      <c r="AB1019" s="6" t="s">
        <v>2460</v>
      </c>
      <c r="AC1019" t="s">
        <v>2473</v>
      </c>
    </row>
    <row r="1020" ht="15.75" hidden="1" customHeight="1">
      <c r="A1020" s="2">
        <v>31.0</v>
      </c>
      <c r="B1020" s="18" t="s">
        <v>800</v>
      </c>
      <c r="C1020">
        <v>0.0</v>
      </c>
      <c r="D1020">
        <v>0.0</v>
      </c>
      <c r="E1020" t="s">
        <v>965</v>
      </c>
      <c r="F1020" t="s">
        <v>966</v>
      </c>
      <c r="G1020" t="s">
        <v>2502</v>
      </c>
      <c r="H1020" t="s">
        <v>2265</v>
      </c>
      <c r="I1020" t="s">
        <v>2458</v>
      </c>
      <c r="J1020" t="s">
        <v>973</v>
      </c>
      <c r="K1020" s="23">
        <v>0.0</v>
      </c>
      <c r="N1020">
        <v>188.5</v>
      </c>
      <c r="O1020" s="23">
        <v>1.0</v>
      </c>
      <c r="R1020">
        <v>164.2</v>
      </c>
      <c r="S1020">
        <v>0.05</v>
      </c>
      <c r="T1020">
        <v>-1.0</v>
      </c>
      <c r="U1020">
        <v>-1.0</v>
      </c>
      <c r="V1020" t="s">
        <v>978</v>
      </c>
      <c r="W1020" s="6" t="s">
        <v>1384</v>
      </c>
      <c r="X1020" s="6" t="s">
        <v>1385</v>
      </c>
      <c r="Y1020" s="6" t="s">
        <v>2183</v>
      </c>
      <c r="Z1020" s="6" t="s">
        <v>1880</v>
      </c>
      <c r="AA1020" s="35" t="s">
        <v>2503</v>
      </c>
      <c r="AB1020" s="6" t="s">
        <v>2504</v>
      </c>
      <c r="AC1020" t="s">
        <v>2505</v>
      </c>
    </row>
    <row r="1021" ht="15.75" hidden="1" customHeight="1">
      <c r="A1021" s="2">
        <v>31.0</v>
      </c>
      <c r="B1021" s="18" t="s">
        <v>800</v>
      </c>
      <c r="C1021">
        <v>0.0</v>
      </c>
      <c r="D1021">
        <v>0.0</v>
      </c>
      <c r="E1021" t="s">
        <v>965</v>
      </c>
      <c r="F1021" t="s">
        <v>966</v>
      </c>
      <c r="G1021" t="s">
        <v>2506</v>
      </c>
      <c r="H1021" t="s">
        <v>2265</v>
      </c>
      <c r="I1021" t="s">
        <v>2458</v>
      </c>
      <c r="J1021" t="s">
        <v>973</v>
      </c>
      <c r="K1021" s="23">
        <v>0.0</v>
      </c>
      <c r="N1021">
        <v>188.5</v>
      </c>
      <c r="O1021" s="23">
        <v>2.0</v>
      </c>
      <c r="R1021">
        <v>190.4</v>
      </c>
      <c r="S1021" t="s">
        <v>976</v>
      </c>
      <c r="T1021">
        <v>0.0</v>
      </c>
      <c r="U1021">
        <v>0.0</v>
      </c>
      <c r="V1021" t="s">
        <v>978</v>
      </c>
      <c r="W1021" s="6" t="s">
        <v>1384</v>
      </c>
      <c r="X1021" s="6" t="s">
        <v>1385</v>
      </c>
      <c r="Y1021" s="6" t="s">
        <v>2465</v>
      </c>
      <c r="Z1021" s="6" t="s">
        <v>2466</v>
      </c>
      <c r="AA1021" s="35" t="s">
        <v>2507</v>
      </c>
      <c r="AB1021" s="6" t="s">
        <v>2504</v>
      </c>
      <c r="AC1021" t="s">
        <v>2505</v>
      </c>
    </row>
    <row r="1022" ht="15.75" hidden="1" customHeight="1">
      <c r="A1022" s="2">
        <v>31.0</v>
      </c>
      <c r="B1022" s="18" t="s">
        <v>800</v>
      </c>
      <c r="C1022">
        <v>0.0</v>
      </c>
      <c r="D1022">
        <v>0.0</v>
      </c>
      <c r="E1022" t="s">
        <v>965</v>
      </c>
      <c r="F1022" t="s">
        <v>966</v>
      </c>
      <c r="G1022" t="s">
        <v>2508</v>
      </c>
      <c r="H1022" t="s">
        <v>2265</v>
      </c>
      <c r="I1022" t="s">
        <v>2458</v>
      </c>
      <c r="J1022" t="s">
        <v>973</v>
      </c>
      <c r="K1022" s="23">
        <v>0.0</v>
      </c>
      <c r="N1022">
        <v>188.5</v>
      </c>
      <c r="O1022" s="23">
        <v>3.0</v>
      </c>
      <c r="R1022">
        <v>178.3</v>
      </c>
      <c r="S1022">
        <v>0.05</v>
      </c>
      <c r="T1022">
        <v>-1.0</v>
      </c>
      <c r="U1022">
        <v>-1.0</v>
      </c>
      <c r="V1022" t="s">
        <v>1391</v>
      </c>
      <c r="W1022" s="6" t="s">
        <v>1384</v>
      </c>
      <c r="X1022" s="6" t="s">
        <v>1385</v>
      </c>
      <c r="Y1022" s="6" t="s">
        <v>2462</v>
      </c>
      <c r="Z1022" s="6" t="s">
        <v>2463</v>
      </c>
      <c r="AA1022" s="35" t="s">
        <v>2509</v>
      </c>
      <c r="AB1022" s="6" t="s">
        <v>2504</v>
      </c>
      <c r="AC1022" t="s">
        <v>2505</v>
      </c>
    </row>
    <row r="1023" ht="15.75" hidden="1" customHeight="1">
      <c r="A1023" s="2">
        <v>31.0</v>
      </c>
      <c r="B1023" s="18" t="s">
        <v>800</v>
      </c>
      <c r="C1023">
        <v>0.0</v>
      </c>
      <c r="D1023">
        <v>0.0</v>
      </c>
      <c r="E1023" t="s">
        <v>965</v>
      </c>
      <c r="F1023" t="s">
        <v>966</v>
      </c>
      <c r="G1023" t="s">
        <v>2468</v>
      </c>
      <c r="H1023" t="s">
        <v>2457</v>
      </c>
      <c r="I1023" t="s">
        <v>2458</v>
      </c>
      <c r="J1023" t="s">
        <v>973</v>
      </c>
      <c r="K1023" s="23">
        <v>1.0</v>
      </c>
      <c r="L1023">
        <v>4.0</v>
      </c>
      <c r="N1023">
        <v>74.0</v>
      </c>
      <c r="O1023" s="23">
        <v>3.0</v>
      </c>
      <c r="P1023">
        <v>4.0</v>
      </c>
      <c r="R1023">
        <v>88.0</v>
      </c>
      <c r="S1023" t="s">
        <v>976</v>
      </c>
      <c r="T1023">
        <v>0.0</v>
      </c>
      <c r="U1023">
        <v>0.0</v>
      </c>
      <c r="V1023" s="6" t="s">
        <v>1401</v>
      </c>
      <c r="W1023" s="6" t="s">
        <v>2471</v>
      </c>
      <c r="X1023" s="6" t="s">
        <v>2472</v>
      </c>
      <c r="Y1023" s="6" t="s">
        <v>2474</v>
      </c>
      <c r="Z1023" s="6" t="s">
        <v>2475</v>
      </c>
      <c r="AA1023" s="35"/>
      <c r="AB1023" s="6" t="s">
        <v>2510</v>
      </c>
      <c r="AC1023" t="s">
        <v>2473</v>
      </c>
    </row>
    <row r="1024" ht="15.75" hidden="1" customHeight="1">
      <c r="A1024" s="2">
        <v>31.0</v>
      </c>
      <c r="B1024" s="18" t="s">
        <v>800</v>
      </c>
      <c r="C1024">
        <v>0.0</v>
      </c>
      <c r="D1024">
        <v>0.0</v>
      </c>
      <c r="E1024" t="s">
        <v>965</v>
      </c>
      <c r="F1024" t="s">
        <v>966</v>
      </c>
      <c r="G1024" t="s">
        <v>2468</v>
      </c>
      <c r="H1024" t="s">
        <v>2457</v>
      </c>
      <c r="I1024" t="s">
        <v>2458</v>
      </c>
      <c r="J1024" t="s">
        <v>973</v>
      </c>
      <c r="K1024" s="23">
        <v>1.0</v>
      </c>
      <c r="L1024">
        <v>5.0</v>
      </c>
      <c r="N1024">
        <v>146.0</v>
      </c>
      <c r="O1024" s="23">
        <v>2.0</v>
      </c>
      <c r="P1024">
        <v>5.0</v>
      </c>
      <c r="R1024">
        <v>162.0</v>
      </c>
      <c r="S1024" t="s">
        <v>976</v>
      </c>
      <c r="T1024">
        <v>0.0</v>
      </c>
      <c r="U1024">
        <v>0.0</v>
      </c>
      <c r="V1024" s="6" t="s">
        <v>978</v>
      </c>
      <c r="W1024" s="6" t="s">
        <v>2478</v>
      </c>
      <c r="X1024" s="6" t="s">
        <v>2479</v>
      </c>
      <c r="Y1024" s="6" t="s">
        <v>2480</v>
      </c>
      <c r="Z1024" s="6" t="s">
        <v>2481</v>
      </c>
      <c r="AA1024" s="35"/>
      <c r="AB1024" s="6" t="s">
        <v>2510</v>
      </c>
      <c r="AC1024" t="s">
        <v>2473</v>
      </c>
    </row>
    <row r="1025" ht="15.75" hidden="1" customHeight="1">
      <c r="A1025" s="2">
        <v>31.0</v>
      </c>
      <c r="B1025" s="18" t="s">
        <v>800</v>
      </c>
      <c r="C1025">
        <v>0.0</v>
      </c>
      <c r="D1025">
        <v>0.0</v>
      </c>
      <c r="E1025" t="s">
        <v>965</v>
      </c>
      <c r="F1025" t="s">
        <v>966</v>
      </c>
      <c r="G1025" t="s">
        <v>2468</v>
      </c>
      <c r="H1025" t="s">
        <v>2457</v>
      </c>
      <c r="I1025" t="s">
        <v>2458</v>
      </c>
      <c r="J1025" t="s">
        <v>973</v>
      </c>
      <c r="K1025" s="23">
        <v>1.0</v>
      </c>
      <c r="L1025">
        <v>5.0</v>
      </c>
      <c r="N1025">
        <v>146.0</v>
      </c>
      <c r="O1025" s="23">
        <v>3.0</v>
      </c>
      <c r="P1025">
        <v>5.0</v>
      </c>
      <c r="R1025">
        <v>140.0</v>
      </c>
      <c r="S1025" t="s">
        <v>976</v>
      </c>
      <c r="T1025">
        <v>0.0</v>
      </c>
      <c r="U1025">
        <v>0.0</v>
      </c>
      <c r="V1025" s="6" t="s">
        <v>1401</v>
      </c>
      <c r="W1025" s="6" t="s">
        <v>2478</v>
      </c>
      <c r="X1025" s="6" t="s">
        <v>2479</v>
      </c>
      <c r="Y1025" s="6" t="s">
        <v>2482</v>
      </c>
      <c r="Z1025" s="6" t="s">
        <v>2483</v>
      </c>
      <c r="AA1025" s="35"/>
      <c r="AB1025" s="6" t="s">
        <v>2510</v>
      </c>
      <c r="AC1025" t="s">
        <v>2473</v>
      </c>
    </row>
    <row r="1026" ht="15.75" hidden="1" customHeight="1">
      <c r="A1026" s="2">
        <v>31.0</v>
      </c>
      <c r="B1026" s="18" t="s">
        <v>800</v>
      </c>
      <c r="C1026">
        <v>0.0</v>
      </c>
      <c r="D1026">
        <v>0.0</v>
      </c>
      <c r="E1026" t="s">
        <v>965</v>
      </c>
      <c r="F1026" t="s">
        <v>966</v>
      </c>
      <c r="G1026" t="s">
        <v>2468</v>
      </c>
      <c r="H1026" t="s">
        <v>2457</v>
      </c>
      <c r="I1026" t="s">
        <v>2458</v>
      </c>
      <c r="J1026" t="s">
        <v>973</v>
      </c>
      <c r="K1026" s="23">
        <v>1.0</v>
      </c>
      <c r="L1026">
        <v>6.0</v>
      </c>
      <c r="N1026">
        <v>150.0</v>
      </c>
      <c r="O1026" s="23">
        <v>2.0</v>
      </c>
      <c r="P1026">
        <v>6.0</v>
      </c>
      <c r="R1026">
        <v>159.0</v>
      </c>
      <c r="S1026" t="s">
        <v>976</v>
      </c>
      <c r="T1026">
        <v>0.0</v>
      </c>
      <c r="U1026">
        <v>0.0</v>
      </c>
      <c r="V1026" s="6" t="s">
        <v>978</v>
      </c>
      <c r="W1026" s="6" t="s">
        <v>2486</v>
      </c>
      <c r="X1026" s="6" t="s">
        <v>2487</v>
      </c>
      <c r="Y1026" s="6" t="s">
        <v>2488</v>
      </c>
      <c r="Z1026" s="6" t="s">
        <v>2489</v>
      </c>
      <c r="AA1026" s="35"/>
      <c r="AB1026" s="6" t="s">
        <v>2510</v>
      </c>
      <c r="AC1026" t="s">
        <v>2473</v>
      </c>
    </row>
    <row r="1027" ht="15.75" hidden="1" customHeight="1">
      <c r="A1027" s="2">
        <v>31.0</v>
      </c>
      <c r="B1027" s="18" t="s">
        <v>800</v>
      </c>
      <c r="C1027">
        <v>0.0</v>
      </c>
      <c r="D1027">
        <v>0.0</v>
      </c>
      <c r="E1027" t="s">
        <v>965</v>
      </c>
      <c r="F1027" t="s">
        <v>966</v>
      </c>
      <c r="G1027" t="s">
        <v>2468</v>
      </c>
      <c r="H1027" t="s">
        <v>2457</v>
      </c>
      <c r="I1027" t="s">
        <v>2458</v>
      </c>
      <c r="J1027" t="s">
        <v>973</v>
      </c>
      <c r="K1027" s="23">
        <v>1.0</v>
      </c>
      <c r="L1027">
        <v>6.0</v>
      </c>
      <c r="N1027">
        <v>150.0</v>
      </c>
      <c r="O1027" s="23">
        <v>3.0</v>
      </c>
      <c r="P1027">
        <v>6.0</v>
      </c>
      <c r="R1027">
        <v>159.0</v>
      </c>
      <c r="S1027" t="s">
        <v>976</v>
      </c>
      <c r="T1027">
        <v>0.0</v>
      </c>
      <c r="U1027">
        <v>0.0</v>
      </c>
      <c r="V1027" s="6" t="s">
        <v>1401</v>
      </c>
      <c r="W1027" s="6" t="s">
        <v>2486</v>
      </c>
      <c r="X1027" s="6" t="s">
        <v>2487</v>
      </c>
      <c r="Y1027" s="6" t="s">
        <v>2490</v>
      </c>
      <c r="Z1027" s="6" t="s">
        <v>2491</v>
      </c>
      <c r="AA1027" s="35"/>
      <c r="AB1027" s="6" t="s">
        <v>2510</v>
      </c>
      <c r="AC1027" t="s">
        <v>2473</v>
      </c>
    </row>
    <row r="1028" ht="15.75" hidden="1" customHeight="1">
      <c r="A1028" s="2">
        <v>31.0</v>
      </c>
      <c r="B1028" s="18" t="s">
        <v>800</v>
      </c>
      <c r="C1028">
        <v>0.0</v>
      </c>
      <c r="D1028">
        <v>0.0</v>
      </c>
      <c r="E1028" t="s">
        <v>965</v>
      </c>
      <c r="F1028" t="s">
        <v>966</v>
      </c>
      <c r="G1028" t="s">
        <v>2468</v>
      </c>
      <c r="H1028" t="s">
        <v>2457</v>
      </c>
      <c r="I1028" t="s">
        <v>2458</v>
      </c>
      <c r="J1028" t="s">
        <v>973</v>
      </c>
      <c r="K1028" s="23">
        <v>1.0</v>
      </c>
      <c r="L1028">
        <v>7.0</v>
      </c>
      <c r="N1028">
        <v>172.0</v>
      </c>
      <c r="O1028" s="23">
        <v>2.0</v>
      </c>
      <c r="P1028">
        <v>7.0</v>
      </c>
      <c r="R1028">
        <v>193.0</v>
      </c>
      <c r="S1028" t="s">
        <v>976</v>
      </c>
      <c r="T1028">
        <v>0.0</v>
      </c>
      <c r="U1028">
        <v>0.0</v>
      </c>
      <c r="V1028" s="6" t="s">
        <v>978</v>
      </c>
      <c r="W1028" s="6" t="s">
        <v>2494</v>
      </c>
      <c r="X1028" s="6" t="s">
        <v>2495</v>
      </c>
      <c r="Y1028" s="6" t="s">
        <v>2496</v>
      </c>
      <c r="Z1028" s="6" t="s">
        <v>2497</v>
      </c>
      <c r="AA1028" s="35"/>
      <c r="AB1028" s="6" t="s">
        <v>2510</v>
      </c>
      <c r="AC1028" t="s">
        <v>2473</v>
      </c>
    </row>
    <row r="1029" ht="15.75" hidden="1" customHeight="1">
      <c r="A1029" s="2">
        <v>31.0</v>
      </c>
      <c r="B1029" s="18" t="s">
        <v>800</v>
      </c>
      <c r="C1029">
        <v>0.0</v>
      </c>
      <c r="D1029">
        <v>0.0</v>
      </c>
      <c r="E1029" t="s">
        <v>965</v>
      </c>
      <c r="F1029" t="s">
        <v>966</v>
      </c>
      <c r="G1029" t="s">
        <v>2468</v>
      </c>
      <c r="H1029" t="s">
        <v>2457</v>
      </c>
      <c r="I1029" t="s">
        <v>2458</v>
      </c>
      <c r="J1029" t="s">
        <v>973</v>
      </c>
      <c r="K1029" s="23">
        <v>1.0</v>
      </c>
      <c r="L1029">
        <v>7.0</v>
      </c>
      <c r="N1029">
        <v>172.0</v>
      </c>
      <c r="O1029" s="23">
        <v>3.0</v>
      </c>
      <c r="P1029">
        <v>7.0</v>
      </c>
      <c r="R1029">
        <v>183.0</v>
      </c>
      <c r="S1029" t="s">
        <v>976</v>
      </c>
      <c r="T1029">
        <v>0.0</v>
      </c>
      <c r="U1029">
        <v>0.0</v>
      </c>
      <c r="V1029" s="6" t="s">
        <v>1401</v>
      </c>
      <c r="W1029" s="6" t="s">
        <v>2494</v>
      </c>
      <c r="X1029" s="6" t="s">
        <v>2495</v>
      </c>
      <c r="Y1029" s="6" t="s">
        <v>2498</v>
      </c>
      <c r="Z1029" s="6" t="s">
        <v>2511</v>
      </c>
      <c r="AA1029" s="35"/>
      <c r="AB1029" s="6" t="s">
        <v>2510</v>
      </c>
      <c r="AC1029" t="s">
        <v>2473</v>
      </c>
    </row>
    <row r="1030" ht="15.75" hidden="1" customHeight="1">
      <c r="A1030" s="2">
        <v>31.0</v>
      </c>
      <c r="B1030" s="18" t="s">
        <v>800</v>
      </c>
      <c r="C1030">
        <v>0.0</v>
      </c>
      <c r="D1030">
        <v>0.0</v>
      </c>
      <c r="E1030" t="s">
        <v>965</v>
      </c>
      <c r="F1030" t="s">
        <v>966</v>
      </c>
      <c r="G1030" t="s">
        <v>2456</v>
      </c>
      <c r="H1030" t="s">
        <v>2457</v>
      </c>
      <c r="I1030" t="s">
        <v>2458</v>
      </c>
      <c r="J1030" t="s">
        <v>973</v>
      </c>
      <c r="K1030" s="23">
        <v>1.0</v>
      </c>
      <c r="N1030">
        <v>229.2</v>
      </c>
      <c r="O1030" s="23">
        <v>2.0</v>
      </c>
      <c r="R1030">
        <v>270.6</v>
      </c>
      <c r="S1030">
        <v>0.05</v>
      </c>
      <c r="T1030">
        <v>1.0</v>
      </c>
      <c r="V1030" s="6" t="s">
        <v>978</v>
      </c>
      <c r="W1030" s="6" t="s">
        <v>2183</v>
      </c>
      <c r="X1030" s="6" t="s">
        <v>1880</v>
      </c>
      <c r="Y1030" s="6" t="s">
        <v>2465</v>
      </c>
      <c r="Z1030" s="6" t="s">
        <v>2466</v>
      </c>
      <c r="AA1030" s="35"/>
      <c r="AB1030" s="6" t="s">
        <v>2510</v>
      </c>
      <c r="AC1030" t="s">
        <v>2461</v>
      </c>
    </row>
    <row r="1031" ht="15.75" hidden="1" customHeight="1">
      <c r="A1031" s="2">
        <v>31.0</v>
      </c>
      <c r="B1031" s="18" t="s">
        <v>800</v>
      </c>
      <c r="C1031">
        <v>0.0</v>
      </c>
      <c r="D1031">
        <v>0.0</v>
      </c>
      <c r="E1031" t="s">
        <v>965</v>
      </c>
      <c r="F1031" t="s">
        <v>966</v>
      </c>
      <c r="G1031" t="s">
        <v>2456</v>
      </c>
      <c r="H1031" t="s">
        <v>2457</v>
      </c>
      <c r="I1031" t="s">
        <v>2458</v>
      </c>
      <c r="J1031" t="s">
        <v>973</v>
      </c>
      <c r="K1031" s="23">
        <v>1.0</v>
      </c>
      <c r="N1031">
        <v>229.2</v>
      </c>
      <c r="O1031" s="23">
        <v>3.0</v>
      </c>
      <c r="R1031">
        <v>247.9</v>
      </c>
      <c r="S1031">
        <v>0.05</v>
      </c>
      <c r="T1031">
        <v>1.0</v>
      </c>
      <c r="V1031" s="6" t="s">
        <v>1401</v>
      </c>
      <c r="W1031" s="6" t="s">
        <v>2183</v>
      </c>
      <c r="X1031" s="6" t="s">
        <v>1880</v>
      </c>
      <c r="Y1031" s="6" t="s">
        <v>2462</v>
      </c>
      <c r="Z1031" s="6" t="s">
        <v>2463</v>
      </c>
      <c r="AA1031" s="35"/>
      <c r="AB1031" s="6" t="s">
        <v>2510</v>
      </c>
      <c r="AC1031" t="s">
        <v>2461</v>
      </c>
    </row>
    <row r="1032" ht="15.75" hidden="1" customHeight="1">
      <c r="A1032" s="2">
        <v>31.0</v>
      </c>
      <c r="B1032" s="18" t="s">
        <v>800</v>
      </c>
      <c r="C1032">
        <v>0.0</v>
      </c>
      <c r="D1032">
        <v>0.0</v>
      </c>
      <c r="E1032" t="s">
        <v>965</v>
      </c>
      <c r="F1032" t="s">
        <v>966</v>
      </c>
      <c r="G1032" t="s">
        <v>2468</v>
      </c>
      <c r="H1032" t="s">
        <v>2457</v>
      </c>
      <c r="I1032" t="s">
        <v>2458</v>
      </c>
      <c r="J1032" t="s">
        <v>973</v>
      </c>
      <c r="K1032" s="23">
        <v>1.0</v>
      </c>
      <c r="L1032">
        <v>4.0</v>
      </c>
      <c r="N1032">
        <v>74.0</v>
      </c>
      <c r="O1032" s="23">
        <v>2.0</v>
      </c>
      <c r="P1032">
        <v>4.0</v>
      </c>
      <c r="R1032">
        <v>121.0</v>
      </c>
      <c r="S1032">
        <v>0.05</v>
      </c>
      <c r="T1032">
        <v>1.0</v>
      </c>
      <c r="V1032" s="6" t="s">
        <v>978</v>
      </c>
      <c r="W1032" s="6" t="s">
        <v>2471</v>
      </c>
      <c r="X1032" s="6" t="s">
        <v>2472</v>
      </c>
      <c r="Y1032" s="6" t="s">
        <v>2500</v>
      </c>
      <c r="Z1032" s="6" t="s">
        <v>2501</v>
      </c>
      <c r="AA1032" s="35"/>
      <c r="AB1032" s="6" t="s">
        <v>2510</v>
      </c>
      <c r="AC1032" t="s">
        <v>2473</v>
      </c>
    </row>
    <row r="1033" ht="15.75" hidden="1" customHeight="1">
      <c r="A1033" s="2">
        <v>31.0</v>
      </c>
      <c r="B1033" s="18" t="s">
        <v>800</v>
      </c>
      <c r="C1033">
        <v>0.0</v>
      </c>
      <c r="D1033">
        <v>0.0</v>
      </c>
      <c r="E1033" t="s">
        <v>965</v>
      </c>
      <c r="F1033" t="s">
        <v>966</v>
      </c>
      <c r="G1033" t="s">
        <v>2512</v>
      </c>
      <c r="H1033" t="s">
        <v>2265</v>
      </c>
      <c r="I1033" t="s">
        <v>2458</v>
      </c>
      <c r="J1033" t="s">
        <v>973</v>
      </c>
      <c r="K1033" s="23">
        <v>1.0</v>
      </c>
      <c r="N1033">
        <v>164.2</v>
      </c>
      <c r="O1033" s="23">
        <v>2.0</v>
      </c>
      <c r="R1033">
        <v>190.4</v>
      </c>
      <c r="S1033">
        <v>0.05</v>
      </c>
      <c r="T1033">
        <v>1.0</v>
      </c>
      <c r="V1033" s="6" t="s">
        <v>978</v>
      </c>
      <c r="W1033" s="6" t="s">
        <v>2183</v>
      </c>
      <c r="X1033" s="6" t="s">
        <v>1880</v>
      </c>
      <c r="Y1033" s="6" t="s">
        <v>2465</v>
      </c>
      <c r="Z1033" s="6" t="s">
        <v>2466</v>
      </c>
      <c r="AA1033" s="35"/>
      <c r="AB1033" s="6" t="s">
        <v>2510</v>
      </c>
      <c r="AC1033" t="s">
        <v>2505</v>
      </c>
    </row>
    <row r="1034" ht="15.75" hidden="1" customHeight="1">
      <c r="A1034" s="2">
        <v>31.0</v>
      </c>
      <c r="B1034" s="18" t="s">
        <v>800</v>
      </c>
      <c r="C1034">
        <v>0.0</v>
      </c>
      <c r="D1034">
        <v>0.0</v>
      </c>
      <c r="E1034" t="s">
        <v>965</v>
      </c>
      <c r="F1034" t="s">
        <v>966</v>
      </c>
      <c r="G1034" t="s">
        <v>2513</v>
      </c>
      <c r="H1034" t="s">
        <v>2265</v>
      </c>
      <c r="I1034" t="s">
        <v>2458</v>
      </c>
      <c r="J1034" t="s">
        <v>973</v>
      </c>
      <c r="K1034" s="23">
        <v>1.0</v>
      </c>
      <c r="N1034">
        <v>164.2</v>
      </c>
      <c r="O1034" s="23">
        <v>3.0</v>
      </c>
      <c r="R1034">
        <v>178.3</v>
      </c>
      <c r="S1034">
        <v>0.05</v>
      </c>
      <c r="T1034">
        <v>1.0</v>
      </c>
      <c r="V1034" s="6" t="s">
        <v>1401</v>
      </c>
      <c r="W1034" s="6" t="s">
        <v>2183</v>
      </c>
      <c r="X1034" s="6" t="s">
        <v>1880</v>
      </c>
      <c r="Y1034" s="6" t="s">
        <v>2462</v>
      </c>
      <c r="Z1034" s="6" t="s">
        <v>2463</v>
      </c>
      <c r="AA1034" s="35"/>
      <c r="AB1034" s="6" t="s">
        <v>2510</v>
      </c>
      <c r="AC1034" t="s">
        <v>2505</v>
      </c>
    </row>
    <row r="1035" ht="15.75" hidden="1" customHeight="1">
      <c r="A1035" s="2">
        <v>31.0</v>
      </c>
      <c r="B1035" s="18" t="s">
        <v>800</v>
      </c>
      <c r="C1035">
        <v>0.0</v>
      </c>
      <c r="D1035">
        <v>0.0</v>
      </c>
      <c r="E1035" t="s">
        <v>965</v>
      </c>
      <c r="F1035" t="s">
        <v>966</v>
      </c>
      <c r="G1035" t="s">
        <v>2456</v>
      </c>
      <c r="H1035" t="s">
        <v>2457</v>
      </c>
      <c r="I1035" t="s">
        <v>2458</v>
      </c>
      <c r="J1035" t="s">
        <v>973</v>
      </c>
      <c r="K1035" s="23">
        <v>2.0</v>
      </c>
      <c r="N1035">
        <v>270.6</v>
      </c>
      <c r="O1035" s="23">
        <v>3.0</v>
      </c>
      <c r="R1035">
        <v>247.9</v>
      </c>
      <c r="S1035">
        <v>0.05</v>
      </c>
      <c r="T1035">
        <v>-1.0</v>
      </c>
      <c r="V1035" s="6" t="s">
        <v>1401</v>
      </c>
      <c r="W1035" s="6" t="s">
        <v>2465</v>
      </c>
      <c r="X1035" s="6" t="s">
        <v>2466</v>
      </c>
      <c r="Y1035" s="6" t="s">
        <v>2462</v>
      </c>
      <c r="Z1035" s="6" t="s">
        <v>2463</v>
      </c>
      <c r="AA1035" s="35"/>
      <c r="AB1035" s="6" t="s">
        <v>2510</v>
      </c>
      <c r="AC1035" t="s">
        <v>2461</v>
      </c>
    </row>
    <row r="1036" ht="15.75" hidden="1" customHeight="1">
      <c r="A1036" s="2">
        <v>31.0</v>
      </c>
      <c r="B1036" s="18" t="s">
        <v>800</v>
      </c>
      <c r="C1036">
        <v>0.0</v>
      </c>
      <c r="D1036">
        <v>0.0</v>
      </c>
      <c r="E1036" t="s">
        <v>965</v>
      </c>
      <c r="F1036" t="s">
        <v>966</v>
      </c>
      <c r="G1036" t="s">
        <v>2468</v>
      </c>
      <c r="H1036" t="s">
        <v>2457</v>
      </c>
      <c r="I1036" t="s">
        <v>2458</v>
      </c>
      <c r="J1036" t="s">
        <v>973</v>
      </c>
      <c r="K1036" s="23">
        <v>2.0</v>
      </c>
      <c r="L1036">
        <v>4.0</v>
      </c>
      <c r="N1036">
        <v>121.0</v>
      </c>
      <c r="O1036" s="23">
        <v>3.0</v>
      </c>
      <c r="P1036">
        <v>4.0</v>
      </c>
      <c r="R1036">
        <v>88.0</v>
      </c>
      <c r="S1036">
        <v>0.05</v>
      </c>
      <c r="T1036">
        <v>-1.0</v>
      </c>
      <c r="V1036" s="6" t="s">
        <v>1401</v>
      </c>
      <c r="W1036" s="6" t="s">
        <v>2500</v>
      </c>
      <c r="X1036" s="6" t="s">
        <v>2501</v>
      </c>
      <c r="Y1036" s="6" t="s">
        <v>2474</v>
      </c>
      <c r="Z1036" s="6" t="s">
        <v>2475</v>
      </c>
      <c r="AA1036" s="35"/>
      <c r="AB1036" s="6" t="s">
        <v>2510</v>
      </c>
      <c r="AC1036" t="s">
        <v>2473</v>
      </c>
    </row>
    <row r="1037" ht="15.75" hidden="1" customHeight="1">
      <c r="A1037" s="2">
        <v>31.0</v>
      </c>
      <c r="B1037" s="18" t="s">
        <v>800</v>
      </c>
      <c r="C1037">
        <v>0.0</v>
      </c>
      <c r="D1037">
        <v>0.0</v>
      </c>
      <c r="E1037" t="s">
        <v>965</v>
      </c>
      <c r="F1037" t="s">
        <v>966</v>
      </c>
      <c r="G1037" t="s">
        <v>2514</v>
      </c>
      <c r="H1037" t="s">
        <v>2265</v>
      </c>
      <c r="I1037" t="s">
        <v>2458</v>
      </c>
      <c r="J1037" t="s">
        <v>973</v>
      </c>
      <c r="K1037" s="23">
        <v>2.0</v>
      </c>
      <c r="N1037">
        <v>190.4</v>
      </c>
      <c r="O1037" s="23">
        <v>3.0</v>
      </c>
      <c r="R1037">
        <v>178.3</v>
      </c>
      <c r="S1037">
        <v>0.05</v>
      </c>
      <c r="T1037">
        <v>-1.0</v>
      </c>
      <c r="V1037" s="6" t="s">
        <v>1401</v>
      </c>
      <c r="W1037" s="6" t="s">
        <v>2465</v>
      </c>
      <c r="X1037" s="6" t="s">
        <v>2466</v>
      </c>
      <c r="Y1037" s="6" t="s">
        <v>2462</v>
      </c>
      <c r="Z1037" s="6" t="s">
        <v>2463</v>
      </c>
      <c r="AA1037" s="35"/>
      <c r="AB1037" s="6" t="s">
        <v>2510</v>
      </c>
      <c r="AC1037" t="s">
        <v>2505</v>
      </c>
    </row>
    <row r="1038" ht="15.75" hidden="1" customHeight="1">
      <c r="A1038" s="2">
        <v>31.0</v>
      </c>
      <c r="B1038" s="18" t="s">
        <v>800</v>
      </c>
      <c r="C1038">
        <v>0.0</v>
      </c>
      <c r="D1038">
        <v>0.0</v>
      </c>
      <c r="E1038" t="s">
        <v>965</v>
      </c>
      <c r="F1038" t="s">
        <v>966</v>
      </c>
      <c r="G1038" t="s">
        <v>2468</v>
      </c>
      <c r="H1038" t="s">
        <v>2457</v>
      </c>
      <c r="I1038" t="s">
        <v>2458</v>
      </c>
      <c r="J1038" t="s">
        <v>973</v>
      </c>
      <c r="K1038" s="23">
        <v>2.0</v>
      </c>
      <c r="L1038">
        <v>5.0</v>
      </c>
      <c r="N1038">
        <v>162.0</v>
      </c>
      <c r="O1038" s="23">
        <v>3.0</v>
      </c>
      <c r="P1038">
        <v>5.0</v>
      </c>
      <c r="R1038">
        <v>140.0</v>
      </c>
      <c r="S1038" t="s">
        <v>976</v>
      </c>
      <c r="T1038">
        <v>0.0</v>
      </c>
      <c r="U1038">
        <v>0.0</v>
      </c>
      <c r="V1038" s="6" t="s">
        <v>1401</v>
      </c>
      <c r="W1038" s="6" t="s">
        <v>2480</v>
      </c>
      <c r="X1038" s="6" t="s">
        <v>2481</v>
      </c>
      <c r="Y1038" s="6" t="s">
        <v>2482</v>
      </c>
      <c r="Z1038" s="6" t="s">
        <v>2483</v>
      </c>
      <c r="AA1038" s="35"/>
      <c r="AB1038" s="6" t="s">
        <v>2510</v>
      </c>
      <c r="AC1038" t="s">
        <v>2473</v>
      </c>
    </row>
    <row r="1039" ht="15.75" hidden="1" customHeight="1">
      <c r="A1039" s="2">
        <v>31.0</v>
      </c>
      <c r="B1039" s="18" t="s">
        <v>800</v>
      </c>
      <c r="C1039">
        <v>0.0</v>
      </c>
      <c r="D1039">
        <v>0.0</v>
      </c>
      <c r="E1039" t="s">
        <v>965</v>
      </c>
      <c r="F1039" t="s">
        <v>966</v>
      </c>
      <c r="G1039" t="s">
        <v>2468</v>
      </c>
      <c r="H1039" t="s">
        <v>2457</v>
      </c>
      <c r="I1039" t="s">
        <v>2458</v>
      </c>
      <c r="J1039" t="s">
        <v>973</v>
      </c>
      <c r="K1039" s="23">
        <v>2.0</v>
      </c>
      <c r="L1039">
        <v>6.0</v>
      </c>
      <c r="N1039">
        <v>159.0</v>
      </c>
      <c r="O1039" s="23">
        <v>3.0</v>
      </c>
      <c r="P1039">
        <v>6.0</v>
      </c>
      <c r="R1039">
        <v>159.0</v>
      </c>
      <c r="S1039" t="s">
        <v>976</v>
      </c>
      <c r="T1039">
        <v>0.0</v>
      </c>
      <c r="U1039">
        <v>0.0</v>
      </c>
      <c r="V1039" s="6" t="s">
        <v>1401</v>
      </c>
      <c r="W1039" s="6" t="s">
        <v>2488</v>
      </c>
      <c r="X1039" s="6" t="s">
        <v>2489</v>
      </c>
      <c r="Y1039" s="6" t="s">
        <v>2490</v>
      </c>
      <c r="Z1039" s="6" t="s">
        <v>2491</v>
      </c>
      <c r="AA1039" s="35"/>
      <c r="AB1039" s="6" t="s">
        <v>2510</v>
      </c>
      <c r="AC1039" t="s">
        <v>2473</v>
      </c>
    </row>
    <row r="1040" ht="15.75" hidden="1" customHeight="1">
      <c r="A1040" s="2">
        <v>31.0</v>
      </c>
      <c r="B1040" s="18" t="s">
        <v>800</v>
      </c>
      <c r="C1040">
        <v>0.0</v>
      </c>
      <c r="D1040">
        <v>0.0</v>
      </c>
      <c r="E1040" t="s">
        <v>965</v>
      </c>
      <c r="F1040" t="s">
        <v>966</v>
      </c>
      <c r="G1040" t="s">
        <v>2468</v>
      </c>
      <c r="H1040" t="s">
        <v>2457</v>
      </c>
      <c r="I1040" t="s">
        <v>2458</v>
      </c>
      <c r="J1040" t="s">
        <v>973</v>
      </c>
      <c r="K1040" s="23">
        <v>2.0</v>
      </c>
      <c r="L1040">
        <v>7.0</v>
      </c>
      <c r="N1040">
        <v>193.0</v>
      </c>
      <c r="O1040" s="23">
        <v>3.0</v>
      </c>
      <c r="P1040">
        <v>7.0</v>
      </c>
      <c r="R1040">
        <v>183.0</v>
      </c>
      <c r="S1040" t="s">
        <v>976</v>
      </c>
      <c r="T1040">
        <v>0.0</v>
      </c>
      <c r="U1040">
        <v>0.0</v>
      </c>
      <c r="V1040" s="6" t="s">
        <v>1401</v>
      </c>
      <c r="W1040" s="6" t="s">
        <v>2496</v>
      </c>
      <c r="X1040" s="6" t="s">
        <v>2497</v>
      </c>
      <c r="Y1040" s="6" t="s">
        <v>2498</v>
      </c>
      <c r="Z1040" s="6" t="s">
        <v>2511</v>
      </c>
      <c r="AA1040" s="35"/>
      <c r="AB1040" s="6" t="s">
        <v>2510</v>
      </c>
      <c r="AC1040" t="s">
        <v>2473</v>
      </c>
    </row>
    <row r="1041" ht="15.75" hidden="1" customHeight="1">
      <c r="A1041" s="2">
        <v>32.0</v>
      </c>
      <c r="B1041" s="18" t="s">
        <v>801</v>
      </c>
      <c r="C1041">
        <v>0.0</v>
      </c>
      <c r="D1041">
        <v>0.0</v>
      </c>
      <c r="E1041" t="s">
        <v>965</v>
      </c>
      <c r="F1041" t="s">
        <v>1134</v>
      </c>
      <c r="G1041" t="s">
        <v>2515</v>
      </c>
      <c r="H1041" t="s">
        <v>1314</v>
      </c>
      <c r="I1041" t="s">
        <v>1339</v>
      </c>
      <c r="J1041" t="s">
        <v>973</v>
      </c>
      <c r="K1041" s="23">
        <v>0.0</v>
      </c>
      <c r="N1041">
        <v>3.8</v>
      </c>
      <c r="O1041" s="23">
        <v>1.0</v>
      </c>
      <c r="R1041">
        <v>1.6</v>
      </c>
      <c r="S1041">
        <v>0.05</v>
      </c>
      <c r="T1041">
        <v>-1.0</v>
      </c>
      <c r="U1041">
        <v>1.0</v>
      </c>
      <c r="V1041" t="s">
        <v>978</v>
      </c>
      <c r="W1041" s="6" t="s">
        <v>1384</v>
      </c>
      <c r="X1041" s="6" t="s">
        <v>1385</v>
      </c>
      <c r="Y1041" s="6" t="s">
        <v>2183</v>
      </c>
      <c r="Z1041" s="6" t="s">
        <v>1880</v>
      </c>
      <c r="AA1041" s="35" t="s">
        <v>2516</v>
      </c>
      <c r="AB1041" s="6" t="s">
        <v>2517</v>
      </c>
      <c r="AC1041" s="6" t="s">
        <v>2518</v>
      </c>
    </row>
    <row r="1042" ht="15.75" hidden="1" customHeight="1">
      <c r="A1042" s="2">
        <v>32.0</v>
      </c>
      <c r="B1042" s="18" t="s">
        <v>801</v>
      </c>
      <c r="C1042">
        <v>0.0</v>
      </c>
      <c r="D1042">
        <v>0.0</v>
      </c>
      <c r="E1042" t="s">
        <v>965</v>
      </c>
      <c r="F1042" t="s">
        <v>1246</v>
      </c>
      <c r="G1042" t="s">
        <v>2519</v>
      </c>
      <c r="H1042" t="s">
        <v>1314</v>
      </c>
      <c r="I1042" t="s">
        <v>1339</v>
      </c>
      <c r="J1042" t="s">
        <v>973</v>
      </c>
      <c r="K1042" s="23">
        <v>0.0</v>
      </c>
      <c r="N1042">
        <v>39.6</v>
      </c>
      <c r="O1042" s="23">
        <v>1.0</v>
      </c>
      <c r="R1042">
        <v>30.5</v>
      </c>
      <c r="S1042">
        <v>0.05</v>
      </c>
      <c r="T1042">
        <v>-1.0</v>
      </c>
      <c r="U1042">
        <v>1.0</v>
      </c>
      <c r="V1042" t="s">
        <v>978</v>
      </c>
      <c r="W1042" s="6" t="s">
        <v>1384</v>
      </c>
      <c r="X1042" s="6" t="s">
        <v>1385</v>
      </c>
      <c r="Y1042" s="6" t="s">
        <v>2183</v>
      </c>
      <c r="Z1042" s="6" t="s">
        <v>1880</v>
      </c>
      <c r="AA1042" s="35" t="s">
        <v>2520</v>
      </c>
      <c r="AB1042" s="6" t="s">
        <v>2517</v>
      </c>
      <c r="AC1042" s="6" t="s">
        <v>2518</v>
      </c>
    </row>
    <row r="1043" ht="15.75" hidden="1" customHeight="1">
      <c r="A1043" s="2">
        <v>32.0</v>
      </c>
      <c r="B1043" s="18" t="s">
        <v>801</v>
      </c>
      <c r="C1043">
        <v>0.0</v>
      </c>
      <c r="D1043">
        <v>0.0</v>
      </c>
      <c r="E1043" t="s">
        <v>965</v>
      </c>
      <c r="F1043" t="s">
        <v>1134</v>
      </c>
      <c r="G1043" t="s">
        <v>2521</v>
      </c>
      <c r="H1043" t="s">
        <v>1314</v>
      </c>
      <c r="I1043" t="s">
        <v>1339</v>
      </c>
      <c r="J1043" t="s">
        <v>973</v>
      </c>
      <c r="K1043" s="23">
        <v>0.0</v>
      </c>
      <c r="N1043">
        <v>17.7</v>
      </c>
      <c r="O1043" s="23">
        <v>1.0</v>
      </c>
      <c r="R1043">
        <v>7.2</v>
      </c>
      <c r="S1043">
        <v>0.06</v>
      </c>
      <c r="T1043">
        <v>-1.0</v>
      </c>
      <c r="U1043">
        <v>-1.0</v>
      </c>
      <c r="V1043" t="s">
        <v>978</v>
      </c>
      <c r="W1043" s="6" t="s">
        <v>1384</v>
      </c>
      <c r="X1043" s="6" t="s">
        <v>1385</v>
      </c>
      <c r="Y1043" s="6" t="s">
        <v>2183</v>
      </c>
      <c r="Z1043" s="6" t="s">
        <v>1880</v>
      </c>
      <c r="AA1043" s="35" t="s">
        <v>2522</v>
      </c>
      <c r="AB1043" s="6" t="s">
        <v>2517</v>
      </c>
      <c r="AC1043" s="6" t="s">
        <v>2518</v>
      </c>
    </row>
    <row r="1044" ht="15.75" hidden="1" customHeight="1">
      <c r="A1044" s="2">
        <v>32.0</v>
      </c>
      <c r="B1044" s="18" t="s">
        <v>801</v>
      </c>
      <c r="C1044">
        <v>0.0</v>
      </c>
      <c r="D1044">
        <v>0.0</v>
      </c>
      <c r="E1044" t="s">
        <v>965</v>
      </c>
      <c r="F1044" t="s">
        <v>1134</v>
      </c>
      <c r="G1044" t="s">
        <v>2523</v>
      </c>
      <c r="H1044" t="s">
        <v>1314</v>
      </c>
      <c r="I1044" t="s">
        <v>1339</v>
      </c>
      <c r="J1044" t="s">
        <v>973</v>
      </c>
      <c r="K1044" s="23">
        <v>0.0</v>
      </c>
      <c r="N1044">
        <v>7.4</v>
      </c>
      <c r="O1044" s="23">
        <v>1.0</v>
      </c>
      <c r="R1044">
        <v>0.3</v>
      </c>
      <c r="S1044">
        <v>0.05</v>
      </c>
      <c r="T1044">
        <v>-1.0</v>
      </c>
      <c r="U1044">
        <v>1.0</v>
      </c>
      <c r="V1044" t="s">
        <v>978</v>
      </c>
      <c r="W1044" s="6" t="s">
        <v>1384</v>
      </c>
      <c r="X1044" s="6" t="s">
        <v>1385</v>
      </c>
      <c r="Y1044" s="6" t="s">
        <v>2183</v>
      </c>
      <c r="Z1044" s="6" t="s">
        <v>1880</v>
      </c>
      <c r="AA1044" s="35" t="s">
        <v>2524</v>
      </c>
      <c r="AB1044" s="6" t="s">
        <v>2517</v>
      </c>
      <c r="AC1044" s="6" t="s">
        <v>2518</v>
      </c>
    </row>
    <row r="1045" ht="15.75" hidden="1" customHeight="1">
      <c r="A1045" s="2">
        <v>32.0</v>
      </c>
      <c r="B1045" s="18" t="s">
        <v>801</v>
      </c>
      <c r="C1045">
        <v>0.0</v>
      </c>
      <c r="D1045">
        <v>0.0</v>
      </c>
      <c r="E1045" t="s">
        <v>965</v>
      </c>
      <c r="F1045" t="s">
        <v>1134</v>
      </c>
      <c r="G1045" t="s">
        <v>2525</v>
      </c>
      <c r="H1045" t="s">
        <v>1314</v>
      </c>
      <c r="I1045" t="s">
        <v>1339</v>
      </c>
      <c r="J1045" t="s">
        <v>973</v>
      </c>
      <c r="K1045" s="23">
        <v>0.0</v>
      </c>
      <c r="N1045">
        <v>11.5</v>
      </c>
      <c r="O1045" s="23">
        <v>1.0</v>
      </c>
      <c r="R1045">
        <v>1.9</v>
      </c>
      <c r="S1045">
        <v>0.01</v>
      </c>
      <c r="T1045">
        <v>-1.0</v>
      </c>
      <c r="U1045">
        <v>1.0</v>
      </c>
      <c r="V1045" t="s">
        <v>978</v>
      </c>
      <c r="W1045" s="6" t="s">
        <v>1384</v>
      </c>
      <c r="X1045" s="6" t="s">
        <v>1385</v>
      </c>
      <c r="Y1045" s="6" t="s">
        <v>2183</v>
      </c>
      <c r="Z1045" s="6" t="s">
        <v>1880</v>
      </c>
      <c r="AA1045" s="35" t="s">
        <v>2526</v>
      </c>
      <c r="AB1045" s="6" t="s">
        <v>2517</v>
      </c>
      <c r="AC1045" s="6" t="s">
        <v>2518</v>
      </c>
    </row>
    <row r="1046" ht="15.75" hidden="1" customHeight="1">
      <c r="A1046" s="2">
        <v>32.0</v>
      </c>
      <c r="B1046" s="18" t="s">
        <v>801</v>
      </c>
      <c r="C1046">
        <v>0.0</v>
      </c>
      <c r="D1046">
        <v>0.0</v>
      </c>
      <c r="E1046" t="s">
        <v>965</v>
      </c>
      <c r="F1046" t="s">
        <v>1134</v>
      </c>
      <c r="G1046" t="s">
        <v>2527</v>
      </c>
      <c r="H1046" t="s">
        <v>1314</v>
      </c>
      <c r="I1046" t="s">
        <v>1339</v>
      </c>
      <c r="J1046" t="s">
        <v>973</v>
      </c>
      <c r="K1046" s="23">
        <v>0.0</v>
      </c>
      <c r="N1046">
        <v>60.6</v>
      </c>
      <c r="O1046" s="23">
        <v>1.0</v>
      </c>
      <c r="R1046">
        <v>53.6</v>
      </c>
      <c r="S1046" t="s">
        <v>976</v>
      </c>
      <c r="T1046">
        <v>0.0</v>
      </c>
      <c r="U1046">
        <v>0.0</v>
      </c>
      <c r="V1046" t="s">
        <v>978</v>
      </c>
      <c r="W1046" s="6" t="s">
        <v>1384</v>
      </c>
      <c r="X1046" s="6" t="s">
        <v>1385</v>
      </c>
      <c r="Y1046" s="6" t="s">
        <v>2183</v>
      </c>
      <c r="Z1046" s="6" t="s">
        <v>1880</v>
      </c>
      <c r="AA1046" s="35" t="s">
        <v>2528</v>
      </c>
      <c r="AB1046" s="6" t="s">
        <v>2517</v>
      </c>
      <c r="AC1046" s="6" t="s">
        <v>2518</v>
      </c>
    </row>
    <row r="1047" ht="15.75" hidden="1" customHeight="1">
      <c r="A1047" s="2">
        <v>32.0</v>
      </c>
      <c r="B1047" s="18" t="s">
        <v>801</v>
      </c>
      <c r="C1047">
        <v>0.0</v>
      </c>
      <c r="D1047">
        <v>0.0</v>
      </c>
      <c r="E1047" t="s">
        <v>965</v>
      </c>
      <c r="F1047" t="s">
        <v>1134</v>
      </c>
      <c r="G1047" t="s">
        <v>2529</v>
      </c>
      <c r="H1047" t="s">
        <v>1314</v>
      </c>
      <c r="I1047" t="s">
        <v>1339</v>
      </c>
      <c r="J1047" t="s">
        <v>973</v>
      </c>
      <c r="K1047" s="23">
        <v>0.0</v>
      </c>
      <c r="N1047">
        <v>22.9</v>
      </c>
      <c r="O1047" s="23">
        <v>1.0</v>
      </c>
      <c r="R1047">
        <v>26.5</v>
      </c>
      <c r="S1047" t="s">
        <v>976</v>
      </c>
      <c r="T1047">
        <v>0.0</v>
      </c>
      <c r="U1047">
        <v>0.0</v>
      </c>
      <c r="V1047" t="s">
        <v>978</v>
      </c>
      <c r="W1047" s="6" t="s">
        <v>1384</v>
      </c>
      <c r="X1047" s="6" t="s">
        <v>1385</v>
      </c>
      <c r="Y1047" s="6" t="s">
        <v>2183</v>
      </c>
      <c r="Z1047" s="6" t="s">
        <v>1880</v>
      </c>
      <c r="AA1047" s="35" t="s">
        <v>2528</v>
      </c>
      <c r="AB1047" s="6" t="s">
        <v>2517</v>
      </c>
      <c r="AC1047" s="6" t="s">
        <v>2518</v>
      </c>
    </row>
    <row r="1048" ht="15.75" hidden="1" customHeight="1">
      <c r="A1048" s="2">
        <v>32.0</v>
      </c>
      <c r="B1048" s="18" t="s">
        <v>801</v>
      </c>
      <c r="C1048">
        <v>0.0</v>
      </c>
      <c r="D1048">
        <v>0.0</v>
      </c>
      <c r="E1048" t="s">
        <v>965</v>
      </c>
      <c r="F1048" t="s">
        <v>1134</v>
      </c>
      <c r="G1048" t="s">
        <v>2530</v>
      </c>
      <c r="H1048" t="s">
        <v>1314</v>
      </c>
      <c r="I1048" t="s">
        <v>1339</v>
      </c>
      <c r="J1048" t="s">
        <v>973</v>
      </c>
      <c r="K1048" s="23">
        <v>0.0</v>
      </c>
      <c r="N1048">
        <v>71.3</v>
      </c>
      <c r="O1048" s="23">
        <v>1.0</v>
      </c>
      <c r="R1048">
        <v>96.0</v>
      </c>
      <c r="S1048" t="s">
        <v>976</v>
      </c>
      <c r="T1048">
        <v>0.0</v>
      </c>
      <c r="U1048">
        <v>0.0</v>
      </c>
      <c r="V1048" t="s">
        <v>978</v>
      </c>
      <c r="W1048" s="6" t="s">
        <v>1384</v>
      </c>
      <c r="X1048" s="6" t="s">
        <v>1385</v>
      </c>
      <c r="Y1048" s="6" t="s">
        <v>2183</v>
      </c>
      <c r="Z1048" s="6" t="s">
        <v>1880</v>
      </c>
      <c r="AA1048" s="35" t="s">
        <v>2528</v>
      </c>
      <c r="AB1048" s="6" t="s">
        <v>2517</v>
      </c>
      <c r="AC1048" s="6" t="s">
        <v>2518</v>
      </c>
    </row>
    <row r="1049" ht="15.75" hidden="1" customHeight="1">
      <c r="A1049" s="2">
        <v>32.0</v>
      </c>
      <c r="B1049" s="18" t="s">
        <v>801</v>
      </c>
      <c r="C1049">
        <v>0.0</v>
      </c>
      <c r="D1049">
        <v>0.0</v>
      </c>
      <c r="E1049" t="s">
        <v>965</v>
      </c>
      <c r="F1049" t="s">
        <v>1134</v>
      </c>
      <c r="G1049" t="s">
        <v>2531</v>
      </c>
      <c r="H1049" t="s">
        <v>1314</v>
      </c>
      <c r="I1049" t="s">
        <v>1339</v>
      </c>
      <c r="J1049" t="s">
        <v>973</v>
      </c>
      <c r="K1049" s="23">
        <v>0.0</v>
      </c>
      <c r="N1049">
        <v>293.0</v>
      </c>
      <c r="O1049" s="23">
        <v>1.0</v>
      </c>
      <c r="R1049">
        <v>287.0</v>
      </c>
      <c r="S1049" t="s">
        <v>976</v>
      </c>
      <c r="T1049">
        <v>0.0</v>
      </c>
      <c r="U1049">
        <v>0.0</v>
      </c>
      <c r="V1049" t="s">
        <v>978</v>
      </c>
      <c r="W1049" s="6" t="s">
        <v>1384</v>
      </c>
      <c r="X1049" s="6" t="s">
        <v>1385</v>
      </c>
      <c r="Y1049" s="6" t="s">
        <v>2183</v>
      </c>
      <c r="Z1049" s="6" t="s">
        <v>1880</v>
      </c>
      <c r="AA1049" s="35" t="s">
        <v>2528</v>
      </c>
      <c r="AB1049" s="6" t="s">
        <v>2517</v>
      </c>
      <c r="AC1049" s="6" t="s">
        <v>2518</v>
      </c>
    </row>
    <row r="1050" ht="15.75" hidden="1" customHeight="1">
      <c r="A1050" s="2">
        <v>32.0</v>
      </c>
      <c r="B1050" s="18" t="s">
        <v>801</v>
      </c>
      <c r="C1050">
        <v>0.0</v>
      </c>
      <c r="D1050">
        <v>0.0</v>
      </c>
      <c r="E1050" t="s">
        <v>965</v>
      </c>
      <c r="F1050" t="s">
        <v>1134</v>
      </c>
      <c r="G1050" t="s">
        <v>2532</v>
      </c>
      <c r="H1050" t="s">
        <v>1314</v>
      </c>
      <c r="I1050" t="s">
        <v>1339</v>
      </c>
      <c r="J1050" t="s">
        <v>973</v>
      </c>
      <c r="K1050" s="23">
        <v>0.0</v>
      </c>
      <c r="N1050">
        <v>16082.0</v>
      </c>
      <c r="O1050" s="23">
        <v>1.0</v>
      </c>
      <c r="R1050">
        <v>17187.0</v>
      </c>
      <c r="S1050" t="s">
        <v>976</v>
      </c>
      <c r="T1050">
        <v>0.0</v>
      </c>
      <c r="U1050">
        <v>0.0</v>
      </c>
      <c r="V1050" t="s">
        <v>978</v>
      </c>
      <c r="W1050" s="6" t="s">
        <v>1384</v>
      </c>
      <c r="X1050" s="6" t="s">
        <v>1385</v>
      </c>
      <c r="Y1050" s="6" t="s">
        <v>2183</v>
      </c>
      <c r="Z1050" s="6" t="s">
        <v>1880</v>
      </c>
      <c r="AA1050" s="35" t="s">
        <v>2533</v>
      </c>
      <c r="AB1050" s="6" t="s">
        <v>2517</v>
      </c>
      <c r="AC1050" s="6" t="s">
        <v>2518</v>
      </c>
    </row>
    <row r="1051" ht="15.75" hidden="1" customHeight="1">
      <c r="A1051" s="2">
        <v>33.0</v>
      </c>
      <c r="B1051" s="18" t="s">
        <v>785</v>
      </c>
      <c r="C1051">
        <v>0.0</v>
      </c>
      <c r="D1051">
        <v>0.0</v>
      </c>
      <c r="E1051" t="s">
        <v>965</v>
      </c>
      <c r="F1051" t="s">
        <v>1134</v>
      </c>
      <c r="G1051" t="s">
        <v>1611</v>
      </c>
      <c r="H1051" t="s">
        <v>1447</v>
      </c>
      <c r="I1051" t="s">
        <v>972</v>
      </c>
      <c r="J1051" t="s">
        <v>973</v>
      </c>
      <c r="K1051" s="23">
        <v>0.0</v>
      </c>
      <c r="N1051">
        <v>19.1</v>
      </c>
      <c r="O1051" s="23">
        <v>1.0</v>
      </c>
      <c r="R1051">
        <v>20.51</v>
      </c>
      <c r="S1051" t="s">
        <v>976</v>
      </c>
      <c r="T1051">
        <v>0.0</v>
      </c>
      <c r="U1051">
        <v>0.0</v>
      </c>
      <c r="V1051" t="s">
        <v>978</v>
      </c>
      <c r="W1051" s="6" t="s">
        <v>1384</v>
      </c>
      <c r="X1051" s="6" t="s">
        <v>1385</v>
      </c>
      <c r="Y1051" s="6" t="s">
        <v>2534</v>
      </c>
      <c r="Z1051" s="6" t="s">
        <v>2535</v>
      </c>
      <c r="AA1051" s="35" t="s">
        <v>2536</v>
      </c>
      <c r="AB1051" s="6" t="s">
        <v>2537</v>
      </c>
      <c r="AC1051" s="6" t="s">
        <v>2538</v>
      </c>
    </row>
    <row r="1052" ht="15.75" hidden="1" customHeight="1">
      <c r="A1052" s="2">
        <v>33.0</v>
      </c>
      <c r="B1052" s="18" t="s">
        <v>785</v>
      </c>
      <c r="C1052">
        <v>0.0</v>
      </c>
      <c r="D1052">
        <v>0.0</v>
      </c>
      <c r="E1052" t="s">
        <v>965</v>
      </c>
      <c r="F1052" t="s">
        <v>1134</v>
      </c>
      <c r="G1052" t="s">
        <v>1611</v>
      </c>
      <c r="H1052" t="s">
        <v>1447</v>
      </c>
      <c r="I1052" t="s">
        <v>972</v>
      </c>
      <c r="J1052" t="s">
        <v>973</v>
      </c>
      <c r="K1052" s="23">
        <v>0.0</v>
      </c>
      <c r="N1052">
        <v>19.1</v>
      </c>
      <c r="O1052" s="23">
        <v>2.0</v>
      </c>
      <c r="R1052">
        <v>21.6</v>
      </c>
      <c r="S1052" t="s">
        <v>976</v>
      </c>
      <c r="T1052">
        <v>0.0</v>
      </c>
      <c r="U1052">
        <v>0.0</v>
      </c>
      <c r="V1052" t="s">
        <v>1391</v>
      </c>
      <c r="W1052" s="6" t="s">
        <v>1384</v>
      </c>
      <c r="X1052" s="6" t="s">
        <v>1385</v>
      </c>
      <c r="Y1052" s="6" t="s">
        <v>2539</v>
      </c>
      <c r="Z1052" s="6" t="s">
        <v>2540</v>
      </c>
      <c r="AA1052" s="35" t="s">
        <v>2541</v>
      </c>
      <c r="AB1052" s="6" t="s">
        <v>2537</v>
      </c>
      <c r="AC1052" s="6" t="s">
        <v>2538</v>
      </c>
    </row>
    <row r="1053" ht="15.75" hidden="1" customHeight="1">
      <c r="A1053" s="2">
        <v>33.0</v>
      </c>
      <c r="B1053" s="18" t="s">
        <v>785</v>
      </c>
      <c r="C1053">
        <v>0.0</v>
      </c>
      <c r="D1053">
        <v>0.0</v>
      </c>
      <c r="E1053" t="s">
        <v>965</v>
      </c>
      <c r="F1053" t="s">
        <v>1134</v>
      </c>
      <c r="G1053" t="s">
        <v>1611</v>
      </c>
      <c r="H1053" t="s">
        <v>1447</v>
      </c>
      <c r="I1053" t="s">
        <v>972</v>
      </c>
      <c r="J1053" t="s">
        <v>973</v>
      </c>
      <c r="K1053" s="23">
        <v>0.0</v>
      </c>
      <c r="N1053">
        <v>19.1</v>
      </c>
      <c r="O1053" s="23">
        <v>3.0</v>
      </c>
      <c r="R1053">
        <v>18.31</v>
      </c>
      <c r="S1053" t="s">
        <v>976</v>
      </c>
      <c r="T1053">
        <v>0.0</v>
      </c>
      <c r="U1053">
        <v>0.0</v>
      </c>
      <c r="V1053" t="s">
        <v>1391</v>
      </c>
      <c r="W1053" s="6" t="s">
        <v>1384</v>
      </c>
      <c r="X1053" s="6" t="s">
        <v>1385</v>
      </c>
      <c r="Y1053" s="6" t="s">
        <v>2542</v>
      </c>
      <c r="Z1053" s="6" t="s">
        <v>2543</v>
      </c>
      <c r="AA1053" s="35" t="s">
        <v>2544</v>
      </c>
      <c r="AB1053" s="6" t="s">
        <v>2537</v>
      </c>
      <c r="AC1053" s="6" t="s">
        <v>2538</v>
      </c>
    </row>
    <row r="1054" ht="15.75" hidden="1" customHeight="1">
      <c r="A1054" s="2">
        <v>33.0</v>
      </c>
      <c r="B1054" s="18" t="s">
        <v>785</v>
      </c>
      <c r="C1054">
        <v>0.0</v>
      </c>
      <c r="D1054">
        <v>0.0</v>
      </c>
      <c r="E1054" t="s">
        <v>965</v>
      </c>
      <c r="F1054" t="s">
        <v>1134</v>
      </c>
      <c r="G1054" t="s">
        <v>1611</v>
      </c>
      <c r="H1054" t="s">
        <v>1447</v>
      </c>
      <c r="I1054" t="s">
        <v>972</v>
      </c>
      <c r="J1054" t="s">
        <v>973</v>
      </c>
      <c r="K1054" s="23">
        <v>0.0</v>
      </c>
      <c r="N1054">
        <v>19.1</v>
      </c>
      <c r="O1054" s="23">
        <v>4.0</v>
      </c>
      <c r="R1054">
        <v>20.54</v>
      </c>
      <c r="S1054" t="s">
        <v>976</v>
      </c>
      <c r="T1054">
        <v>0.0</v>
      </c>
      <c r="U1054">
        <v>0.0</v>
      </c>
      <c r="V1054" t="s">
        <v>1391</v>
      </c>
      <c r="W1054" s="6" t="s">
        <v>1384</v>
      </c>
      <c r="X1054" s="6" t="s">
        <v>1385</v>
      </c>
      <c r="Y1054" s="6" t="s">
        <v>2545</v>
      </c>
      <c r="Z1054" s="6" t="s">
        <v>2546</v>
      </c>
      <c r="AA1054" s="35" t="s">
        <v>2547</v>
      </c>
      <c r="AB1054" s="6" t="s">
        <v>2537</v>
      </c>
      <c r="AC1054" s="6" t="s">
        <v>2538</v>
      </c>
    </row>
    <row r="1055" ht="15.75" hidden="1" customHeight="1">
      <c r="A1055" s="2">
        <v>33.0</v>
      </c>
      <c r="B1055" s="18" t="s">
        <v>785</v>
      </c>
      <c r="C1055">
        <v>0.0</v>
      </c>
      <c r="D1055">
        <v>0.0</v>
      </c>
      <c r="E1055" t="s">
        <v>965</v>
      </c>
      <c r="F1055" t="s">
        <v>1134</v>
      </c>
      <c r="G1055" t="s">
        <v>1611</v>
      </c>
      <c r="H1055" t="s">
        <v>1447</v>
      </c>
      <c r="I1055" t="s">
        <v>972</v>
      </c>
      <c r="J1055" t="s">
        <v>973</v>
      </c>
      <c r="K1055" s="23">
        <v>0.0</v>
      </c>
      <c r="N1055">
        <v>19.1</v>
      </c>
      <c r="O1055" s="23">
        <v>5.0</v>
      </c>
      <c r="R1055">
        <v>19.4</v>
      </c>
      <c r="S1055" t="s">
        <v>976</v>
      </c>
      <c r="T1055">
        <v>0.0</v>
      </c>
      <c r="U1055">
        <v>0.0</v>
      </c>
      <c r="V1055" t="s">
        <v>1391</v>
      </c>
      <c r="W1055" s="6" t="s">
        <v>1384</v>
      </c>
      <c r="X1055" s="6" t="s">
        <v>1385</v>
      </c>
      <c r="Y1055" s="6" t="s">
        <v>2548</v>
      </c>
      <c r="Z1055" s="6" t="s">
        <v>2549</v>
      </c>
      <c r="AA1055" s="35" t="s">
        <v>2550</v>
      </c>
      <c r="AB1055" s="6" t="s">
        <v>2537</v>
      </c>
      <c r="AC1055" s="6" t="s">
        <v>2538</v>
      </c>
    </row>
    <row r="1056" ht="15.75" hidden="1" customHeight="1">
      <c r="A1056" s="2">
        <v>33.0</v>
      </c>
      <c r="B1056" s="18" t="s">
        <v>785</v>
      </c>
      <c r="C1056">
        <v>0.0</v>
      </c>
      <c r="D1056">
        <v>0.0</v>
      </c>
      <c r="E1056" t="s">
        <v>965</v>
      </c>
      <c r="F1056" t="s">
        <v>1134</v>
      </c>
      <c r="G1056" t="s">
        <v>1611</v>
      </c>
      <c r="H1056" t="s">
        <v>1447</v>
      </c>
      <c r="I1056" t="s">
        <v>972</v>
      </c>
      <c r="J1056" t="s">
        <v>973</v>
      </c>
      <c r="K1056" s="23">
        <v>1.0</v>
      </c>
      <c r="N1056">
        <v>20.51</v>
      </c>
      <c r="O1056" s="23">
        <v>2.0</v>
      </c>
      <c r="R1056">
        <v>21.6</v>
      </c>
      <c r="S1056" t="s">
        <v>976</v>
      </c>
      <c r="T1056">
        <v>0.0</v>
      </c>
      <c r="U1056">
        <v>0.0</v>
      </c>
      <c r="V1056" s="6" t="s">
        <v>1401</v>
      </c>
      <c r="W1056" s="6" t="s">
        <v>2534</v>
      </c>
      <c r="X1056" s="6" t="s">
        <v>2535</v>
      </c>
      <c r="Y1056" s="6" t="s">
        <v>2539</v>
      </c>
      <c r="Z1056" s="6" t="s">
        <v>2540</v>
      </c>
      <c r="AA1056" s="35"/>
      <c r="AB1056" s="6" t="s">
        <v>2537</v>
      </c>
      <c r="AC1056" s="6" t="s">
        <v>2538</v>
      </c>
    </row>
    <row r="1057" ht="15.75" hidden="1" customHeight="1">
      <c r="A1057" s="2">
        <v>33.0</v>
      </c>
      <c r="B1057" s="18" t="s">
        <v>785</v>
      </c>
      <c r="C1057">
        <v>0.0</v>
      </c>
      <c r="D1057">
        <v>0.0</v>
      </c>
      <c r="E1057" t="s">
        <v>965</v>
      </c>
      <c r="F1057" t="s">
        <v>1134</v>
      </c>
      <c r="G1057" t="s">
        <v>1611</v>
      </c>
      <c r="H1057" t="s">
        <v>1447</v>
      </c>
      <c r="I1057" t="s">
        <v>972</v>
      </c>
      <c r="J1057" t="s">
        <v>973</v>
      </c>
      <c r="K1057" s="23">
        <v>1.0</v>
      </c>
      <c r="N1057">
        <v>20.51</v>
      </c>
      <c r="O1057" s="23">
        <v>3.0</v>
      </c>
      <c r="R1057">
        <v>18.31</v>
      </c>
      <c r="S1057" t="s">
        <v>976</v>
      </c>
      <c r="T1057">
        <v>0.0</v>
      </c>
      <c r="U1057">
        <v>0.0</v>
      </c>
      <c r="V1057" s="6" t="s">
        <v>1401</v>
      </c>
      <c r="W1057" s="6" t="s">
        <v>2534</v>
      </c>
      <c r="X1057" s="6" t="s">
        <v>2535</v>
      </c>
      <c r="Y1057" s="6" t="s">
        <v>2542</v>
      </c>
      <c r="Z1057" s="6" t="s">
        <v>2543</v>
      </c>
      <c r="AA1057" s="35"/>
      <c r="AB1057" s="6" t="s">
        <v>2537</v>
      </c>
      <c r="AC1057" s="6" t="s">
        <v>2538</v>
      </c>
    </row>
    <row r="1058" ht="15.75" hidden="1" customHeight="1">
      <c r="A1058" s="2">
        <v>33.0</v>
      </c>
      <c r="B1058" s="18" t="s">
        <v>785</v>
      </c>
      <c r="C1058">
        <v>0.0</v>
      </c>
      <c r="D1058">
        <v>0.0</v>
      </c>
      <c r="E1058" t="s">
        <v>965</v>
      </c>
      <c r="F1058" t="s">
        <v>1134</v>
      </c>
      <c r="G1058" t="s">
        <v>1611</v>
      </c>
      <c r="H1058" t="s">
        <v>1447</v>
      </c>
      <c r="I1058" t="s">
        <v>972</v>
      </c>
      <c r="J1058" t="s">
        <v>973</v>
      </c>
      <c r="K1058" s="23">
        <v>1.0</v>
      </c>
      <c r="N1058">
        <v>20.51</v>
      </c>
      <c r="O1058" s="23">
        <v>4.0</v>
      </c>
      <c r="R1058">
        <v>20.54</v>
      </c>
      <c r="S1058" t="s">
        <v>976</v>
      </c>
      <c r="T1058">
        <v>0.0</v>
      </c>
      <c r="U1058">
        <v>0.0</v>
      </c>
      <c r="V1058" s="6" t="s">
        <v>1401</v>
      </c>
      <c r="W1058" s="6" t="s">
        <v>2534</v>
      </c>
      <c r="X1058" s="6" t="s">
        <v>2535</v>
      </c>
      <c r="Y1058" s="6" t="s">
        <v>2545</v>
      </c>
      <c r="Z1058" s="6" t="s">
        <v>2546</v>
      </c>
      <c r="AA1058" s="35"/>
      <c r="AB1058" s="6" t="s">
        <v>2537</v>
      </c>
      <c r="AC1058" s="6" t="s">
        <v>2538</v>
      </c>
    </row>
    <row r="1059" ht="15.75" hidden="1" customHeight="1">
      <c r="A1059" s="2">
        <v>33.0</v>
      </c>
      <c r="B1059" s="18" t="s">
        <v>785</v>
      </c>
      <c r="C1059">
        <v>0.0</v>
      </c>
      <c r="D1059">
        <v>0.0</v>
      </c>
      <c r="E1059" t="s">
        <v>965</v>
      </c>
      <c r="F1059" t="s">
        <v>1134</v>
      </c>
      <c r="G1059" t="s">
        <v>1611</v>
      </c>
      <c r="H1059" t="s">
        <v>1447</v>
      </c>
      <c r="I1059" t="s">
        <v>972</v>
      </c>
      <c r="J1059" t="s">
        <v>973</v>
      </c>
      <c r="K1059" s="23">
        <v>1.0</v>
      </c>
      <c r="N1059">
        <v>20.51</v>
      </c>
      <c r="O1059" s="23">
        <v>5.0</v>
      </c>
      <c r="R1059">
        <v>19.4</v>
      </c>
      <c r="S1059" t="s">
        <v>976</v>
      </c>
      <c r="T1059">
        <v>0.0</v>
      </c>
      <c r="U1059">
        <v>0.0</v>
      </c>
      <c r="V1059" s="6" t="s">
        <v>1401</v>
      </c>
      <c r="W1059" s="6" t="s">
        <v>2534</v>
      </c>
      <c r="X1059" s="6" t="s">
        <v>2535</v>
      </c>
      <c r="Y1059" s="6" t="s">
        <v>2548</v>
      </c>
      <c r="Z1059" s="6" t="s">
        <v>2549</v>
      </c>
      <c r="AA1059" s="35"/>
      <c r="AB1059" s="6" t="s">
        <v>2537</v>
      </c>
      <c r="AC1059" s="6" t="s">
        <v>2538</v>
      </c>
    </row>
    <row r="1060" ht="15.75" hidden="1" customHeight="1">
      <c r="A1060" s="2">
        <v>33.0</v>
      </c>
      <c r="B1060" s="18" t="s">
        <v>785</v>
      </c>
      <c r="C1060">
        <v>0.0</v>
      </c>
      <c r="D1060">
        <v>0.0</v>
      </c>
      <c r="E1060" t="s">
        <v>965</v>
      </c>
      <c r="F1060" t="s">
        <v>1134</v>
      </c>
      <c r="G1060" t="s">
        <v>1611</v>
      </c>
      <c r="H1060" t="s">
        <v>1447</v>
      </c>
      <c r="I1060" t="s">
        <v>972</v>
      </c>
      <c r="J1060" t="s">
        <v>973</v>
      </c>
      <c r="K1060" s="23">
        <v>2.0</v>
      </c>
      <c r="N1060">
        <v>21.6</v>
      </c>
      <c r="O1060" s="23">
        <v>3.0</v>
      </c>
      <c r="R1060">
        <v>18.31</v>
      </c>
      <c r="S1060" t="s">
        <v>976</v>
      </c>
      <c r="T1060">
        <v>0.0</v>
      </c>
      <c r="U1060">
        <v>0.0</v>
      </c>
      <c r="V1060" s="6" t="s">
        <v>2551</v>
      </c>
      <c r="W1060" s="6" t="s">
        <v>2539</v>
      </c>
      <c r="X1060" s="6" t="s">
        <v>2540</v>
      </c>
      <c r="Y1060" s="6" t="s">
        <v>2542</v>
      </c>
      <c r="Z1060" s="6" t="s">
        <v>2543</v>
      </c>
      <c r="AA1060" s="35"/>
      <c r="AB1060" s="6" t="s">
        <v>2537</v>
      </c>
      <c r="AC1060" s="6" t="s">
        <v>2538</v>
      </c>
    </row>
    <row r="1061" ht="15.75" hidden="1" customHeight="1">
      <c r="A1061" s="2">
        <v>33.0</v>
      </c>
      <c r="B1061" s="18" t="s">
        <v>785</v>
      </c>
      <c r="C1061">
        <v>0.0</v>
      </c>
      <c r="D1061">
        <v>0.0</v>
      </c>
      <c r="E1061" t="s">
        <v>965</v>
      </c>
      <c r="F1061" t="s">
        <v>1134</v>
      </c>
      <c r="G1061" t="s">
        <v>1611</v>
      </c>
      <c r="H1061" t="s">
        <v>1447</v>
      </c>
      <c r="I1061" t="s">
        <v>972</v>
      </c>
      <c r="J1061" t="s">
        <v>973</v>
      </c>
      <c r="K1061" s="23">
        <v>2.0</v>
      </c>
      <c r="N1061">
        <v>21.6</v>
      </c>
      <c r="O1061" s="23">
        <v>4.0</v>
      </c>
      <c r="R1061">
        <v>20.54</v>
      </c>
      <c r="S1061" t="s">
        <v>976</v>
      </c>
      <c r="T1061">
        <v>0.0</v>
      </c>
      <c r="U1061">
        <v>0.0</v>
      </c>
      <c r="V1061" s="6" t="s">
        <v>2551</v>
      </c>
      <c r="W1061" s="6" t="s">
        <v>2539</v>
      </c>
      <c r="X1061" s="6" t="s">
        <v>2540</v>
      </c>
      <c r="Y1061" s="6" t="s">
        <v>2545</v>
      </c>
      <c r="Z1061" s="6" t="s">
        <v>2546</v>
      </c>
      <c r="AA1061" s="35"/>
      <c r="AB1061" s="6" t="s">
        <v>2537</v>
      </c>
      <c r="AC1061" s="6" t="s">
        <v>2538</v>
      </c>
    </row>
    <row r="1062" ht="15.75" hidden="1" customHeight="1">
      <c r="A1062" s="2">
        <v>33.0</v>
      </c>
      <c r="B1062" s="18" t="s">
        <v>785</v>
      </c>
      <c r="C1062">
        <v>0.0</v>
      </c>
      <c r="D1062">
        <v>0.0</v>
      </c>
      <c r="E1062" t="s">
        <v>965</v>
      </c>
      <c r="F1062" t="s">
        <v>1134</v>
      </c>
      <c r="G1062" t="s">
        <v>1611</v>
      </c>
      <c r="H1062" t="s">
        <v>1447</v>
      </c>
      <c r="I1062" t="s">
        <v>972</v>
      </c>
      <c r="J1062" t="s">
        <v>973</v>
      </c>
      <c r="K1062" s="23">
        <v>2.0</v>
      </c>
      <c r="N1062">
        <v>21.6</v>
      </c>
      <c r="O1062" s="23">
        <v>5.0</v>
      </c>
      <c r="R1062">
        <v>19.4</v>
      </c>
      <c r="S1062" t="s">
        <v>976</v>
      </c>
      <c r="T1062">
        <v>0.0</v>
      </c>
      <c r="U1062">
        <v>0.0</v>
      </c>
      <c r="V1062" s="6" t="s">
        <v>2551</v>
      </c>
      <c r="W1062" s="6" t="s">
        <v>2539</v>
      </c>
      <c r="X1062" s="6" t="s">
        <v>2540</v>
      </c>
      <c r="Y1062" s="6" t="s">
        <v>2548</v>
      </c>
      <c r="Z1062" s="6" t="s">
        <v>2549</v>
      </c>
      <c r="AA1062" s="35"/>
      <c r="AB1062" s="6" t="s">
        <v>2537</v>
      </c>
      <c r="AC1062" s="6" t="s">
        <v>2538</v>
      </c>
    </row>
    <row r="1063" ht="15.75" hidden="1" customHeight="1">
      <c r="A1063" s="2">
        <v>33.0</v>
      </c>
      <c r="B1063" s="18" t="s">
        <v>785</v>
      </c>
      <c r="C1063">
        <v>0.0</v>
      </c>
      <c r="D1063">
        <v>0.0</v>
      </c>
      <c r="E1063" t="s">
        <v>965</v>
      </c>
      <c r="F1063" t="s">
        <v>1134</v>
      </c>
      <c r="G1063" t="s">
        <v>1611</v>
      </c>
      <c r="H1063" t="s">
        <v>1447</v>
      </c>
      <c r="I1063" t="s">
        <v>972</v>
      </c>
      <c r="J1063" t="s">
        <v>973</v>
      </c>
      <c r="K1063" s="23">
        <v>3.0</v>
      </c>
      <c r="N1063">
        <v>18.31</v>
      </c>
      <c r="O1063" s="23">
        <v>4.0</v>
      </c>
      <c r="R1063">
        <v>20.54</v>
      </c>
      <c r="S1063" t="s">
        <v>976</v>
      </c>
      <c r="T1063">
        <v>0.0</v>
      </c>
      <c r="U1063">
        <v>0.0</v>
      </c>
      <c r="V1063" s="6" t="s">
        <v>2551</v>
      </c>
      <c r="W1063" s="6" t="s">
        <v>2542</v>
      </c>
      <c r="X1063" s="6" t="s">
        <v>2543</v>
      </c>
      <c r="Y1063" s="6" t="s">
        <v>2545</v>
      </c>
      <c r="Z1063" s="6" t="s">
        <v>2546</v>
      </c>
      <c r="AA1063" s="35"/>
      <c r="AB1063" s="6" t="s">
        <v>2537</v>
      </c>
      <c r="AC1063" s="6" t="s">
        <v>2538</v>
      </c>
    </row>
    <row r="1064" ht="15.75" hidden="1" customHeight="1">
      <c r="A1064" s="2">
        <v>33.0</v>
      </c>
      <c r="B1064" s="18" t="s">
        <v>785</v>
      </c>
      <c r="C1064">
        <v>0.0</v>
      </c>
      <c r="D1064">
        <v>0.0</v>
      </c>
      <c r="E1064" t="s">
        <v>965</v>
      </c>
      <c r="F1064" t="s">
        <v>1134</v>
      </c>
      <c r="G1064" t="s">
        <v>1611</v>
      </c>
      <c r="H1064" t="s">
        <v>1447</v>
      </c>
      <c r="I1064" t="s">
        <v>972</v>
      </c>
      <c r="J1064" t="s">
        <v>973</v>
      </c>
      <c r="K1064" s="23">
        <v>3.0</v>
      </c>
      <c r="N1064">
        <v>18.31</v>
      </c>
      <c r="O1064" s="23">
        <v>5.0</v>
      </c>
      <c r="R1064">
        <v>19.4</v>
      </c>
      <c r="S1064" t="s">
        <v>976</v>
      </c>
      <c r="T1064">
        <v>0.0</v>
      </c>
      <c r="U1064">
        <v>0.0</v>
      </c>
      <c r="V1064" s="6" t="s">
        <v>2551</v>
      </c>
      <c r="W1064" s="6" t="s">
        <v>2542</v>
      </c>
      <c r="X1064" s="6" t="s">
        <v>2543</v>
      </c>
      <c r="Y1064" s="6" t="s">
        <v>2548</v>
      </c>
      <c r="Z1064" s="6" t="s">
        <v>2549</v>
      </c>
      <c r="AA1064" s="35"/>
      <c r="AB1064" s="6" t="s">
        <v>2537</v>
      </c>
      <c r="AC1064" s="6" t="s">
        <v>2538</v>
      </c>
    </row>
    <row r="1065" ht="15.75" hidden="1" customHeight="1">
      <c r="A1065" s="2">
        <v>33.0</v>
      </c>
      <c r="B1065" s="18" t="s">
        <v>785</v>
      </c>
      <c r="C1065">
        <v>0.0</v>
      </c>
      <c r="D1065">
        <v>0.0</v>
      </c>
      <c r="E1065" t="s">
        <v>965</v>
      </c>
      <c r="F1065" t="s">
        <v>1134</v>
      </c>
      <c r="G1065" t="s">
        <v>1611</v>
      </c>
      <c r="H1065" t="s">
        <v>1447</v>
      </c>
      <c r="I1065" t="s">
        <v>972</v>
      </c>
      <c r="J1065" t="s">
        <v>973</v>
      </c>
      <c r="K1065" s="23">
        <v>4.0</v>
      </c>
      <c r="N1065">
        <v>20.54</v>
      </c>
      <c r="O1065" s="23">
        <v>5.0</v>
      </c>
      <c r="R1065">
        <v>19.4</v>
      </c>
      <c r="S1065" t="s">
        <v>976</v>
      </c>
      <c r="T1065">
        <v>0.0</v>
      </c>
      <c r="U1065">
        <v>0.0</v>
      </c>
      <c r="V1065" s="6" t="s">
        <v>2551</v>
      </c>
      <c r="W1065" s="6" t="s">
        <v>2545</v>
      </c>
      <c r="X1065" s="6" t="s">
        <v>2546</v>
      </c>
      <c r="Y1065" s="6" t="s">
        <v>2548</v>
      </c>
      <c r="Z1065" s="6" t="s">
        <v>2549</v>
      </c>
      <c r="AA1065" s="35"/>
      <c r="AB1065" s="6" t="s">
        <v>2537</v>
      </c>
      <c r="AC1065" s="6" t="s">
        <v>2538</v>
      </c>
    </row>
    <row r="1066" ht="15.75" hidden="1" customHeight="1">
      <c r="A1066" s="2">
        <v>33.0</v>
      </c>
      <c r="B1066" s="18" t="s">
        <v>785</v>
      </c>
      <c r="C1066">
        <v>0.0</v>
      </c>
      <c r="D1066">
        <v>0.0</v>
      </c>
      <c r="E1066" t="s">
        <v>965</v>
      </c>
      <c r="F1066" t="s">
        <v>1134</v>
      </c>
      <c r="G1066" s="8" t="s">
        <v>1633</v>
      </c>
      <c r="H1066" t="s">
        <v>1447</v>
      </c>
      <c r="I1066" t="s">
        <v>972</v>
      </c>
      <c r="J1066" t="s">
        <v>973</v>
      </c>
      <c r="K1066" s="23">
        <v>0.0</v>
      </c>
      <c r="N1066">
        <v>5.96</v>
      </c>
      <c r="O1066" s="23">
        <v>1.0</v>
      </c>
      <c r="R1066">
        <v>3.87</v>
      </c>
      <c r="S1066">
        <v>0.1</v>
      </c>
      <c r="T1066">
        <v>-1.0</v>
      </c>
      <c r="U1066">
        <v>-1.0</v>
      </c>
      <c r="V1066" t="s">
        <v>978</v>
      </c>
      <c r="W1066" s="6" t="s">
        <v>1384</v>
      </c>
      <c r="X1066" s="6" t="s">
        <v>1385</v>
      </c>
      <c r="Y1066" s="6" t="s">
        <v>2534</v>
      </c>
      <c r="Z1066" s="6" t="s">
        <v>2535</v>
      </c>
      <c r="AA1066" s="35" t="s">
        <v>2552</v>
      </c>
      <c r="AB1066" s="6" t="s">
        <v>2553</v>
      </c>
      <c r="AC1066" s="6" t="s">
        <v>2554</v>
      </c>
    </row>
    <row r="1067" ht="15.75" hidden="1" customHeight="1">
      <c r="A1067" s="2">
        <v>33.0</v>
      </c>
      <c r="B1067" s="18" t="s">
        <v>785</v>
      </c>
      <c r="C1067">
        <v>0.0</v>
      </c>
      <c r="D1067">
        <v>0.0</v>
      </c>
      <c r="E1067" t="s">
        <v>965</v>
      </c>
      <c r="F1067" t="s">
        <v>1134</v>
      </c>
      <c r="G1067" s="8" t="s">
        <v>1633</v>
      </c>
      <c r="H1067" t="s">
        <v>1447</v>
      </c>
      <c r="I1067" t="s">
        <v>972</v>
      </c>
      <c r="J1067" t="s">
        <v>973</v>
      </c>
      <c r="K1067" s="23">
        <v>0.0</v>
      </c>
      <c r="N1067">
        <v>5.96</v>
      </c>
      <c r="O1067" s="23">
        <v>2.0</v>
      </c>
      <c r="R1067">
        <v>4.2</v>
      </c>
      <c r="S1067">
        <v>0.1</v>
      </c>
      <c r="T1067">
        <v>-1.0</v>
      </c>
      <c r="U1067">
        <v>-1.0</v>
      </c>
      <c r="V1067" t="s">
        <v>1391</v>
      </c>
      <c r="W1067" s="6" t="s">
        <v>1384</v>
      </c>
      <c r="X1067" s="6" t="s">
        <v>1385</v>
      </c>
      <c r="Y1067" s="6" t="s">
        <v>2539</v>
      </c>
      <c r="Z1067" s="6" t="s">
        <v>2540</v>
      </c>
      <c r="AA1067" s="35" t="s">
        <v>2555</v>
      </c>
      <c r="AB1067" s="6" t="s">
        <v>2553</v>
      </c>
      <c r="AC1067" s="6" t="s">
        <v>2554</v>
      </c>
    </row>
    <row r="1068" ht="15.75" hidden="1" customHeight="1">
      <c r="A1068" s="2">
        <v>33.0</v>
      </c>
      <c r="B1068" s="18" t="s">
        <v>785</v>
      </c>
      <c r="C1068">
        <v>0.0</v>
      </c>
      <c r="D1068">
        <v>0.0</v>
      </c>
      <c r="E1068" t="s">
        <v>965</v>
      </c>
      <c r="F1068" t="s">
        <v>1134</v>
      </c>
      <c r="G1068" s="8" t="s">
        <v>1633</v>
      </c>
      <c r="H1068" t="s">
        <v>1447</v>
      </c>
      <c r="I1068" t="s">
        <v>972</v>
      </c>
      <c r="J1068" t="s">
        <v>973</v>
      </c>
      <c r="K1068" s="23">
        <v>0.0</v>
      </c>
      <c r="N1068">
        <v>5.96</v>
      </c>
      <c r="O1068" s="23">
        <v>3.0</v>
      </c>
      <c r="R1068">
        <v>2.86</v>
      </c>
      <c r="S1068">
        <v>0.1</v>
      </c>
      <c r="T1068">
        <v>-1.0</v>
      </c>
      <c r="U1068">
        <v>-1.0</v>
      </c>
      <c r="V1068" t="s">
        <v>1391</v>
      </c>
      <c r="W1068" s="6" t="s">
        <v>1384</v>
      </c>
      <c r="X1068" s="6" t="s">
        <v>1385</v>
      </c>
      <c r="Y1068" s="6" t="s">
        <v>2542</v>
      </c>
      <c r="Z1068" s="6" t="s">
        <v>2543</v>
      </c>
      <c r="AA1068" s="35" t="s">
        <v>2556</v>
      </c>
      <c r="AB1068" s="6" t="s">
        <v>2553</v>
      </c>
      <c r="AC1068" s="6" t="s">
        <v>2554</v>
      </c>
    </row>
    <row r="1069" ht="15.75" hidden="1" customHeight="1">
      <c r="A1069" s="2">
        <v>33.0</v>
      </c>
      <c r="B1069" s="18" t="s">
        <v>785</v>
      </c>
      <c r="C1069">
        <v>0.0</v>
      </c>
      <c r="D1069">
        <v>0.0</v>
      </c>
      <c r="E1069" t="s">
        <v>965</v>
      </c>
      <c r="F1069" t="s">
        <v>1134</v>
      </c>
      <c r="G1069" s="8" t="s">
        <v>1633</v>
      </c>
      <c r="H1069" t="s">
        <v>1447</v>
      </c>
      <c r="I1069" t="s">
        <v>972</v>
      </c>
      <c r="J1069" t="s">
        <v>973</v>
      </c>
      <c r="K1069" s="23">
        <v>0.0</v>
      </c>
      <c r="N1069">
        <v>5.96</v>
      </c>
      <c r="O1069" s="23">
        <v>4.0</v>
      </c>
      <c r="R1069">
        <v>2.17</v>
      </c>
      <c r="S1069">
        <v>0.1</v>
      </c>
      <c r="T1069">
        <v>-1.0</v>
      </c>
      <c r="U1069">
        <v>-1.0</v>
      </c>
      <c r="V1069" t="s">
        <v>1391</v>
      </c>
      <c r="W1069" s="6" t="s">
        <v>1384</v>
      </c>
      <c r="X1069" s="6" t="s">
        <v>1385</v>
      </c>
      <c r="Y1069" s="6" t="s">
        <v>2545</v>
      </c>
      <c r="Z1069" s="6" t="s">
        <v>2546</v>
      </c>
      <c r="AA1069" s="35" t="s">
        <v>2557</v>
      </c>
      <c r="AB1069" s="6" t="s">
        <v>2553</v>
      </c>
      <c r="AC1069" s="6" t="s">
        <v>2554</v>
      </c>
    </row>
    <row r="1070" ht="15.75" hidden="1" customHeight="1">
      <c r="A1070" s="2">
        <v>33.0</v>
      </c>
      <c r="B1070" s="18" t="s">
        <v>785</v>
      </c>
      <c r="C1070">
        <v>0.0</v>
      </c>
      <c r="D1070">
        <v>0.0</v>
      </c>
      <c r="E1070" t="s">
        <v>965</v>
      </c>
      <c r="F1070" t="s">
        <v>1134</v>
      </c>
      <c r="G1070" s="8" t="s">
        <v>1633</v>
      </c>
      <c r="H1070" t="s">
        <v>1447</v>
      </c>
      <c r="I1070" t="s">
        <v>972</v>
      </c>
      <c r="J1070" t="s">
        <v>973</v>
      </c>
      <c r="K1070" s="23">
        <v>0.0</v>
      </c>
      <c r="N1070">
        <v>5.96</v>
      </c>
      <c r="O1070" s="23">
        <v>5.0</v>
      </c>
      <c r="R1070">
        <v>2.37</v>
      </c>
      <c r="S1070">
        <v>0.1</v>
      </c>
      <c r="T1070">
        <v>-1.0</v>
      </c>
      <c r="U1070">
        <v>-1.0</v>
      </c>
      <c r="V1070" t="s">
        <v>1391</v>
      </c>
      <c r="W1070" s="6" t="s">
        <v>1384</v>
      </c>
      <c r="X1070" s="6" t="s">
        <v>1385</v>
      </c>
      <c r="Y1070" s="6" t="s">
        <v>2548</v>
      </c>
      <c r="Z1070" s="6" t="s">
        <v>2549</v>
      </c>
      <c r="AA1070" s="35" t="s">
        <v>2558</v>
      </c>
      <c r="AB1070" s="6" t="s">
        <v>2553</v>
      </c>
      <c r="AC1070" s="6" t="s">
        <v>2554</v>
      </c>
    </row>
    <row r="1071" ht="15.75" hidden="1" customHeight="1">
      <c r="A1071" s="2">
        <v>33.0</v>
      </c>
      <c r="B1071" s="18" t="s">
        <v>785</v>
      </c>
      <c r="C1071">
        <v>0.0</v>
      </c>
      <c r="D1071">
        <v>0.0</v>
      </c>
      <c r="E1071" t="s">
        <v>965</v>
      </c>
      <c r="F1071" t="s">
        <v>1134</v>
      </c>
      <c r="G1071" s="8" t="s">
        <v>1633</v>
      </c>
      <c r="H1071" t="s">
        <v>1447</v>
      </c>
      <c r="I1071" t="s">
        <v>972</v>
      </c>
      <c r="J1071" t="s">
        <v>973</v>
      </c>
      <c r="K1071" s="23">
        <v>3.0</v>
      </c>
      <c r="N1071">
        <v>2.86</v>
      </c>
      <c r="O1071" s="23">
        <v>4.0</v>
      </c>
      <c r="R1071">
        <v>2.17</v>
      </c>
      <c r="S1071" t="s">
        <v>976</v>
      </c>
      <c r="T1071">
        <v>0.0</v>
      </c>
      <c r="U1071">
        <v>0.0</v>
      </c>
      <c r="V1071" s="6" t="s">
        <v>2551</v>
      </c>
      <c r="W1071" s="6" t="s">
        <v>2542</v>
      </c>
      <c r="X1071" s="6" t="s">
        <v>2543</v>
      </c>
      <c r="Y1071" s="6" t="s">
        <v>2545</v>
      </c>
      <c r="Z1071" s="6" t="s">
        <v>2546</v>
      </c>
      <c r="AA1071" s="35"/>
      <c r="AB1071" s="6" t="s">
        <v>2553</v>
      </c>
      <c r="AC1071" s="6" t="s">
        <v>2554</v>
      </c>
    </row>
    <row r="1072" ht="15.75" hidden="1" customHeight="1">
      <c r="A1072" s="2">
        <v>33.0</v>
      </c>
      <c r="B1072" s="18" t="s">
        <v>785</v>
      </c>
      <c r="C1072">
        <v>0.0</v>
      </c>
      <c r="D1072">
        <v>0.0</v>
      </c>
      <c r="E1072" t="s">
        <v>965</v>
      </c>
      <c r="F1072" t="s">
        <v>1134</v>
      </c>
      <c r="G1072" s="8" t="s">
        <v>1633</v>
      </c>
      <c r="H1072" t="s">
        <v>1447</v>
      </c>
      <c r="I1072" t="s">
        <v>972</v>
      </c>
      <c r="J1072" t="s">
        <v>973</v>
      </c>
      <c r="K1072" s="23">
        <v>3.0</v>
      </c>
      <c r="N1072">
        <v>2.86</v>
      </c>
      <c r="O1072" s="23">
        <v>5.0</v>
      </c>
      <c r="R1072">
        <v>2.37</v>
      </c>
      <c r="S1072" t="s">
        <v>976</v>
      </c>
      <c r="T1072">
        <v>0.0</v>
      </c>
      <c r="U1072">
        <v>0.0</v>
      </c>
      <c r="V1072" s="6" t="s">
        <v>2551</v>
      </c>
      <c r="W1072" s="6" t="s">
        <v>2542</v>
      </c>
      <c r="X1072" s="6" t="s">
        <v>2543</v>
      </c>
      <c r="Y1072" s="6" t="s">
        <v>2548</v>
      </c>
      <c r="Z1072" s="6" t="s">
        <v>2549</v>
      </c>
      <c r="AA1072" s="35"/>
      <c r="AB1072" s="6" t="s">
        <v>2553</v>
      </c>
      <c r="AC1072" s="6" t="s">
        <v>2554</v>
      </c>
    </row>
    <row r="1073" ht="15.75" hidden="1" customHeight="1">
      <c r="A1073" s="2">
        <v>33.0</v>
      </c>
      <c r="B1073" s="18" t="s">
        <v>785</v>
      </c>
      <c r="C1073">
        <v>0.0</v>
      </c>
      <c r="D1073">
        <v>0.0</v>
      </c>
      <c r="E1073" t="s">
        <v>965</v>
      </c>
      <c r="F1073" t="s">
        <v>1134</v>
      </c>
      <c r="G1073" s="8" t="s">
        <v>1633</v>
      </c>
      <c r="H1073" t="s">
        <v>1447</v>
      </c>
      <c r="I1073" t="s">
        <v>972</v>
      </c>
      <c r="J1073" t="s">
        <v>973</v>
      </c>
      <c r="K1073" s="23">
        <v>4.0</v>
      </c>
      <c r="N1073">
        <v>2.17</v>
      </c>
      <c r="O1073" s="23">
        <v>5.0</v>
      </c>
      <c r="R1073">
        <v>2.37</v>
      </c>
      <c r="S1073" t="s">
        <v>976</v>
      </c>
      <c r="T1073">
        <v>0.0</v>
      </c>
      <c r="U1073">
        <v>0.0</v>
      </c>
      <c r="V1073" s="6" t="s">
        <v>2551</v>
      </c>
      <c r="W1073" s="6" t="s">
        <v>2545</v>
      </c>
      <c r="X1073" s="6" t="s">
        <v>2546</v>
      </c>
      <c r="Y1073" s="6" t="s">
        <v>2548</v>
      </c>
      <c r="Z1073" s="6" t="s">
        <v>2549</v>
      </c>
      <c r="AA1073" s="35"/>
      <c r="AB1073" s="6" t="s">
        <v>2553</v>
      </c>
      <c r="AC1073" s="6" t="s">
        <v>2554</v>
      </c>
    </row>
    <row r="1074" ht="15.75" hidden="1" customHeight="1">
      <c r="A1074" s="2">
        <v>33.0</v>
      </c>
      <c r="B1074" s="18" t="s">
        <v>785</v>
      </c>
      <c r="C1074">
        <v>0.0</v>
      </c>
      <c r="D1074">
        <v>0.0</v>
      </c>
      <c r="E1074" t="s">
        <v>965</v>
      </c>
      <c r="F1074" t="s">
        <v>1134</v>
      </c>
      <c r="G1074" s="8" t="s">
        <v>1633</v>
      </c>
      <c r="H1074" t="s">
        <v>1447</v>
      </c>
      <c r="I1074" t="s">
        <v>972</v>
      </c>
      <c r="J1074" t="s">
        <v>973</v>
      </c>
      <c r="K1074" s="23">
        <v>1.0</v>
      </c>
      <c r="N1074">
        <v>3.87</v>
      </c>
      <c r="O1074" s="23">
        <v>4.0</v>
      </c>
      <c r="R1074">
        <v>2.17</v>
      </c>
      <c r="S1074">
        <v>0.1</v>
      </c>
      <c r="T1074">
        <v>-1.0</v>
      </c>
      <c r="V1074" s="6" t="s">
        <v>1401</v>
      </c>
      <c r="W1074" s="6" t="s">
        <v>2534</v>
      </c>
      <c r="X1074" s="6" t="s">
        <v>2535</v>
      </c>
      <c r="Y1074" s="6" t="s">
        <v>2545</v>
      </c>
      <c r="Z1074" s="6" t="s">
        <v>2546</v>
      </c>
      <c r="AA1074" s="35"/>
      <c r="AB1074" s="6" t="s">
        <v>2553</v>
      </c>
      <c r="AC1074" s="6" t="s">
        <v>2554</v>
      </c>
    </row>
    <row r="1075" ht="15.75" hidden="1" customHeight="1">
      <c r="A1075" s="2">
        <v>33.0</v>
      </c>
      <c r="B1075" s="18" t="s">
        <v>785</v>
      </c>
      <c r="C1075">
        <v>0.0</v>
      </c>
      <c r="D1075">
        <v>0.0</v>
      </c>
      <c r="E1075" t="s">
        <v>965</v>
      </c>
      <c r="F1075" t="s">
        <v>1134</v>
      </c>
      <c r="G1075" s="8" t="s">
        <v>1633</v>
      </c>
      <c r="H1075" t="s">
        <v>1447</v>
      </c>
      <c r="I1075" t="s">
        <v>972</v>
      </c>
      <c r="J1075" t="s">
        <v>973</v>
      </c>
      <c r="K1075" s="23">
        <v>1.0</v>
      </c>
      <c r="N1075">
        <v>3.87</v>
      </c>
      <c r="O1075" s="23">
        <v>5.0</v>
      </c>
      <c r="R1075">
        <v>2.37</v>
      </c>
      <c r="S1075">
        <v>0.1</v>
      </c>
      <c r="T1075">
        <v>-1.0</v>
      </c>
      <c r="V1075" s="6" t="s">
        <v>1401</v>
      </c>
      <c r="W1075" s="6" t="s">
        <v>2534</v>
      </c>
      <c r="X1075" s="6" t="s">
        <v>2535</v>
      </c>
      <c r="Y1075" s="6" t="s">
        <v>2548</v>
      </c>
      <c r="Z1075" s="6" t="s">
        <v>2549</v>
      </c>
      <c r="AA1075" s="35"/>
      <c r="AB1075" s="6" t="s">
        <v>2553</v>
      </c>
      <c r="AC1075" s="6" t="s">
        <v>2554</v>
      </c>
    </row>
    <row r="1076" ht="15.75" hidden="1" customHeight="1">
      <c r="A1076" s="2">
        <v>33.0</v>
      </c>
      <c r="B1076" s="18" t="s">
        <v>785</v>
      </c>
      <c r="C1076">
        <v>0.0</v>
      </c>
      <c r="D1076">
        <v>0.0</v>
      </c>
      <c r="E1076" t="s">
        <v>965</v>
      </c>
      <c r="F1076" t="s">
        <v>1134</v>
      </c>
      <c r="G1076" s="8" t="s">
        <v>1633</v>
      </c>
      <c r="H1076" t="s">
        <v>1447</v>
      </c>
      <c r="I1076" t="s">
        <v>972</v>
      </c>
      <c r="J1076" t="s">
        <v>973</v>
      </c>
      <c r="K1076" s="23">
        <v>1.0</v>
      </c>
      <c r="N1076">
        <v>3.87</v>
      </c>
      <c r="O1076" s="23">
        <v>2.0</v>
      </c>
      <c r="R1076">
        <v>4.2</v>
      </c>
      <c r="S1076" t="s">
        <v>976</v>
      </c>
      <c r="T1076">
        <v>0.0</v>
      </c>
      <c r="U1076">
        <v>0.0</v>
      </c>
      <c r="V1076" s="6" t="s">
        <v>1401</v>
      </c>
      <c r="W1076" s="6" t="s">
        <v>2534</v>
      </c>
      <c r="X1076" s="6" t="s">
        <v>2535</v>
      </c>
      <c r="Y1076" s="6" t="s">
        <v>2539</v>
      </c>
      <c r="Z1076" s="6" t="s">
        <v>2540</v>
      </c>
      <c r="AA1076" s="35"/>
      <c r="AB1076" s="6" t="s">
        <v>2553</v>
      </c>
      <c r="AC1076" s="6" t="s">
        <v>2554</v>
      </c>
    </row>
    <row r="1077" ht="15.75" hidden="1" customHeight="1">
      <c r="A1077" s="2">
        <v>33.0</v>
      </c>
      <c r="B1077" s="18" t="s">
        <v>785</v>
      </c>
      <c r="C1077">
        <v>0.0</v>
      </c>
      <c r="D1077">
        <v>0.0</v>
      </c>
      <c r="E1077" t="s">
        <v>965</v>
      </c>
      <c r="F1077" t="s">
        <v>1134</v>
      </c>
      <c r="G1077" s="8" t="s">
        <v>1633</v>
      </c>
      <c r="H1077" t="s">
        <v>1447</v>
      </c>
      <c r="I1077" t="s">
        <v>972</v>
      </c>
      <c r="J1077" t="s">
        <v>973</v>
      </c>
      <c r="K1077" s="23">
        <v>1.0</v>
      </c>
      <c r="N1077">
        <v>3.87</v>
      </c>
      <c r="O1077" s="23">
        <v>3.0</v>
      </c>
      <c r="R1077">
        <v>2.86</v>
      </c>
      <c r="S1077" t="s">
        <v>976</v>
      </c>
      <c r="T1077">
        <v>0.0</v>
      </c>
      <c r="U1077">
        <v>0.0</v>
      </c>
      <c r="V1077" s="6" t="s">
        <v>1401</v>
      </c>
      <c r="W1077" s="6" t="s">
        <v>2534</v>
      </c>
      <c r="X1077" s="6" t="s">
        <v>2535</v>
      </c>
      <c r="Y1077" s="6" t="s">
        <v>2542</v>
      </c>
      <c r="Z1077" s="6" t="s">
        <v>2543</v>
      </c>
      <c r="AA1077" s="35"/>
      <c r="AB1077" s="6" t="s">
        <v>2553</v>
      </c>
      <c r="AC1077" s="6" t="s">
        <v>2554</v>
      </c>
    </row>
    <row r="1078" ht="15.75" hidden="1" customHeight="1">
      <c r="A1078" s="2">
        <v>33.0</v>
      </c>
      <c r="B1078" s="18" t="s">
        <v>785</v>
      </c>
      <c r="C1078">
        <v>0.0</v>
      </c>
      <c r="D1078">
        <v>0.0</v>
      </c>
      <c r="E1078" t="s">
        <v>965</v>
      </c>
      <c r="F1078" t="s">
        <v>1134</v>
      </c>
      <c r="G1078" s="8" t="s">
        <v>1633</v>
      </c>
      <c r="H1078" t="s">
        <v>1447</v>
      </c>
      <c r="I1078" t="s">
        <v>972</v>
      </c>
      <c r="J1078" t="s">
        <v>973</v>
      </c>
      <c r="K1078" s="23">
        <v>2.0</v>
      </c>
      <c r="N1078">
        <v>4.2</v>
      </c>
      <c r="O1078" s="23">
        <v>4.0</v>
      </c>
      <c r="R1078">
        <v>2.17</v>
      </c>
      <c r="S1078">
        <v>0.1</v>
      </c>
      <c r="T1078">
        <v>-1.0</v>
      </c>
      <c r="V1078" s="6" t="s">
        <v>2551</v>
      </c>
      <c r="W1078" s="6" t="s">
        <v>2539</v>
      </c>
      <c r="X1078" s="6" t="s">
        <v>2540</v>
      </c>
      <c r="Y1078" s="6" t="s">
        <v>2545</v>
      </c>
      <c r="Z1078" s="6" t="s">
        <v>2546</v>
      </c>
      <c r="AA1078" s="35"/>
      <c r="AB1078" s="6" t="s">
        <v>2553</v>
      </c>
      <c r="AC1078" s="6" t="s">
        <v>2554</v>
      </c>
    </row>
    <row r="1079" ht="15.75" hidden="1" customHeight="1">
      <c r="A1079" s="2">
        <v>33.0</v>
      </c>
      <c r="B1079" s="18" t="s">
        <v>785</v>
      </c>
      <c r="C1079">
        <v>0.0</v>
      </c>
      <c r="D1079">
        <v>0.0</v>
      </c>
      <c r="E1079" t="s">
        <v>965</v>
      </c>
      <c r="F1079" t="s">
        <v>1134</v>
      </c>
      <c r="G1079" s="8" t="s">
        <v>1633</v>
      </c>
      <c r="H1079" t="s">
        <v>1447</v>
      </c>
      <c r="I1079" t="s">
        <v>972</v>
      </c>
      <c r="J1079" t="s">
        <v>973</v>
      </c>
      <c r="K1079" s="23">
        <v>2.0</v>
      </c>
      <c r="N1079">
        <v>4.2</v>
      </c>
      <c r="O1079" s="23">
        <v>5.0</v>
      </c>
      <c r="R1079">
        <v>2.37</v>
      </c>
      <c r="S1079">
        <v>0.1</v>
      </c>
      <c r="T1079">
        <v>-1.0</v>
      </c>
      <c r="V1079" s="6" t="s">
        <v>2551</v>
      </c>
      <c r="W1079" s="6" t="s">
        <v>2539</v>
      </c>
      <c r="X1079" s="6" t="s">
        <v>2540</v>
      </c>
      <c r="Y1079" s="6" t="s">
        <v>2548</v>
      </c>
      <c r="Z1079" s="6" t="s">
        <v>2549</v>
      </c>
      <c r="AA1079" s="35"/>
      <c r="AB1079" s="6" t="s">
        <v>2553</v>
      </c>
      <c r="AC1079" s="6" t="s">
        <v>2554</v>
      </c>
    </row>
    <row r="1080" ht="15.75" hidden="1" customHeight="1">
      <c r="A1080" s="2">
        <v>33.0</v>
      </c>
      <c r="B1080" s="18" t="s">
        <v>785</v>
      </c>
      <c r="C1080">
        <v>0.0</v>
      </c>
      <c r="D1080">
        <v>0.0</v>
      </c>
      <c r="E1080" t="s">
        <v>965</v>
      </c>
      <c r="F1080" t="s">
        <v>1134</v>
      </c>
      <c r="G1080" s="8" t="s">
        <v>1633</v>
      </c>
      <c r="H1080" t="s">
        <v>1447</v>
      </c>
      <c r="I1080" t="s">
        <v>972</v>
      </c>
      <c r="J1080" t="s">
        <v>973</v>
      </c>
      <c r="K1080" s="23">
        <v>2.0</v>
      </c>
      <c r="N1080">
        <v>4.2</v>
      </c>
      <c r="O1080" s="23">
        <v>3.0</v>
      </c>
      <c r="R1080">
        <v>2.86</v>
      </c>
      <c r="S1080" t="s">
        <v>976</v>
      </c>
      <c r="T1080">
        <v>0.0</v>
      </c>
      <c r="U1080">
        <v>0.0</v>
      </c>
      <c r="V1080" s="6" t="s">
        <v>2551</v>
      </c>
      <c r="W1080" s="6" t="s">
        <v>2539</v>
      </c>
      <c r="X1080" s="6" t="s">
        <v>2540</v>
      </c>
      <c r="Y1080" s="6" t="s">
        <v>2542</v>
      </c>
      <c r="Z1080" s="6" t="s">
        <v>2543</v>
      </c>
      <c r="AA1080" s="35"/>
      <c r="AB1080" s="6" t="s">
        <v>2553</v>
      </c>
      <c r="AC1080" s="6" t="s">
        <v>2554</v>
      </c>
    </row>
    <row r="1081" ht="15.75" hidden="1" customHeight="1">
      <c r="A1081" s="2">
        <v>33.0</v>
      </c>
      <c r="B1081" s="18" t="s">
        <v>785</v>
      </c>
      <c r="C1081">
        <v>0.0</v>
      </c>
      <c r="D1081">
        <v>0.0</v>
      </c>
      <c r="E1081" t="s">
        <v>965</v>
      </c>
      <c r="F1081" t="s">
        <v>966</v>
      </c>
      <c r="G1081" t="s">
        <v>1210</v>
      </c>
      <c r="H1081" t="s">
        <v>1447</v>
      </c>
      <c r="I1081" t="s">
        <v>972</v>
      </c>
      <c r="J1081" t="s">
        <v>973</v>
      </c>
      <c r="K1081" s="23">
        <v>0.0</v>
      </c>
      <c r="N1081">
        <v>3526.0</v>
      </c>
      <c r="O1081" s="23">
        <v>4.0</v>
      </c>
      <c r="R1081">
        <v>3251.0</v>
      </c>
      <c r="S1081">
        <v>0.1</v>
      </c>
      <c r="T1081">
        <v>-1.0</v>
      </c>
      <c r="U1081">
        <v>-1.0</v>
      </c>
      <c r="V1081" t="s">
        <v>1391</v>
      </c>
      <c r="W1081" s="6" t="s">
        <v>1384</v>
      </c>
      <c r="X1081" s="6" t="s">
        <v>1385</v>
      </c>
      <c r="Y1081" s="6" t="s">
        <v>2545</v>
      </c>
      <c r="Z1081" s="6" t="s">
        <v>2546</v>
      </c>
      <c r="AA1081" s="35" t="s">
        <v>2559</v>
      </c>
      <c r="AB1081" s="6" t="s">
        <v>2560</v>
      </c>
      <c r="AC1081" s="6" t="s">
        <v>2561</v>
      </c>
    </row>
    <row r="1082" ht="15.75" hidden="1" customHeight="1">
      <c r="A1082" s="2">
        <v>33.0</v>
      </c>
      <c r="B1082" s="18" t="s">
        <v>785</v>
      </c>
      <c r="C1082">
        <v>0.0</v>
      </c>
      <c r="D1082">
        <v>0.0</v>
      </c>
      <c r="E1082" t="s">
        <v>965</v>
      </c>
      <c r="F1082" t="s">
        <v>966</v>
      </c>
      <c r="G1082" t="s">
        <v>1210</v>
      </c>
      <c r="H1082" t="s">
        <v>1447</v>
      </c>
      <c r="I1082" t="s">
        <v>972</v>
      </c>
      <c r="J1082" t="s">
        <v>973</v>
      </c>
      <c r="K1082" s="23">
        <v>0.0</v>
      </c>
      <c r="N1082">
        <v>3526.0</v>
      </c>
      <c r="O1082" s="23">
        <v>5.0</v>
      </c>
      <c r="R1082">
        <v>3362.0</v>
      </c>
      <c r="S1082">
        <v>0.1</v>
      </c>
      <c r="T1082">
        <v>-1.0</v>
      </c>
      <c r="U1082">
        <v>-1.0</v>
      </c>
      <c r="V1082" t="s">
        <v>1391</v>
      </c>
      <c r="W1082" s="6" t="s">
        <v>1384</v>
      </c>
      <c r="X1082" s="6" t="s">
        <v>1385</v>
      </c>
      <c r="Y1082" s="6" t="s">
        <v>2548</v>
      </c>
      <c r="Z1082" s="6" t="s">
        <v>2549</v>
      </c>
      <c r="AA1082" s="35" t="s">
        <v>2562</v>
      </c>
      <c r="AB1082" s="6" t="s">
        <v>2560</v>
      </c>
      <c r="AC1082" s="6" t="s">
        <v>2561</v>
      </c>
    </row>
    <row r="1083" ht="15.75" hidden="1" customHeight="1">
      <c r="A1083" s="2">
        <v>33.0</v>
      </c>
      <c r="B1083" s="18" t="s">
        <v>785</v>
      </c>
      <c r="C1083">
        <v>0.0</v>
      </c>
      <c r="D1083">
        <v>0.0</v>
      </c>
      <c r="E1083" t="s">
        <v>965</v>
      </c>
      <c r="F1083" t="s">
        <v>966</v>
      </c>
      <c r="G1083" t="s">
        <v>1210</v>
      </c>
      <c r="H1083" t="s">
        <v>1447</v>
      </c>
      <c r="I1083" t="s">
        <v>972</v>
      </c>
      <c r="J1083" t="s">
        <v>973</v>
      </c>
      <c r="K1083" s="23">
        <v>0.0</v>
      </c>
      <c r="N1083">
        <v>3526.0</v>
      </c>
      <c r="O1083" s="23">
        <v>1.0</v>
      </c>
      <c r="R1083">
        <v>3686.0</v>
      </c>
      <c r="S1083" t="s">
        <v>976</v>
      </c>
      <c r="T1083">
        <v>0.0</v>
      </c>
      <c r="U1083">
        <v>0.0</v>
      </c>
      <c r="V1083" t="s">
        <v>978</v>
      </c>
      <c r="W1083" s="6" t="s">
        <v>1384</v>
      </c>
      <c r="X1083" s="6" t="s">
        <v>1385</v>
      </c>
      <c r="Y1083" s="6" t="s">
        <v>2534</v>
      </c>
      <c r="Z1083" s="6" t="s">
        <v>2535</v>
      </c>
      <c r="AA1083" s="35" t="s">
        <v>2563</v>
      </c>
      <c r="AB1083" s="6" t="s">
        <v>2560</v>
      </c>
      <c r="AC1083" s="6" t="s">
        <v>2561</v>
      </c>
    </row>
    <row r="1084" ht="15.75" hidden="1" customHeight="1">
      <c r="A1084" s="2">
        <v>33.0</v>
      </c>
      <c r="B1084" s="18" t="s">
        <v>785</v>
      </c>
      <c r="C1084">
        <v>0.0</v>
      </c>
      <c r="D1084">
        <v>0.0</v>
      </c>
      <c r="E1084" t="s">
        <v>965</v>
      </c>
      <c r="F1084" t="s">
        <v>966</v>
      </c>
      <c r="G1084" t="s">
        <v>1210</v>
      </c>
      <c r="H1084" t="s">
        <v>1447</v>
      </c>
      <c r="I1084" t="s">
        <v>972</v>
      </c>
      <c r="J1084" t="s">
        <v>973</v>
      </c>
      <c r="K1084" s="23">
        <v>0.0</v>
      </c>
      <c r="N1084">
        <v>3526.0</v>
      </c>
      <c r="O1084" s="23">
        <v>2.0</v>
      </c>
      <c r="R1084">
        <v>3689.0</v>
      </c>
      <c r="S1084" t="s">
        <v>976</v>
      </c>
      <c r="T1084">
        <v>0.0</v>
      </c>
      <c r="U1084">
        <v>0.0</v>
      </c>
      <c r="V1084" t="s">
        <v>1391</v>
      </c>
      <c r="W1084" s="6" t="s">
        <v>1384</v>
      </c>
      <c r="X1084" s="6" t="s">
        <v>1385</v>
      </c>
      <c r="Y1084" s="6" t="s">
        <v>2539</v>
      </c>
      <c r="Z1084" s="6" t="s">
        <v>2540</v>
      </c>
      <c r="AA1084" s="35" t="s">
        <v>2564</v>
      </c>
      <c r="AB1084" s="6" t="s">
        <v>2560</v>
      </c>
      <c r="AC1084" s="6" t="s">
        <v>2561</v>
      </c>
    </row>
    <row r="1085" ht="15.75" hidden="1" customHeight="1">
      <c r="A1085" s="2">
        <v>33.0</v>
      </c>
      <c r="B1085" s="18" t="s">
        <v>785</v>
      </c>
      <c r="C1085">
        <v>0.0</v>
      </c>
      <c r="D1085">
        <v>0.0</v>
      </c>
      <c r="E1085" t="s">
        <v>965</v>
      </c>
      <c r="F1085" t="s">
        <v>966</v>
      </c>
      <c r="G1085" t="s">
        <v>1210</v>
      </c>
      <c r="H1085" t="s">
        <v>1447</v>
      </c>
      <c r="I1085" t="s">
        <v>972</v>
      </c>
      <c r="J1085" t="s">
        <v>973</v>
      </c>
      <c r="K1085" s="23">
        <v>0.0</v>
      </c>
      <c r="N1085">
        <v>3526.0</v>
      </c>
      <c r="O1085" s="23">
        <v>3.0</v>
      </c>
      <c r="R1085">
        <v>3699.0</v>
      </c>
      <c r="S1085" t="s">
        <v>976</v>
      </c>
      <c r="T1085">
        <v>0.0</v>
      </c>
      <c r="U1085">
        <v>0.0</v>
      </c>
      <c r="V1085" t="s">
        <v>1391</v>
      </c>
      <c r="W1085" s="6" t="s">
        <v>1384</v>
      </c>
      <c r="X1085" s="6" t="s">
        <v>1385</v>
      </c>
      <c r="Y1085" s="6" t="s">
        <v>2542</v>
      </c>
      <c r="Z1085" s="6" t="s">
        <v>2543</v>
      </c>
      <c r="AA1085" s="35" t="s">
        <v>2565</v>
      </c>
      <c r="AB1085" s="6" t="s">
        <v>2560</v>
      </c>
      <c r="AC1085" s="6" t="s">
        <v>2561</v>
      </c>
    </row>
    <row r="1086" ht="15.75" hidden="1" customHeight="1">
      <c r="A1086" s="2">
        <v>33.0</v>
      </c>
      <c r="B1086" s="18" t="s">
        <v>785</v>
      </c>
      <c r="C1086">
        <v>0.0</v>
      </c>
      <c r="D1086">
        <v>0.0</v>
      </c>
      <c r="E1086" t="s">
        <v>965</v>
      </c>
      <c r="F1086" t="s">
        <v>966</v>
      </c>
      <c r="G1086" t="s">
        <v>1210</v>
      </c>
      <c r="H1086" t="s">
        <v>1447</v>
      </c>
      <c r="I1086" t="s">
        <v>972</v>
      </c>
      <c r="J1086" t="s">
        <v>973</v>
      </c>
      <c r="K1086" s="23">
        <v>1.0</v>
      </c>
      <c r="N1086">
        <v>3686.0</v>
      </c>
      <c r="O1086" s="23">
        <v>4.0</v>
      </c>
      <c r="R1086">
        <v>3251.0</v>
      </c>
      <c r="S1086">
        <v>0.1</v>
      </c>
      <c r="T1086">
        <v>-1.0</v>
      </c>
      <c r="V1086" s="6" t="s">
        <v>1401</v>
      </c>
      <c r="W1086" s="6" t="s">
        <v>2534</v>
      </c>
      <c r="X1086" s="6" t="s">
        <v>2535</v>
      </c>
      <c r="Y1086" s="6" t="s">
        <v>2545</v>
      </c>
      <c r="Z1086" s="6" t="s">
        <v>2546</v>
      </c>
      <c r="AA1086" s="35"/>
      <c r="AB1086" s="6" t="s">
        <v>2560</v>
      </c>
      <c r="AC1086" s="6" t="s">
        <v>2561</v>
      </c>
    </row>
    <row r="1087" ht="15.75" hidden="1" customHeight="1">
      <c r="A1087" s="2">
        <v>33.0</v>
      </c>
      <c r="B1087" s="18" t="s">
        <v>785</v>
      </c>
      <c r="C1087">
        <v>0.0</v>
      </c>
      <c r="D1087">
        <v>0.0</v>
      </c>
      <c r="E1087" t="s">
        <v>965</v>
      </c>
      <c r="F1087" t="s">
        <v>966</v>
      </c>
      <c r="G1087" t="s">
        <v>1210</v>
      </c>
      <c r="H1087" t="s">
        <v>1447</v>
      </c>
      <c r="I1087" t="s">
        <v>972</v>
      </c>
      <c r="J1087" t="s">
        <v>973</v>
      </c>
      <c r="K1087" s="23">
        <v>1.0</v>
      </c>
      <c r="N1087">
        <v>3686.0</v>
      </c>
      <c r="O1087" s="23">
        <v>5.0</v>
      </c>
      <c r="R1087">
        <v>3362.0</v>
      </c>
      <c r="S1087">
        <v>0.1</v>
      </c>
      <c r="T1087">
        <v>-1.0</v>
      </c>
      <c r="V1087" s="6" t="s">
        <v>1401</v>
      </c>
      <c r="W1087" s="6" t="s">
        <v>2534</v>
      </c>
      <c r="X1087" s="6" t="s">
        <v>2535</v>
      </c>
      <c r="Y1087" s="6" t="s">
        <v>2548</v>
      </c>
      <c r="Z1087" s="6" t="s">
        <v>2549</v>
      </c>
      <c r="AA1087" s="35"/>
      <c r="AB1087" s="6" t="s">
        <v>2560</v>
      </c>
      <c r="AC1087" s="6" t="s">
        <v>2561</v>
      </c>
    </row>
    <row r="1088" ht="15.75" hidden="1" customHeight="1">
      <c r="A1088" s="2">
        <v>33.0</v>
      </c>
      <c r="B1088" s="18" t="s">
        <v>785</v>
      </c>
      <c r="C1088">
        <v>0.0</v>
      </c>
      <c r="D1088">
        <v>0.0</v>
      </c>
      <c r="E1088" t="s">
        <v>965</v>
      </c>
      <c r="F1088" t="s">
        <v>966</v>
      </c>
      <c r="G1088" t="s">
        <v>1210</v>
      </c>
      <c r="H1088" t="s">
        <v>1447</v>
      </c>
      <c r="I1088" t="s">
        <v>972</v>
      </c>
      <c r="J1088" t="s">
        <v>973</v>
      </c>
      <c r="K1088" s="23">
        <v>1.0</v>
      </c>
      <c r="N1088">
        <v>3686.0</v>
      </c>
      <c r="O1088" s="23">
        <v>2.0</v>
      </c>
      <c r="R1088">
        <v>3689.0</v>
      </c>
      <c r="S1088" t="s">
        <v>976</v>
      </c>
      <c r="T1088">
        <v>0.0</v>
      </c>
      <c r="U1088">
        <v>0.0</v>
      </c>
      <c r="V1088" s="6" t="s">
        <v>1401</v>
      </c>
      <c r="W1088" s="6" t="s">
        <v>2534</v>
      </c>
      <c r="X1088" s="6" t="s">
        <v>2535</v>
      </c>
      <c r="Y1088" s="6" t="s">
        <v>2539</v>
      </c>
      <c r="Z1088" s="6" t="s">
        <v>2540</v>
      </c>
      <c r="AA1088" s="35"/>
      <c r="AB1088" s="6" t="s">
        <v>2560</v>
      </c>
      <c r="AC1088" s="6" t="s">
        <v>2561</v>
      </c>
    </row>
    <row r="1089" ht="15.75" hidden="1" customHeight="1">
      <c r="A1089" s="2">
        <v>33.0</v>
      </c>
      <c r="B1089" s="18" t="s">
        <v>785</v>
      </c>
      <c r="C1089">
        <v>0.0</v>
      </c>
      <c r="D1089">
        <v>0.0</v>
      </c>
      <c r="E1089" t="s">
        <v>965</v>
      </c>
      <c r="F1089" t="s">
        <v>966</v>
      </c>
      <c r="G1089" t="s">
        <v>1210</v>
      </c>
      <c r="H1089" t="s">
        <v>1447</v>
      </c>
      <c r="I1089" t="s">
        <v>972</v>
      </c>
      <c r="J1089" t="s">
        <v>973</v>
      </c>
      <c r="K1089" s="23">
        <v>1.0</v>
      </c>
      <c r="N1089">
        <v>3686.0</v>
      </c>
      <c r="O1089" s="23">
        <v>3.0</v>
      </c>
      <c r="R1089">
        <v>3699.0</v>
      </c>
      <c r="S1089" t="s">
        <v>976</v>
      </c>
      <c r="T1089">
        <v>0.0</v>
      </c>
      <c r="U1089">
        <v>0.0</v>
      </c>
      <c r="V1089" s="6" t="s">
        <v>1401</v>
      </c>
      <c r="W1089" s="6" t="s">
        <v>2534</v>
      </c>
      <c r="X1089" s="6" t="s">
        <v>2535</v>
      </c>
      <c r="Y1089" s="6" t="s">
        <v>2542</v>
      </c>
      <c r="Z1089" s="6" t="s">
        <v>2543</v>
      </c>
      <c r="AA1089" s="35"/>
      <c r="AB1089" s="6" t="s">
        <v>2560</v>
      </c>
      <c r="AC1089" s="6" t="s">
        <v>2561</v>
      </c>
    </row>
    <row r="1090" ht="15.75" hidden="1" customHeight="1">
      <c r="A1090" s="2">
        <v>33.0</v>
      </c>
      <c r="B1090" s="18" t="s">
        <v>785</v>
      </c>
      <c r="C1090">
        <v>0.0</v>
      </c>
      <c r="D1090">
        <v>0.0</v>
      </c>
      <c r="E1090" t="s">
        <v>965</v>
      </c>
      <c r="F1090" t="s">
        <v>966</v>
      </c>
      <c r="G1090" t="s">
        <v>1210</v>
      </c>
      <c r="H1090" t="s">
        <v>1447</v>
      </c>
      <c r="I1090" t="s">
        <v>972</v>
      </c>
      <c r="J1090" t="s">
        <v>973</v>
      </c>
      <c r="K1090" s="23">
        <v>2.0</v>
      </c>
      <c r="N1090">
        <v>3689.0</v>
      </c>
      <c r="O1090" s="23">
        <v>4.0</v>
      </c>
      <c r="R1090">
        <v>3251.0</v>
      </c>
      <c r="S1090">
        <v>0.1</v>
      </c>
      <c r="T1090">
        <v>-1.0</v>
      </c>
      <c r="V1090" s="6" t="s">
        <v>2551</v>
      </c>
      <c r="W1090" s="6" t="s">
        <v>2539</v>
      </c>
      <c r="X1090" s="6" t="s">
        <v>2540</v>
      </c>
      <c r="Y1090" s="6" t="s">
        <v>2545</v>
      </c>
      <c r="Z1090" s="6" t="s">
        <v>2546</v>
      </c>
      <c r="AA1090" s="35"/>
      <c r="AB1090" s="6" t="s">
        <v>2560</v>
      </c>
      <c r="AC1090" s="6" t="s">
        <v>2561</v>
      </c>
    </row>
    <row r="1091" ht="15.75" hidden="1" customHeight="1">
      <c r="A1091" s="2">
        <v>33.0</v>
      </c>
      <c r="B1091" s="18" t="s">
        <v>785</v>
      </c>
      <c r="C1091">
        <v>0.0</v>
      </c>
      <c r="D1091">
        <v>0.0</v>
      </c>
      <c r="E1091" t="s">
        <v>965</v>
      </c>
      <c r="F1091" t="s">
        <v>966</v>
      </c>
      <c r="G1091" t="s">
        <v>1210</v>
      </c>
      <c r="H1091" t="s">
        <v>1447</v>
      </c>
      <c r="I1091" t="s">
        <v>972</v>
      </c>
      <c r="J1091" t="s">
        <v>973</v>
      </c>
      <c r="K1091" s="23">
        <v>2.0</v>
      </c>
      <c r="N1091">
        <v>3689.0</v>
      </c>
      <c r="O1091" s="23">
        <v>5.0</v>
      </c>
      <c r="R1091">
        <v>3362.0</v>
      </c>
      <c r="S1091">
        <v>0.1</v>
      </c>
      <c r="T1091">
        <v>-1.0</v>
      </c>
      <c r="V1091" s="6" t="s">
        <v>2551</v>
      </c>
      <c r="W1091" s="6" t="s">
        <v>2539</v>
      </c>
      <c r="X1091" s="6" t="s">
        <v>2540</v>
      </c>
      <c r="Y1091" s="6" t="s">
        <v>2548</v>
      </c>
      <c r="Z1091" s="6" t="s">
        <v>2549</v>
      </c>
      <c r="AA1091" s="35"/>
      <c r="AB1091" s="6" t="s">
        <v>2560</v>
      </c>
      <c r="AC1091" s="6" t="s">
        <v>2561</v>
      </c>
    </row>
    <row r="1092" ht="15.75" hidden="1" customHeight="1">
      <c r="A1092" s="2">
        <v>33.0</v>
      </c>
      <c r="B1092" s="18" t="s">
        <v>785</v>
      </c>
      <c r="C1092">
        <v>0.0</v>
      </c>
      <c r="D1092">
        <v>0.0</v>
      </c>
      <c r="E1092" t="s">
        <v>965</v>
      </c>
      <c r="F1092" t="s">
        <v>966</v>
      </c>
      <c r="G1092" t="s">
        <v>1210</v>
      </c>
      <c r="H1092" t="s">
        <v>1447</v>
      </c>
      <c r="I1092" t="s">
        <v>972</v>
      </c>
      <c r="J1092" t="s">
        <v>973</v>
      </c>
      <c r="K1092" s="23">
        <v>2.0</v>
      </c>
      <c r="N1092">
        <v>3689.0</v>
      </c>
      <c r="O1092" s="23">
        <v>3.0</v>
      </c>
      <c r="R1092">
        <v>3699.0</v>
      </c>
      <c r="S1092" t="s">
        <v>976</v>
      </c>
      <c r="T1092">
        <v>0.0</v>
      </c>
      <c r="U1092">
        <v>0.0</v>
      </c>
      <c r="V1092" s="6" t="s">
        <v>2551</v>
      </c>
      <c r="W1092" s="6" t="s">
        <v>2539</v>
      </c>
      <c r="X1092" s="6" t="s">
        <v>2540</v>
      </c>
      <c r="Y1092" s="6" t="s">
        <v>2542</v>
      </c>
      <c r="Z1092" s="6" t="s">
        <v>2543</v>
      </c>
      <c r="AA1092" s="35"/>
      <c r="AB1092" s="6" t="s">
        <v>2560</v>
      </c>
      <c r="AC1092" s="6" t="s">
        <v>2561</v>
      </c>
    </row>
    <row r="1093" ht="15.75" hidden="1" customHeight="1">
      <c r="A1093" s="2">
        <v>33.0</v>
      </c>
      <c r="B1093" s="18" t="s">
        <v>785</v>
      </c>
      <c r="C1093">
        <v>0.0</v>
      </c>
      <c r="D1093">
        <v>0.0</v>
      </c>
      <c r="E1093" t="s">
        <v>965</v>
      </c>
      <c r="F1093" t="s">
        <v>966</v>
      </c>
      <c r="G1093" t="s">
        <v>1210</v>
      </c>
      <c r="H1093" t="s">
        <v>1447</v>
      </c>
      <c r="I1093" t="s">
        <v>972</v>
      </c>
      <c r="J1093" t="s">
        <v>973</v>
      </c>
      <c r="K1093" s="23">
        <v>3.0</v>
      </c>
      <c r="N1093">
        <v>3699.0</v>
      </c>
      <c r="O1093" s="23">
        <v>4.0</v>
      </c>
      <c r="R1093">
        <v>3251.0</v>
      </c>
      <c r="S1093">
        <v>0.1</v>
      </c>
      <c r="T1093">
        <v>-1.0</v>
      </c>
      <c r="V1093" s="6" t="s">
        <v>2551</v>
      </c>
      <c r="W1093" s="6" t="s">
        <v>2542</v>
      </c>
      <c r="X1093" s="6" t="s">
        <v>2543</v>
      </c>
      <c r="Y1093" s="6" t="s">
        <v>2545</v>
      </c>
      <c r="Z1093" s="6" t="s">
        <v>2546</v>
      </c>
      <c r="AA1093" s="35"/>
      <c r="AB1093" s="6" t="s">
        <v>2560</v>
      </c>
      <c r="AC1093" s="6" t="s">
        <v>2561</v>
      </c>
    </row>
    <row r="1094" ht="15.75" hidden="1" customHeight="1">
      <c r="A1094" s="2">
        <v>33.0</v>
      </c>
      <c r="B1094" s="18" t="s">
        <v>785</v>
      </c>
      <c r="C1094">
        <v>0.0</v>
      </c>
      <c r="D1094">
        <v>0.0</v>
      </c>
      <c r="E1094" t="s">
        <v>965</v>
      </c>
      <c r="F1094" t="s">
        <v>966</v>
      </c>
      <c r="G1094" t="s">
        <v>1210</v>
      </c>
      <c r="H1094" t="s">
        <v>1447</v>
      </c>
      <c r="I1094" t="s">
        <v>972</v>
      </c>
      <c r="J1094" t="s">
        <v>973</v>
      </c>
      <c r="K1094" s="23">
        <v>3.0</v>
      </c>
      <c r="N1094">
        <v>3699.0</v>
      </c>
      <c r="O1094" s="23">
        <v>5.0</v>
      </c>
      <c r="R1094">
        <v>3362.0</v>
      </c>
      <c r="S1094">
        <v>0.1</v>
      </c>
      <c r="T1094">
        <v>-1.0</v>
      </c>
      <c r="V1094" s="6" t="s">
        <v>2551</v>
      </c>
      <c r="W1094" s="6" t="s">
        <v>2542</v>
      </c>
      <c r="X1094" s="6" t="s">
        <v>2543</v>
      </c>
      <c r="Y1094" s="6" t="s">
        <v>2548</v>
      </c>
      <c r="Z1094" s="6" t="s">
        <v>2549</v>
      </c>
      <c r="AA1094" s="35"/>
      <c r="AB1094" s="6" t="s">
        <v>2560</v>
      </c>
      <c r="AC1094" s="6" t="s">
        <v>2561</v>
      </c>
    </row>
    <row r="1095" ht="15.75" hidden="1" customHeight="1">
      <c r="A1095" s="2">
        <v>33.0</v>
      </c>
      <c r="B1095" s="18" t="s">
        <v>785</v>
      </c>
      <c r="C1095">
        <v>0.0</v>
      </c>
      <c r="D1095">
        <v>0.0</v>
      </c>
      <c r="E1095" t="s">
        <v>965</v>
      </c>
      <c r="F1095" t="s">
        <v>966</v>
      </c>
      <c r="G1095" t="s">
        <v>1210</v>
      </c>
      <c r="H1095" t="s">
        <v>1447</v>
      </c>
      <c r="I1095" t="s">
        <v>972</v>
      </c>
      <c r="J1095" t="s">
        <v>973</v>
      </c>
      <c r="K1095" s="23">
        <v>4.0</v>
      </c>
      <c r="N1095">
        <v>3251.0</v>
      </c>
      <c r="O1095" s="23">
        <v>5.0</v>
      </c>
      <c r="R1095">
        <v>3362.0</v>
      </c>
      <c r="S1095" t="s">
        <v>976</v>
      </c>
      <c r="T1095">
        <v>0.0</v>
      </c>
      <c r="U1095">
        <v>0.0</v>
      </c>
      <c r="V1095" s="6" t="s">
        <v>2551</v>
      </c>
      <c r="W1095" s="6" t="s">
        <v>2545</v>
      </c>
      <c r="X1095" s="6" t="s">
        <v>2546</v>
      </c>
      <c r="Y1095" s="6" t="s">
        <v>2548</v>
      </c>
      <c r="Z1095" s="6" t="s">
        <v>2549</v>
      </c>
      <c r="AA1095" s="35"/>
      <c r="AB1095" s="6" t="s">
        <v>2560</v>
      </c>
      <c r="AC1095" s="6" t="s">
        <v>2561</v>
      </c>
    </row>
    <row r="1096" ht="15.75" hidden="1" customHeight="1">
      <c r="A1096" s="2">
        <v>33.0</v>
      </c>
      <c r="B1096" s="18" t="s">
        <v>785</v>
      </c>
      <c r="C1096">
        <v>0.0</v>
      </c>
      <c r="D1096">
        <v>0.0</v>
      </c>
      <c r="E1096" t="s">
        <v>965</v>
      </c>
      <c r="F1096" t="s">
        <v>966</v>
      </c>
      <c r="G1096" t="s">
        <v>1225</v>
      </c>
      <c r="H1096" t="s">
        <v>2566</v>
      </c>
      <c r="I1096" t="s">
        <v>972</v>
      </c>
      <c r="J1096" t="s">
        <v>973</v>
      </c>
      <c r="K1096" s="23">
        <v>0.0</v>
      </c>
      <c r="N1096">
        <v>334734.0</v>
      </c>
      <c r="O1096" s="23">
        <v>3.0</v>
      </c>
      <c r="R1096">
        <v>317591.0</v>
      </c>
      <c r="S1096">
        <v>0.1</v>
      </c>
      <c r="T1096">
        <v>-1.0</v>
      </c>
      <c r="U1096">
        <v>-1.0</v>
      </c>
      <c r="V1096" t="s">
        <v>1391</v>
      </c>
      <c r="W1096" s="6" t="s">
        <v>1384</v>
      </c>
      <c r="X1096" s="6" t="s">
        <v>1385</v>
      </c>
      <c r="Y1096" s="6" t="s">
        <v>2542</v>
      </c>
      <c r="Z1096" s="6" t="s">
        <v>2543</v>
      </c>
      <c r="AA1096" s="35" t="s">
        <v>2567</v>
      </c>
      <c r="AB1096" s="6" t="s">
        <v>2568</v>
      </c>
      <c r="AC1096" s="6" t="s">
        <v>2561</v>
      </c>
    </row>
    <row r="1097" ht="15.75" hidden="1" customHeight="1">
      <c r="A1097" s="2">
        <v>33.0</v>
      </c>
      <c r="B1097" s="18" t="s">
        <v>785</v>
      </c>
      <c r="C1097">
        <v>0.0</v>
      </c>
      <c r="D1097">
        <v>0.0</v>
      </c>
      <c r="E1097" t="s">
        <v>965</v>
      </c>
      <c r="F1097" t="s">
        <v>966</v>
      </c>
      <c r="G1097" t="s">
        <v>1225</v>
      </c>
      <c r="H1097" t="s">
        <v>2566</v>
      </c>
      <c r="I1097" t="s">
        <v>972</v>
      </c>
      <c r="J1097" t="s">
        <v>973</v>
      </c>
      <c r="K1097" s="23">
        <v>0.0</v>
      </c>
      <c r="N1097">
        <v>334734.0</v>
      </c>
      <c r="O1097" s="23">
        <v>4.0</v>
      </c>
      <c r="R1097">
        <v>268126.0</v>
      </c>
      <c r="S1097">
        <v>0.1</v>
      </c>
      <c r="T1097">
        <v>-1.0</v>
      </c>
      <c r="U1097">
        <v>-1.0</v>
      </c>
      <c r="V1097" t="s">
        <v>1391</v>
      </c>
      <c r="W1097" s="6" t="s">
        <v>1384</v>
      </c>
      <c r="X1097" s="6" t="s">
        <v>1385</v>
      </c>
      <c r="Y1097" s="6" t="s">
        <v>2545</v>
      </c>
      <c r="Z1097" s="6" t="s">
        <v>2546</v>
      </c>
      <c r="AA1097" s="35" t="s">
        <v>2569</v>
      </c>
      <c r="AB1097" s="6" t="s">
        <v>2568</v>
      </c>
      <c r="AC1097" s="6" t="s">
        <v>2561</v>
      </c>
    </row>
    <row r="1098" ht="15.75" hidden="1" customHeight="1">
      <c r="A1098" s="2">
        <v>33.0</v>
      </c>
      <c r="B1098" s="18" t="s">
        <v>785</v>
      </c>
      <c r="C1098">
        <v>0.0</v>
      </c>
      <c r="D1098">
        <v>0.0</v>
      </c>
      <c r="E1098" t="s">
        <v>965</v>
      </c>
      <c r="F1098" t="s">
        <v>966</v>
      </c>
      <c r="G1098" t="s">
        <v>1225</v>
      </c>
      <c r="H1098" t="s">
        <v>2566</v>
      </c>
      <c r="I1098" t="s">
        <v>972</v>
      </c>
      <c r="J1098" t="s">
        <v>973</v>
      </c>
      <c r="K1098" s="23">
        <v>0.0</v>
      </c>
      <c r="N1098">
        <v>334734.0</v>
      </c>
      <c r="O1098" s="23">
        <v>5.0</v>
      </c>
      <c r="R1098">
        <v>294174.0</v>
      </c>
      <c r="S1098">
        <v>0.1</v>
      </c>
      <c r="T1098">
        <v>-1.0</v>
      </c>
      <c r="U1098">
        <v>-1.0</v>
      </c>
      <c r="V1098" t="s">
        <v>1391</v>
      </c>
      <c r="W1098" s="6" t="s">
        <v>1384</v>
      </c>
      <c r="X1098" s="6" t="s">
        <v>1385</v>
      </c>
      <c r="Y1098" s="6" t="s">
        <v>2548</v>
      </c>
      <c r="Z1098" s="6" t="s">
        <v>2549</v>
      </c>
      <c r="AA1098" s="35" t="s">
        <v>2570</v>
      </c>
      <c r="AB1098" s="6" t="s">
        <v>2568</v>
      </c>
      <c r="AC1098" s="6" t="s">
        <v>2561</v>
      </c>
    </row>
    <row r="1099" ht="15.75" hidden="1" customHeight="1">
      <c r="A1099" s="2">
        <v>33.0</v>
      </c>
      <c r="B1099" s="18" t="s">
        <v>785</v>
      </c>
      <c r="C1099">
        <v>0.0</v>
      </c>
      <c r="D1099">
        <v>0.0</v>
      </c>
      <c r="E1099" t="s">
        <v>965</v>
      </c>
      <c r="F1099" t="s">
        <v>966</v>
      </c>
      <c r="G1099" t="s">
        <v>1225</v>
      </c>
      <c r="H1099" t="s">
        <v>2566</v>
      </c>
      <c r="I1099" t="s">
        <v>972</v>
      </c>
      <c r="J1099" t="s">
        <v>973</v>
      </c>
      <c r="K1099" s="23">
        <v>0.0</v>
      </c>
      <c r="N1099">
        <v>334734.0</v>
      </c>
      <c r="O1099" s="23">
        <v>1.0</v>
      </c>
      <c r="R1099">
        <v>342948.0</v>
      </c>
      <c r="S1099" t="s">
        <v>976</v>
      </c>
      <c r="T1099">
        <v>0.0</v>
      </c>
      <c r="U1099">
        <v>0.0</v>
      </c>
      <c r="V1099" t="s">
        <v>978</v>
      </c>
      <c r="W1099" s="6" t="s">
        <v>1384</v>
      </c>
      <c r="X1099" s="6" t="s">
        <v>1385</v>
      </c>
      <c r="Y1099" s="6" t="s">
        <v>2534</v>
      </c>
      <c r="Z1099" s="6" t="s">
        <v>2535</v>
      </c>
      <c r="AA1099" s="35" t="s">
        <v>2571</v>
      </c>
      <c r="AB1099" s="6" t="s">
        <v>2568</v>
      </c>
      <c r="AC1099" s="6" t="s">
        <v>2561</v>
      </c>
    </row>
    <row r="1100" ht="15.75" hidden="1" customHeight="1">
      <c r="A1100" s="2">
        <v>33.0</v>
      </c>
      <c r="B1100" s="18" t="s">
        <v>785</v>
      </c>
      <c r="C1100">
        <v>0.0</v>
      </c>
      <c r="D1100">
        <v>0.0</v>
      </c>
      <c r="E1100" t="s">
        <v>965</v>
      </c>
      <c r="F1100" t="s">
        <v>966</v>
      </c>
      <c r="G1100" t="s">
        <v>1225</v>
      </c>
      <c r="H1100" t="s">
        <v>2566</v>
      </c>
      <c r="I1100" t="s">
        <v>972</v>
      </c>
      <c r="J1100" t="s">
        <v>973</v>
      </c>
      <c r="K1100" s="23">
        <v>0.0</v>
      </c>
      <c r="N1100">
        <v>334734.0</v>
      </c>
      <c r="O1100" s="23">
        <v>2.0</v>
      </c>
      <c r="R1100">
        <v>339019.0</v>
      </c>
      <c r="S1100" t="s">
        <v>976</v>
      </c>
      <c r="T1100">
        <v>0.0</v>
      </c>
      <c r="U1100">
        <v>0.0</v>
      </c>
      <c r="V1100" t="s">
        <v>1391</v>
      </c>
      <c r="W1100" s="6" t="s">
        <v>1384</v>
      </c>
      <c r="X1100" s="6" t="s">
        <v>1385</v>
      </c>
      <c r="Y1100" s="6" t="s">
        <v>2539</v>
      </c>
      <c r="Z1100" s="6" t="s">
        <v>2540</v>
      </c>
      <c r="AA1100" s="35" t="s">
        <v>2572</v>
      </c>
      <c r="AB1100" s="6" t="s">
        <v>2568</v>
      </c>
      <c r="AC1100" s="6" t="s">
        <v>2561</v>
      </c>
    </row>
    <row r="1101" ht="15.75" hidden="1" customHeight="1">
      <c r="A1101" s="2">
        <v>33.0</v>
      </c>
      <c r="B1101" s="18" t="s">
        <v>785</v>
      </c>
      <c r="C1101">
        <v>0.0</v>
      </c>
      <c r="D1101">
        <v>0.0</v>
      </c>
      <c r="E1101" t="s">
        <v>965</v>
      </c>
      <c r="F1101" t="s">
        <v>966</v>
      </c>
      <c r="G1101" t="s">
        <v>1225</v>
      </c>
      <c r="H1101" t="s">
        <v>2566</v>
      </c>
      <c r="I1101" t="s">
        <v>972</v>
      </c>
      <c r="J1101" t="s">
        <v>973</v>
      </c>
      <c r="K1101" s="23">
        <v>1.0</v>
      </c>
      <c r="N1101">
        <v>342948.0</v>
      </c>
      <c r="O1101" s="23">
        <v>3.0</v>
      </c>
      <c r="R1101">
        <v>317591.0</v>
      </c>
      <c r="S1101">
        <v>0.1</v>
      </c>
      <c r="T1101">
        <v>-1.0</v>
      </c>
      <c r="V1101" s="6" t="s">
        <v>1401</v>
      </c>
      <c r="W1101" s="6" t="s">
        <v>2534</v>
      </c>
      <c r="X1101" s="6" t="s">
        <v>2535</v>
      </c>
      <c r="Y1101" s="6" t="s">
        <v>2542</v>
      </c>
      <c r="Z1101" s="6" t="s">
        <v>2543</v>
      </c>
      <c r="AA1101" s="35"/>
      <c r="AB1101" s="6" t="s">
        <v>2573</v>
      </c>
      <c r="AC1101" s="6" t="s">
        <v>2561</v>
      </c>
    </row>
    <row r="1102" ht="15.75" hidden="1" customHeight="1">
      <c r="A1102" s="2">
        <v>33.0</v>
      </c>
      <c r="B1102" s="18" t="s">
        <v>785</v>
      </c>
      <c r="C1102">
        <v>0.0</v>
      </c>
      <c r="D1102">
        <v>0.0</v>
      </c>
      <c r="E1102" t="s">
        <v>965</v>
      </c>
      <c r="F1102" t="s">
        <v>966</v>
      </c>
      <c r="G1102" t="s">
        <v>1225</v>
      </c>
      <c r="H1102" t="s">
        <v>2566</v>
      </c>
      <c r="I1102" t="s">
        <v>972</v>
      </c>
      <c r="J1102" t="s">
        <v>973</v>
      </c>
      <c r="K1102" s="23">
        <v>1.0</v>
      </c>
      <c r="N1102">
        <v>342948.0</v>
      </c>
      <c r="O1102" s="23">
        <v>4.0</v>
      </c>
      <c r="R1102">
        <v>268126.0</v>
      </c>
      <c r="S1102">
        <v>0.1</v>
      </c>
      <c r="T1102">
        <v>-1.0</v>
      </c>
      <c r="V1102" s="6" t="s">
        <v>1401</v>
      </c>
      <c r="W1102" s="6" t="s">
        <v>2534</v>
      </c>
      <c r="X1102" s="6" t="s">
        <v>2535</v>
      </c>
      <c r="Y1102" s="6" t="s">
        <v>2545</v>
      </c>
      <c r="Z1102" s="6" t="s">
        <v>2546</v>
      </c>
      <c r="AA1102" s="35"/>
      <c r="AB1102" s="6" t="s">
        <v>2573</v>
      </c>
      <c r="AC1102" s="6" t="s">
        <v>2561</v>
      </c>
    </row>
    <row r="1103" ht="15.75" hidden="1" customHeight="1">
      <c r="A1103" s="2">
        <v>33.0</v>
      </c>
      <c r="B1103" s="18" t="s">
        <v>785</v>
      </c>
      <c r="C1103">
        <v>0.0</v>
      </c>
      <c r="D1103">
        <v>0.0</v>
      </c>
      <c r="E1103" t="s">
        <v>965</v>
      </c>
      <c r="F1103" t="s">
        <v>966</v>
      </c>
      <c r="G1103" t="s">
        <v>1225</v>
      </c>
      <c r="H1103" t="s">
        <v>2566</v>
      </c>
      <c r="I1103" t="s">
        <v>972</v>
      </c>
      <c r="J1103" t="s">
        <v>973</v>
      </c>
      <c r="K1103" s="23">
        <v>1.0</v>
      </c>
      <c r="N1103">
        <v>342948.0</v>
      </c>
      <c r="O1103" s="23">
        <v>5.0</v>
      </c>
      <c r="R1103">
        <v>294174.0</v>
      </c>
      <c r="S1103">
        <v>0.1</v>
      </c>
      <c r="T1103">
        <v>-1.0</v>
      </c>
      <c r="V1103" s="6" t="s">
        <v>1401</v>
      </c>
      <c r="W1103" s="6" t="s">
        <v>2534</v>
      </c>
      <c r="X1103" s="6" t="s">
        <v>2535</v>
      </c>
      <c r="Y1103" s="6" t="s">
        <v>2548</v>
      </c>
      <c r="Z1103" s="6" t="s">
        <v>2549</v>
      </c>
      <c r="AA1103" s="35"/>
      <c r="AB1103" s="6" t="s">
        <v>2573</v>
      </c>
      <c r="AC1103" s="6" t="s">
        <v>2561</v>
      </c>
    </row>
    <row r="1104" ht="15.75" hidden="1" customHeight="1">
      <c r="A1104" s="2">
        <v>33.0</v>
      </c>
      <c r="B1104" s="18" t="s">
        <v>785</v>
      </c>
      <c r="C1104">
        <v>0.0</v>
      </c>
      <c r="D1104">
        <v>0.0</v>
      </c>
      <c r="E1104" t="s">
        <v>965</v>
      </c>
      <c r="F1104" t="s">
        <v>966</v>
      </c>
      <c r="G1104" t="s">
        <v>1225</v>
      </c>
      <c r="H1104" t="s">
        <v>2566</v>
      </c>
      <c r="I1104" t="s">
        <v>972</v>
      </c>
      <c r="J1104" t="s">
        <v>973</v>
      </c>
      <c r="K1104" s="23">
        <v>1.0</v>
      </c>
      <c r="N1104">
        <v>342948.0</v>
      </c>
      <c r="O1104" s="23">
        <v>2.0</v>
      </c>
      <c r="R1104">
        <v>339019.0</v>
      </c>
      <c r="S1104" t="s">
        <v>976</v>
      </c>
      <c r="T1104">
        <v>0.0</v>
      </c>
      <c r="U1104">
        <v>0.0</v>
      </c>
      <c r="V1104" s="6" t="s">
        <v>1401</v>
      </c>
      <c r="W1104" s="6" t="s">
        <v>2534</v>
      </c>
      <c r="X1104" s="6" t="s">
        <v>2535</v>
      </c>
      <c r="Y1104" s="6" t="s">
        <v>2539</v>
      </c>
      <c r="Z1104" s="6" t="s">
        <v>2540</v>
      </c>
      <c r="AA1104" s="35"/>
      <c r="AB1104" s="6" t="s">
        <v>2573</v>
      </c>
      <c r="AC1104" s="6" t="s">
        <v>2561</v>
      </c>
    </row>
    <row r="1105" ht="15.75" hidden="1" customHeight="1">
      <c r="A1105" s="2">
        <v>33.0</v>
      </c>
      <c r="B1105" s="18" t="s">
        <v>785</v>
      </c>
      <c r="C1105">
        <v>0.0</v>
      </c>
      <c r="D1105">
        <v>0.0</v>
      </c>
      <c r="E1105" t="s">
        <v>965</v>
      </c>
      <c r="F1105" t="s">
        <v>966</v>
      </c>
      <c r="G1105" t="s">
        <v>1225</v>
      </c>
      <c r="H1105" t="s">
        <v>2566</v>
      </c>
      <c r="I1105" t="s">
        <v>972</v>
      </c>
      <c r="J1105" t="s">
        <v>973</v>
      </c>
      <c r="K1105" s="23">
        <v>2.0</v>
      </c>
      <c r="N1105">
        <v>339019.0</v>
      </c>
      <c r="O1105" s="23">
        <v>3.0</v>
      </c>
      <c r="R1105">
        <v>317591.0</v>
      </c>
      <c r="S1105">
        <v>0.1</v>
      </c>
      <c r="T1105">
        <v>-1.0</v>
      </c>
      <c r="V1105" s="6" t="s">
        <v>2551</v>
      </c>
      <c r="W1105" s="6" t="s">
        <v>2539</v>
      </c>
      <c r="X1105" s="6" t="s">
        <v>2540</v>
      </c>
      <c r="Y1105" s="6" t="s">
        <v>2542</v>
      </c>
      <c r="Z1105" s="6" t="s">
        <v>2543</v>
      </c>
      <c r="AA1105" s="35"/>
      <c r="AB1105" s="6" t="s">
        <v>2573</v>
      </c>
      <c r="AC1105" s="6" t="s">
        <v>2561</v>
      </c>
    </row>
    <row r="1106" ht="15.75" hidden="1" customHeight="1">
      <c r="A1106" s="2">
        <v>33.0</v>
      </c>
      <c r="B1106" s="18" t="s">
        <v>785</v>
      </c>
      <c r="C1106">
        <v>0.0</v>
      </c>
      <c r="D1106">
        <v>0.0</v>
      </c>
      <c r="E1106" t="s">
        <v>965</v>
      </c>
      <c r="F1106" t="s">
        <v>966</v>
      </c>
      <c r="G1106" t="s">
        <v>1225</v>
      </c>
      <c r="H1106" t="s">
        <v>2566</v>
      </c>
      <c r="I1106" t="s">
        <v>972</v>
      </c>
      <c r="J1106" t="s">
        <v>973</v>
      </c>
      <c r="K1106" s="23">
        <v>2.0</v>
      </c>
      <c r="N1106">
        <v>339019.0</v>
      </c>
      <c r="O1106" s="23">
        <v>4.0</v>
      </c>
      <c r="R1106">
        <v>268126.0</v>
      </c>
      <c r="S1106">
        <v>0.1</v>
      </c>
      <c r="T1106">
        <v>-1.0</v>
      </c>
      <c r="V1106" s="6" t="s">
        <v>2551</v>
      </c>
      <c r="W1106" s="6" t="s">
        <v>2539</v>
      </c>
      <c r="X1106" s="6" t="s">
        <v>2540</v>
      </c>
      <c r="Y1106" s="6" t="s">
        <v>2545</v>
      </c>
      <c r="Z1106" s="6" t="s">
        <v>2546</v>
      </c>
      <c r="AA1106" s="35"/>
      <c r="AB1106" s="6" t="s">
        <v>2573</v>
      </c>
      <c r="AC1106" s="6" t="s">
        <v>2561</v>
      </c>
    </row>
    <row r="1107" ht="15.75" hidden="1" customHeight="1">
      <c r="A1107" s="2">
        <v>33.0</v>
      </c>
      <c r="B1107" s="18" t="s">
        <v>785</v>
      </c>
      <c r="C1107">
        <v>0.0</v>
      </c>
      <c r="D1107">
        <v>0.0</v>
      </c>
      <c r="E1107" t="s">
        <v>965</v>
      </c>
      <c r="F1107" t="s">
        <v>966</v>
      </c>
      <c r="G1107" t="s">
        <v>1225</v>
      </c>
      <c r="H1107" t="s">
        <v>2566</v>
      </c>
      <c r="I1107" t="s">
        <v>972</v>
      </c>
      <c r="J1107" t="s">
        <v>973</v>
      </c>
      <c r="K1107" s="23">
        <v>2.0</v>
      </c>
      <c r="N1107">
        <v>339019.0</v>
      </c>
      <c r="O1107" s="23">
        <v>5.0</v>
      </c>
      <c r="R1107">
        <v>294174.0</v>
      </c>
      <c r="S1107">
        <v>0.1</v>
      </c>
      <c r="T1107">
        <v>-1.0</v>
      </c>
      <c r="V1107" s="6" t="s">
        <v>2551</v>
      </c>
      <c r="W1107" s="6" t="s">
        <v>2539</v>
      </c>
      <c r="X1107" s="6" t="s">
        <v>2540</v>
      </c>
      <c r="Y1107" s="6" t="s">
        <v>2548</v>
      </c>
      <c r="Z1107" s="6" t="s">
        <v>2549</v>
      </c>
      <c r="AA1107" s="35"/>
      <c r="AB1107" s="6" t="s">
        <v>2573</v>
      </c>
      <c r="AC1107" s="6" t="s">
        <v>2561</v>
      </c>
    </row>
    <row r="1108" ht="15.75" hidden="1" customHeight="1">
      <c r="A1108" s="2">
        <v>33.0</v>
      </c>
      <c r="B1108" s="18" t="s">
        <v>785</v>
      </c>
      <c r="C1108">
        <v>0.0</v>
      </c>
      <c r="D1108">
        <v>0.0</v>
      </c>
      <c r="E1108" t="s">
        <v>965</v>
      </c>
      <c r="F1108" t="s">
        <v>966</v>
      </c>
      <c r="G1108" t="s">
        <v>1225</v>
      </c>
      <c r="H1108" t="s">
        <v>2566</v>
      </c>
      <c r="I1108" t="s">
        <v>972</v>
      </c>
      <c r="J1108" t="s">
        <v>973</v>
      </c>
      <c r="K1108" s="23">
        <v>3.0</v>
      </c>
      <c r="N1108">
        <v>317591.0</v>
      </c>
      <c r="O1108" s="23">
        <v>4.0</v>
      </c>
      <c r="R1108">
        <v>268126.0</v>
      </c>
      <c r="S1108">
        <v>0.1</v>
      </c>
      <c r="T1108">
        <v>-1.0</v>
      </c>
      <c r="V1108" s="6" t="s">
        <v>2551</v>
      </c>
      <c r="W1108" s="6" t="s">
        <v>2542</v>
      </c>
      <c r="X1108" s="6" t="s">
        <v>2543</v>
      </c>
      <c r="Y1108" s="6" t="s">
        <v>2545</v>
      </c>
      <c r="Z1108" s="6" t="s">
        <v>2546</v>
      </c>
      <c r="AA1108" s="35"/>
      <c r="AB1108" s="6" t="s">
        <v>2573</v>
      </c>
      <c r="AC1108" s="6" t="s">
        <v>2561</v>
      </c>
    </row>
    <row r="1109" ht="15.75" hidden="1" customHeight="1">
      <c r="A1109" s="2">
        <v>33.0</v>
      </c>
      <c r="B1109" s="18" t="s">
        <v>785</v>
      </c>
      <c r="C1109">
        <v>0.0</v>
      </c>
      <c r="D1109">
        <v>0.0</v>
      </c>
      <c r="E1109" t="s">
        <v>965</v>
      </c>
      <c r="F1109" t="s">
        <v>966</v>
      </c>
      <c r="G1109" t="s">
        <v>1225</v>
      </c>
      <c r="H1109" t="s">
        <v>2566</v>
      </c>
      <c r="I1109" t="s">
        <v>972</v>
      </c>
      <c r="J1109" t="s">
        <v>973</v>
      </c>
      <c r="K1109" s="23">
        <v>3.0</v>
      </c>
      <c r="N1109">
        <v>317591.0</v>
      </c>
      <c r="O1109" s="23">
        <v>5.0</v>
      </c>
      <c r="R1109">
        <v>294174.0</v>
      </c>
      <c r="S1109">
        <v>0.1</v>
      </c>
      <c r="T1109">
        <v>-1.0</v>
      </c>
      <c r="V1109" s="6" t="s">
        <v>2551</v>
      </c>
      <c r="W1109" s="6" t="s">
        <v>2542</v>
      </c>
      <c r="X1109" s="6" t="s">
        <v>2543</v>
      </c>
      <c r="Y1109" s="6" t="s">
        <v>2548</v>
      </c>
      <c r="Z1109" s="6" t="s">
        <v>2549</v>
      </c>
      <c r="AA1109" s="35"/>
      <c r="AB1109" s="6" t="s">
        <v>2573</v>
      </c>
      <c r="AC1109" s="6" t="s">
        <v>2561</v>
      </c>
    </row>
    <row r="1110" ht="15.75" hidden="1" customHeight="1">
      <c r="A1110" s="2">
        <v>33.0</v>
      </c>
      <c r="B1110" s="18" t="s">
        <v>785</v>
      </c>
      <c r="C1110">
        <v>0.0</v>
      </c>
      <c r="D1110">
        <v>0.0</v>
      </c>
      <c r="E1110" t="s">
        <v>965</v>
      </c>
      <c r="F1110" t="s">
        <v>966</v>
      </c>
      <c r="G1110" t="s">
        <v>1225</v>
      </c>
      <c r="H1110" t="s">
        <v>2566</v>
      </c>
      <c r="I1110" t="s">
        <v>972</v>
      </c>
      <c r="J1110" t="s">
        <v>973</v>
      </c>
      <c r="K1110" s="23">
        <v>4.0</v>
      </c>
      <c r="N1110">
        <v>268126.0</v>
      </c>
      <c r="O1110" s="23">
        <v>5.0</v>
      </c>
      <c r="R1110">
        <v>294174.0</v>
      </c>
      <c r="S1110">
        <v>0.1</v>
      </c>
      <c r="T1110">
        <v>1.0</v>
      </c>
      <c r="V1110" s="6" t="s">
        <v>2551</v>
      </c>
      <c r="W1110" s="6" t="s">
        <v>2545</v>
      </c>
      <c r="X1110" s="6" t="s">
        <v>2546</v>
      </c>
      <c r="Y1110" s="6" t="s">
        <v>2548</v>
      </c>
      <c r="Z1110" s="6" t="s">
        <v>2549</v>
      </c>
      <c r="AA1110" s="35"/>
      <c r="AB1110" s="6" t="s">
        <v>2573</v>
      </c>
      <c r="AC1110" s="6" t="s">
        <v>2561</v>
      </c>
    </row>
    <row r="1111" ht="15.75" hidden="1" customHeight="1">
      <c r="A1111" s="2">
        <v>33.0</v>
      </c>
      <c r="B1111" s="18" t="s">
        <v>785</v>
      </c>
      <c r="C1111">
        <v>0.0</v>
      </c>
      <c r="D1111">
        <v>0.0</v>
      </c>
      <c r="E1111" t="s">
        <v>965</v>
      </c>
      <c r="F1111" t="s">
        <v>1134</v>
      </c>
      <c r="G1111" t="s">
        <v>1719</v>
      </c>
      <c r="H1111" t="s">
        <v>1234</v>
      </c>
      <c r="I1111" t="s">
        <v>972</v>
      </c>
      <c r="J1111" t="s">
        <v>973</v>
      </c>
      <c r="K1111" s="23">
        <v>0.0</v>
      </c>
      <c r="N1111">
        <v>23.58</v>
      </c>
      <c r="O1111" s="23">
        <v>1.0</v>
      </c>
      <c r="R1111">
        <v>23.99</v>
      </c>
      <c r="S1111" t="s">
        <v>976</v>
      </c>
      <c r="T1111">
        <v>0.0</v>
      </c>
      <c r="U1111">
        <v>0.0</v>
      </c>
      <c r="V1111" t="s">
        <v>978</v>
      </c>
      <c r="W1111" s="6" t="s">
        <v>1384</v>
      </c>
      <c r="X1111" s="6" t="s">
        <v>1385</v>
      </c>
      <c r="Y1111" s="6" t="s">
        <v>2534</v>
      </c>
      <c r="Z1111" s="6" t="s">
        <v>2535</v>
      </c>
      <c r="AA1111" s="35" t="s">
        <v>2574</v>
      </c>
      <c r="AB1111" s="6" t="s">
        <v>2575</v>
      </c>
      <c r="AC1111" s="6" t="s">
        <v>2538</v>
      </c>
    </row>
    <row r="1112" ht="15.75" hidden="1" customHeight="1">
      <c r="A1112" s="2">
        <v>33.0</v>
      </c>
      <c r="B1112" s="18" t="s">
        <v>785</v>
      </c>
      <c r="C1112">
        <v>0.0</v>
      </c>
      <c r="D1112">
        <v>0.0</v>
      </c>
      <c r="E1112" t="s">
        <v>965</v>
      </c>
      <c r="F1112" t="s">
        <v>1134</v>
      </c>
      <c r="G1112" t="s">
        <v>1719</v>
      </c>
      <c r="H1112" t="s">
        <v>1234</v>
      </c>
      <c r="I1112" t="s">
        <v>972</v>
      </c>
      <c r="J1112" t="s">
        <v>973</v>
      </c>
      <c r="K1112" s="23">
        <v>0.0</v>
      </c>
      <c r="N1112">
        <v>23.58</v>
      </c>
      <c r="O1112" s="23">
        <v>2.0</v>
      </c>
      <c r="R1112">
        <v>23.78</v>
      </c>
      <c r="S1112" t="s">
        <v>976</v>
      </c>
      <c r="T1112">
        <v>0.0</v>
      </c>
      <c r="U1112">
        <v>0.0</v>
      </c>
      <c r="V1112" t="s">
        <v>1391</v>
      </c>
      <c r="W1112" s="6" t="s">
        <v>1384</v>
      </c>
      <c r="X1112" s="6" t="s">
        <v>1385</v>
      </c>
      <c r="Y1112" s="6" t="s">
        <v>2539</v>
      </c>
      <c r="Z1112" s="6" t="s">
        <v>2540</v>
      </c>
      <c r="AA1112" s="35" t="s">
        <v>2576</v>
      </c>
      <c r="AB1112" s="6" t="s">
        <v>2575</v>
      </c>
      <c r="AC1112" s="6" t="s">
        <v>2538</v>
      </c>
    </row>
    <row r="1113" ht="15.75" hidden="1" customHeight="1">
      <c r="A1113" s="2">
        <v>33.0</v>
      </c>
      <c r="B1113" s="18" t="s">
        <v>785</v>
      </c>
      <c r="C1113">
        <v>0.0</v>
      </c>
      <c r="D1113">
        <v>0.0</v>
      </c>
      <c r="E1113" t="s">
        <v>965</v>
      </c>
      <c r="F1113" t="s">
        <v>1134</v>
      </c>
      <c r="G1113" t="s">
        <v>1719</v>
      </c>
      <c r="H1113" t="s">
        <v>1234</v>
      </c>
      <c r="I1113" t="s">
        <v>972</v>
      </c>
      <c r="J1113" t="s">
        <v>973</v>
      </c>
      <c r="K1113" s="23">
        <v>0.0</v>
      </c>
      <c r="N1113">
        <v>23.58</v>
      </c>
      <c r="O1113" s="23">
        <v>3.0</v>
      </c>
      <c r="R1113">
        <v>24.2</v>
      </c>
      <c r="S1113" t="s">
        <v>976</v>
      </c>
      <c r="T1113">
        <v>0.0</v>
      </c>
      <c r="U1113">
        <v>0.0</v>
      </c>
      <c r="V1113" t="s">
        <v>1391</v>
      </c>
      <c r="W1113" s="6" t="s">
        <v>1384</v>
      </c>
      <c r="X1113" s="6" t="s">
        <v>1385</v>
      </c>
      <c r="Y1113" s="6" t="s">
        <v>2542</v>
      </c>
      <c r="Z1113" s="6" t="s">
        <v>2543</v>
      </c>
      <c r="AA1113" s="35" t="s">
        <v>2577</v>
      </c>
      <c r="AB1113" s="6" t="s">
        <v>2575</v>
      </c>
      <c r="AC1113" s="6" t="s">
        <v>2538</v>
      </c>
    </row>
    <row r="1114" ht="15.75" hidden="1" customHeight="1">
      <c r="A1114" s="2">
        <v>33.0</v>
      </c>
      <c r="B1114" s="18" t="s">
        <v>785</v>
      </c>
      <c r="C1114">
        <v>0.0</v>
      </c>
      <c r="D1114">
        <v>0.0</v>
      </c>
      <c r="E1114" t="s">
        <v>965</v>
      </c>
      <c r="F1114" t="s">
        <v>1134</v>
      </c>
      <c r="G1114" t="s">
        <v>1719</v>
      </c>
      <c r="H1114" t="s">
        <v>1234</v>
      </c>
      <c r="I1114" t="s">
        <v>972</v>
      </c>
      <c r="J1114" t="s">
        <v>973</v>
      </c>
      <c r="K1114" s="23">
        <v>0.0</v>
      </c>
      <c r="N1114">
        <v>23.58</v>
      </c>
      <c r="O1114" s="23">
        <v>4.0</v>
      </c>
      <c r="R1114">
        <v>24.96</v>
      </c>
      <c r="S1114" t="s">
        <v>976</v>
      </c>
      <c r="T1114">
        <v>0.0</v>
      </c>
      <c r="U1114">
        <v>0.0</v>
      </c>
      <c r="V1114" t="s">
        <v>1391</v>
      </c>
      <c r="W1114" s="6" t="s">
        <v>1384</v>
      </c>
      <c r="X1114" s="6" t="s">
        <v>1385</v>
      </c>
      <c r="Y1114" s="6" t="s">
        <v>2545</v>
      </c>
      <c r="Z1114" s="6" t="s">
        <v>2546</v>
      </c>
      <c r="AA1114" s="35" t="s">
        <v>2578</v>
      </c>
      <c r="AB1114" s="6" t="s">
        <v>2575</v>
      </c>
      <c r="AC1114" s="6" t="s">
        <v>2538</v>
      </c>
    </row>
    <row r="1115" ht="15.75" hidden="1" customHeight="1">
      <c r="A1115" s="2">
        <v>33.0</v>
      </c>
      <c r="B1115" s="18" t="s">
        <v>785</v>
      </c>
      <c r="C1115">
        <v>0.0</v>
      </c>
      <c r="D1115">
        <v>0.0</v>
      </c>
      <c r="E1115" t="s">
        <v>965</v>
      </c>
      <c r="F1115" t="s">
        <v>1134</v>
      </c>
      <c r="G1115" t="s">
        <v>1719</v>
      </c>
      <c r="H1115" t="s">
        <v>1234</v>
      </c>
      <c r="I1115" t="s">
        <v>972</v>
      </c>
      <c r="J1115" t="s">
        <v>973</v>
      </c>
      <c r="K1115" s="23">
        <v>0.0</v>
      </c>
      <c r="N1115">
        <v>23.58</v>
      </c>
      <c r="O1115" s="23">
        <v>5.0</v>
      </c>
      <c r="R1115">
        <v>24.45</v>
      </c>
      <c r="S1115" t="s">
        <v>976</v>
      </c>
      <c r="T1115">
        <v>0.0</v>
      </c>
      <c r="U1115">
        <v>0.0</v>
      </c>
      <c r="V1115" t="s">
        <v>1391</v>
      </c>
      <c r="W1115" s="6" t="s">
        <v>1384</v>
      </c>
      <c r="X1115" s="6" t="s">
        <v>1385</v>
      </c>
      <c r="Y1115" s="6" t="s">
        <v>2548</v>
      </c>
      <c r="Z1115" s="6" t="s">
        <v>2549</v>
      </c>
      <c r="AA1115" s="35" t="s">
        <v>2579</v>
      </c>
      <c r="AB1115" s="6" t="s">
        <v>2575</v>
      </c>
      <c r="AC1115" s="6" t="s">
        <v>2538</v>
      </c>
    </row>
    <row r="1116" ht="15.75" hidden="1" customHeight="1">
      <c r="A1116" s="2">
        <v>33.0</v>
      </c>
      <c r="B1116" s="18" t="s">
        <v>785</v>
      </c>
      <c r="C1116">
        <v>0.0</v>
      </c>
      <c r="D1116">
        <v>0.0</v>
      </c>
      <c r="E1116" t="s">
        <v>965</v>
      </c>
      <c r="F1116" t="s">
        <v>1134</v>
      </c>
      <c r="G1116" t="s">
        <v>1719</v>
      </c>
      <c r="H1116" t="s">
        <v>1234</v>
      </c>
      <c r="I1116" t="s">
        <v>972</v>
      </c>
      <c r="J1116" t="s">
        <v>973</v>
      </c>
      <c r="K1116" s="23">
        <v>1.0</v>
      </c>
      <c r="N1116">
        <v>23.99</v>
      </c>
      <c r="O1116" s="23">
        <v>2.0</v>
      </c>
      <c r="R1116">
        <v>23.78</v>
      </c>
      <c r="S1116" t="s">
        <v>976</v>
      </c>
      <c r="T1116">
        <v>0.0</v>
      </c>
      <c r="U1116">
        <v>0.0</v>
      </c>
      <c r="V1116" s="6" t="s">
        <v>1401</v>
      </c>
      <c r="W1116" s="6" t="s">
        <v>2534</v>
      </c>
      <c r="X1116" s="6" t="s">
        <v>2535</v>
      </c>
      <c r="Y1116" s="6" t="s">
        <v>2539</v>
      </c>
      <c r="Z1116" s="6" t="s">
        <v>2540</v>
      </c>
      <c r="AA1116" s="35"/>
      <c r="AB1116" s="6" t="s">
        <v>2575</v>
      </c>
      <c r="AC1116" s="6" t="s">
        <v>2538</v>
      </c>
    </row>
    <row r="1117" ht="15.75" hidden="1" customHeight="1">
      <c r="A1117" s="2">
        <v>33.0</v>
      </c>
      <c r="B1117" s="18" t="s">
        <v>785</v>
      </c>
      <c r="C1117">
        <v>0.0</v>
      </c>
      <c r="D1117">
        <v>0.0</v>
      </c>
      <c r="E1117" t="s">
        <v>965</v>
      </c>
      <c r="F1117" t="s">
        <v>1134</v>
      </c>
      <c r="G1117" t="s">
        <v>1719</v>
      </c>
      <c r="H1117" t="s">
        <v>1234</v>
      </c>
      <c r="I1117" t="s">
        <v>972</v>
      </c>
      <c r="J1117" t="s">
        <v>973</v>
      </c>
      <c r="K1117" s="23">
        <v>1.0</v>
      </c>
      <c r="N1117">
        <v>23.99</v>
      </c>
      <c r="O1117" s="23">
        <v>3.0</v>
      </c>
      <c r="R1117">
        <v>24.2</v>
      </c>
      <c r="S1117" t="s">
        <v>976</v>
      </c>
      <c r="T1117">
        <v>0.0</v>
      </c>
      <c r="U1117">
        <v>0.0</v>
      </c>
      <c r="V1117" s="6" t="s">
        <v>1401</v>
      </c>
      <c r="W1117" s="6" t="s">
        <v>2534</v>
      </c>
      <c r="X1117" s="6" t="s">
        <v>2535</v>
      </c>
      <c r="Y1117" s="6" t="s">
        <v>2542</v>
      </c>
      <c r="Z1117" s="6" t="s">
        <v>2543</v>
      </c>
      <c r="AA1117" s="35"/>
      <c r="AB1117" s="6" t="s">
        <v>2575</v>
      </c>
      <c r="AC1117" s="6" t="s">
        <v>2538</v>
      </c>
    </row>
    <row r="1118" ht="15.75" hidden="1" customHeight="1">
      <c r="A1118" s="2">
        <v>33.0</v>
      </c>
      <c r="B1118" s="18" t="s">
        <v>785</v>
      </c>
      <c r="C1118">
        <v>0.0</v>
      </c>
      <c r="D1118">
        <v>0.0</v>
      </c>
      <c r="E1118" t="s">
        <v>965</v>
      </c>
      <c r="F1118" t="s">
        <v>1134</v>
      </c>
      <c r="G1118" t="s">
        <v>1719</v>
      </c>
      <c r="H1118" t="s">
        <v>1234</v>
      </c>
      <c r="I1118" t="s">
        <v>972</v>
      </c>
      <c r="J1118" t="s">
        <v>973</v>
      </c>
      <c r="K1118" s="23">
        <v>1.0</v>
      </c>
      <c r="N1118">
        <v>23.99</v>
      </c>
      <c r="O1118" s="23">
        <v>4.0</v>
      </c>
      <c r="R1118">
        <v>24.96</v>
      </c>
      <c r="S1118" t="s">
        <v>976</v>
      </c>
      <c r="T1118">
        <v>0.0</v>
      </c>
      <c r="U1118">
        <v>0.0</v>
      </c>
      <c r="V1118" s="6" t="s">
        <v>1401</v>
      </c>
      <c r="W1118" s="6" t="s">
        <v>2534</v>
      </c>
      <c r="X1118" s="6" t="s">
        <v>2535</v>
      </c>
      <c r="Y1118" s="6" t="s">
        <v>2545</v>
      </c>
      <c r="Z1118" s="6" t="s">
        <v>2546</v>
      </c>
      <c r="AA1118" s="35"/>
      <c r="AB1118" s="6" t="s">
        <v>2575</v>
      </c>
      <c r="AC1118" s="6" t="s">
        <v>2538</v>
      </c>
    </row>
    <row r="1119" ht="15.75" hidden="1" customHeight="1">
      <c r="A1119" s="2">
        <v>33.0</v>
      </c>
      <c r="B1119" s="18" t="s">
        <v>785</v>
      </c>
      <c r="C1119">
        <v>0.0</v>
      </c>
      <c r="D1119">
        <v>0.0</v>
      </c>
      <c r="E1119" t="s">
        <v>965</v>
      </c>
      <c r="F1119" t="s">
        <v>1134</v>
      </c>
      <c r="G1119" t="s">
        <v>1719</v>
      </c>
      <c r="H1119" t="s">
        <v>1234</v>
      </c>
      <c r="I1119" t="s">
        <v>972</v>
      </c>
      <c r="J1119" t="s">
        <v>973</v>
      </c>
      <c r="K1119" s="23">
        <v>1.0</v>
      </c>
      <c r="N1119">
        <v>23.99</v>
      </c>
      <c r="O1119" s="23">
        <v>5.0</v>
      </c>
      <c r="R1119">
        <v>24.45</v>
      </c>
      <c r="S1119" t="s">
        <v>976</v>
      </c>
      <c r="T1119">
        <v>0.0</v>
      </c>
      <c r="U1119">
        <v>0.0</v>
      </c>
      <c r="V1119" s="6" t="s">
        <v>1401</v>
      </c>
      <c r="W1119" s="6" t="s">
        <v>2534</v>
      </c>
      <c r="X1119" s="6" t="s">
        <v>2535</v>
      </c>
      <c r="Y1119" s="6" t="s">
        <v>2548</v>
      </c>
      <c r="Z1119" s="6" t="s">
        <v>2549</v>
      </c>
      <c r="AA1119" s="35"/>
      <c r="AB1119" s="6" t="s">
        <v>2575</v>
      </c>
      <c r="AC1119" s="6" t="s">
        <v>2538</v>
      </c>
    </row>
    <row r="1120" ht="15.75" hidden="1" customHeight="1">
      <c r="A1120" s="2">
        <v>33.0</v>
      </c>
      <c r="B1120" s="18" t="s">
        <v>785</v>
      </c>
      <c r="C1120">
        <v>0.0</v>
      </c>
      <c r="D1120">
        <v>0.0</v>
      </c>
      <c r="E1120" t="s">
        <v>965</v>
      </c>
      <c r="F1120" t="s">
        <v>1134</v>
      </c>
      <c r="G1120" t="s">
        <v>1719</v>
      </c>
      <c r="H1120" t="s">
        <v>1234</v>
      </c>
      <c r="I1120" t="s">
        <v>972</v>
      </c>
      <c r="J1120" t="s">
        <v>973</v>
      </c>
      <c r="K1120" s="23">
        <v>2.0</v>
      </c>
      <c r="N1120">
        <v>23.78</v>
      </c>
      <c r="O1120" s="23">
        <v>3.0</v>
      </c>
      <c r="R1120">
        <v>24.2</v>
      </c>
      <c r="S1120" t="s">
        <v>976</v>
      </c>
      <c r="T1120">
        <v>0.0</v>
      </c>
      <c r="U1120">
        <v>0.0</v>
      </c>
      <c r="V1120" s="6" t="s">
        <v>2551</v>
      </c>
      <c r="W1120" s="6" t="s">
        <v>2539</v>
      </c>
      <c r="X1120" s="6" t="s">
        <v>2540</v>
      </c>
      <c r="Y1120" s="6" t="s">
        <v>2542</v>
      </c>
      <c r="Z1120" s="6" t="s">
        <v>2543</v>
      </c>
      <c r="AA1120" s="35"/>
      <c r="AB1120" s="6" t="s">
        <v>2575</v>
      </c>
      <c r="AC1120" s="6" t="s">
        <v>2538</v>
      </c>
    </row>
    <row r="1121" ht="15.75" hidden="1" customHeight="1">
      <c r="A1121" s="2">
        <v>33.0</v>
      </c>
      <c r="B1121" s="18" t="s">
        <v>785</v>
      </c>
      <c r="C1121">
        <v>0.0</v>
      </c>
      <c r="D1121">
        <v>0.0</v>
      </c>
      <c r="E1121" t="s">
        <v>965</v>
      </c>
      <c r="F1121" t="s">
        <v>1134</v>
      </c>
      <c r="G1121" t="s">
        <v>1719</v>
      </c>
      <c r="H1121" t="s">
        <v>1234</v>
      </c>
      <c r="I1121" t="s">
        <v>972</v>
      </c>
      <c r="J1121" t="s">
        <v>973</v>
      </c>
      <c r="K1121" s="23">
        <v>2.0</v>
      </c>
      <c r="N1121">
        <v>23.78</v>
      </c>
      <c r="O1121" s="23">
        <v>4.0</v>
      </c>
      <c r="R1121">
        <v>24.96</v>
      </c>
      <c r="S1121" t="s">
        <v>976</v>
      </c>
      <c r="T1121">
        <v>0.0</v>
      </c>
      <c r="U1121">
        <v>0.0</v>
      </c>
      <c r="V1121" s="6" t="s">
        <v>2551</v>
      </c>
      <c r="W1121" s="6" t="s">
        <v>2539</v>
      </c>
      <c r="X1121" s="6" t="s">
        <v>2540</v>
      </c>
      <c r="Y1121" s="6" t="s">
        <v>2545</v>
      </c>
      <c r="Z1121" s="6" t="s">
        <v>2546</v>
      </c>
      <c r="AA1121" s="35"/>
      <c r="AB1121" s="6" t="s">
        <v>2575</v>
      </c>
      <c r="AC1121" s="6" t="s">
        <v>2538</v>
      </c>
    </row>
    <row r="1122" ht="15.75" hidden="1" customHeight="1">
      <c r="A1122" s="2">
        <v>33.0</v>
      </c>
      <c r="B1122" s="18" t="s">
        <v>785</v>
      </c>
      <c r="C1122">
        <v>0.0</v>
      </c>
      <c r="D1122">
        <v>0.0</v>
      </c>
      <c r="E1122" t="s">
        <v>965</v>
      </c>
      <c r="F1122" t="s">
        <v>1134</v>
      </c>
      <c r="G1122" t="s">
        <v>1719</v>
      </c>
      <c r="H1122" t="s">
        <v>1234</v>
      </c>
      <c r="I1122" t="s">
        <v>972</v>
      </c>
      <c r="J1122" t="s">
        <v>973</v>
      </c>
      <c r="K1122" s="23">
        <v>2.0</v>
      </c>
      <c r="N1122">
        <v>23.78</v>
      </c>
      <c r="O1122" s="23">
        <v>5.0</v>
      </c>
      <c r="R1122">
        <v>24.45</v>
      </c>
      <c r="S1122" t="s">
        <v>976</v>
      </c>
      <c r="T1122">
        <v>0.0</v>
      </c>
      <c r="U1122">
        <v>0.0</v>
      </c>
      <c r="V1122" s="6" t="s">
        <v>2551</v>
      </c>
      <c r="W1122" s="6" t="s">
        <v>2539</v>
      </c>
      <c r="X1122" s="6" t="s">
        <v>2540</v>
      </c>
      <c r="Y1122" s="6" t="s">
        <v>2548</v>
      </c>
      <c r="Z1122" s="6" t="s">
        <v>2549</v>
      </c>
      <c r="AA1122" s="35"/>
      <c r="AB1122" s="6" t="s">
        <v>2575</v>
      </c>
      <c r="AC1122" s="6" t="s">
        <v>2538</v>
      </c>
    </row>
    <row r="1123" ht="15.75" hidden="1" customHeight="1">
      <c r="A1123" s="2">
        <v>33.0</v>
      </c>
      <c r="B1123" s="18" t="s">
        <v>785</v>
      </c>
      <c r="C1123">
        <v>0.0</v>
      </c>
      <c r="D1123">
        <v>0.0</v>
      </c>
      <c r="E1123" t="s">
        <v>965</v>
      </c>
      <c r="F1123" t="s">
        <v>1134</v>
      </c>
      <c r="G1123" t="s">
        <v>1719</v>
      </c>
      <c r="H1123" t="s">
        <v>1234</v>
      </c>
      <c r="I1123" t="s">
        <v>972</v>
      </c>
      <c r="J1123" t="s">
        <v>973</v>
      </c>
      <c r="K1123" s="23">
        <v>3.0</v>
      </c>
      <c r="N1123">
        <v>24.2</v>
      </c>
      <c r="O1123" s="23">
        <v>4.0</v>
      </c>
      <c r="R1123">
        <v>24.96</v>
      </c>
      <c r="S1123" t="s">
        <v>976</v>
      </c>
      <c r="T1123">
        <v>0.0</v>
      </c>
      <c r="U1123">
        <v>0.0</v>
      </c>
      <c r="V1123" s="6" t="s">
        <v>2551</v>
      </c>
      <c r="W1123" s="6" t="s">
        <v>2542</v>
      </c>
      <c r="X1123" s="6" t="s">
        <v>2543</v>
      </c>
      <c r="Y1123" s="6" t="s">
        <v>2545</v>
      </c>
      <c r="Z1123" s="6" t="s">
        <v>2546</v>
      </c>
      <c r="AA1123" s="35"/>
      <c r="AB1123" s="6" t="s">
        <v>2575</v>
      </c>
      <c r="AC1123" s="6" t="s">
        <v>2538</v>
      </c>
    </row>
    <row r="1124" ht="15.75" hidden="1" customHeight="1">
      <c r="A1124" s="2">
        <v>33.0</v>
      </c>
      <c r="B1124" s="18" t="s">
        <v>785</v>
      </c>
      <c r="C1124">
        <v>0.0</v>
      </c>
      <c r="D1124">
        <v>0.0</v>
      </c>
      <c r="E1124" t="s">
        <v>965</v>
      </c>
      <c r="F1124" t="s">
        <v>1134</v>
      </c>
      <c r="G1124" t="s">
        <v>1719</v>
      </c>
      <c r="H1124" t="s">
        <v>1234</v>
      </c>
      <c r="I1124" t="s">
        <v>972</v>
      </c>
      <c r="J1124" t="s">
        <v>973</v>
      </c>
      <c r="K1124" s="23">
        <v>3.0</v>
      </c>
      <c r="N1124">
        <v>24.2</v>
      </c>
      <c r="O1124" s="23">
        <v>5.0</v>
      </c>
      <c r="R1124">
        <v>24.45</v>
      </c>
      <c r="S1124" t="s">
        <v>976</v>
      </c>
      <c r="T1124">
        <v>0.0</v>
      </c>
      <c r="U1124">
        <v>0.0</v>
      </c>
      <c r="V1124" s="6" t="s">
        <v>2551</v>
      </c>
      <c r="W1124" s="6" t="s">
        <v>2542</v>
      </c>
      <c r="X1124" s="6" t="s">
        <v>2543</v>
      </c>
      <c r="Y1124" s="6" t="s">
        <v>2548</v>
      </c>
      <c r="Z1124" s="6" t="s">
        <v>2549</v>
      </c>
      <c r="AA1124" s="35"/>
      <c r="AB1124" s="6" t="s">
        <v>2575</v>
      </c>
      <c r="AC1124" s="6" t="s">
        <v>2538</v>
      </c>
    </row>
    <row r="1125" ht="15.75" hidden="1" customHeight="1">
      <c r="A1125" s="2">
        <v>33.0</v>
      </c>
      <c r="B1125" s="18" t="s">
        <v>785</v>
      </c>
      <c r="C1125">
        <v>0.0</v>
      </c>
      <c r="D1125">
        <v>0.0</v>
      </c>
      <c r="E1125" t="s">
        <v>965</v>
      </c>
      <c r="F1125" t="s">
        <v>1134</v>
      </c>
      <c r="G1125" t="s">
        <v>1719</v>
      </c>
      <c r="H1125" t="s">
        <v>1234</v>
      </c>
      <c r="I1125" t="s">
        <v>972</v>
      </c>
      <c r="J1125" t="s">
        <v>973</v>
      </c>
      <c r="K1125" s="23">
        <v>4.0</v>
      </c>
      <c r="N1125">
        <v>24.96</v>
      </c>
      <c r="O1125" s="23">
        <v>5.0</v>
      </c>
      <c r="R1125">
        <v>24.45</v>
      </c>
      <c r="S1125" t="s">
        <v>976</v>
      </c>
      <c r="T1125">
        <v>0.0</v>
      </c>
      <c r="U1125">
        <v>0.0</v>
      </c>
      <c r="V1125" s="6" t="s">
        <v>2551</v>
      </c>
      <c r="W1125" s="6" t="s">
        <v>2545</v>
      </c>
      <c r="X1125" s="6" t="s">
        <v>2546</v>
      </c>
      <c r="Y1125" s="6" t="s">
        <v>2548</v>
      </c>
      <c r="Z1125" s="6" t="s">
        <v>2549</v>
      </c>
      <c r="AA1125" s="35"/>
      <c r="AB1125" s="6" t="s">
        <v>2575</v>
      </c>
      <c r="AC1125" s="6" t="s">
        <v>2538</v>
      </c>
    </row>
    <row r="1126" ht="15.75" hidden="1" customHeight="1">
      <c r="A1126" s="2">
        <v>33.0</v>
      </c>
      <c r="B1126" s="18" t="s">
        <v>785</v>
      </c>
      <c r="C1126">
        <v>0.0</v>
      </c>
      <c r="D1126">
        <v>0.0</v>
      </c>
      <c r="E1126" t="s">
        <v>965</v>
      </c>
      <c r="F1126" t="s">
        <v>1134</v>
      </c>
      <c r="G1126" t="s">
        <v>2580</v>
      </c>
      <c r="H1126" t="s">
        <v>1234</v>
      </c>
      <c r="I1126" t="s">
        <v>972</v>
      </c>
      <c r="J1126" t="s">
        <v>973</v>
      </c>
      <c r="K1126" s="23">
        <v>0.0</v>
      </c>
      <c r="N1126">
        <v>1.83</v>
      </c>
      <c r="O1126" s="23">
        <v>1.0</v>
      </c>
      <c r="R1126">
        <v>1.88</v>
      </c>
      <c r="S1126" t="s">
        <v>976</v>
      </c>
      <c r="T1126">
        <v>0.0</v>
      </c>
      <c r="U1126">
        <v>0.0</v>
      </c>
      <c r="V1126" t="s">
        <v>978</v>
      </c>
      <c r="W1126" s="6" t="s">
        <v>1384</v>
      </c>
      <c r="X1126" s="6" t="s">
        <v>1385</v>
      </c>
      <c r="Y1126" s="6" t="s">
        <v>2534</v>
      </c>
      <c r="Z1126" s="6" t="s">
        <v>2535</v>
      </c>
      <c r="AA1126" s="35" t="s">
        <v>2581</v>
      </c>
      <c r="AB1126" s="6" t="s">
        <v>2582</v>
      </c>
      <c r="AC1126" s="6" t="s">
        <v>2538</v>
      </c>
    </row>
    <row r="1127" ht="15.75" hidden="1" customHeight="1">
      <c r="A1127" s="2">
        <v>33.0</v>
      </c>
      <c r="B1127" s="18" t="s">
        <v>785</v>
      </c>
      <c r="C1127">
        <v>0.0</v>
      </c>
      <c r="D1127">
        <v>0.0</v>
      </c>
      <c r="E1127" t="s">
        <v>965</v>
      </c>
      <c r="F1127" t="s">
        <v>1134</v>
      </c>
      <c r="G1127" t="s">
        <v>2580</v>
      </c>
      <c r="H1127" t="s">
        <v>1234</v>
      </c>
      <c r="I1127" t="s">
        <v>972</v>
      </c>
      <c r="J1127" t="s">
        <v>973</v>
      </c>
      <c r="K1127" s="23">
        <v>0.0</v>
      </c>
      <c r="N1127">
        <v>1.83</v>
      </c>
      <c r="O1127" s="23">
        <v>2.0</v>
      </c>
      <c r="R1127">
        <v>1.86</v>
      </c>
      <c r="S1127" t="s">
        <v>976</v>
      </c>
      <c r="T1127">
        <v>0.0</v>
      </c>
      <c r="U1127">
        <v>0.0</v>
      </c>
      <c r="V1127" t="s">
        <v>1391</v>
      </c>
      <c r="W1127" s="6" t="s">
        <v>1384</v>
      </c>
      <c r="X1127" s="6" t="s">
        <v>1385</v>
      </c>
      <c r="Y1127" s="6" t="s">
        <v>2539</v>
      </c>
      <c r="Z1127" s="6" t="s">
        <v>2540</v>
      </c>
      <c r="AA1127" s="35" t="s">
        <v>2583</v>
      </c>
      <c r="AB1127" s="6" t="s">
        <v>2582</v>
      </c>
      <c r="AC1127" s="6" t="s">
        <v>2538</v>
      </c>
    </row>
    <row r="1128" ht="15.75" hidden="1" customHeight="1">
      <c r="A1128" s="2">
        <v>33.0</v>
      </c>
      <c r="B1128" s="18" t="s">
        <v>785</v>
      </c>
      <c r="C1128">
        <v>0.0</v>
      </c>
      <c r="D1128">
        <v>0.0</v>
      </c>
      <c r="E1128" t="s">
        <v>965</v>
      </c>
      <c r="F1128" t="s">
        <v>1134</v>
      </c>
      <c r="G1128" t="s">
        <v>2580</v>
      </c>
      <c r="H1128" t="s">
        <v>1234</v>
      </c>
      <c r="I1128" t="s">
        <v>972</v>
      </c>
      <c r="J1128" t="s">
        <v>973</v>
      </c>
      <c r="K1128" s="23">
        <v>0.0</v>
      </c>
      <c r="N1128">
        <v>1.83</v>
      </c>
      <c r="O1128" s="23">
        <v>3.0</v>
      </c>
      <c r="R1128">
        <v>1.86</v>
      </c>
      <c r="S1128" t="s">
        <v>976</v>
      </c>
      <c r="T1128">
        <v>0.0</v>
      </c>
      <c r="U1128">
        <v>0.0</v>
      </c>
      <c r="V1128" t="s">
        <v>1391</v>
      </c>
      <c r="W1128" s="6" t="s">
        <v>1384</v>
      </c>
      <c r="X1128" s="6" t="s">
        <v>1385</v>
      </c>
      <c r="Y1128" s="6" t="s">
        <v>2542</v>
      </c>
      <c r="Z1128" s="6" t="s">
        <v>2543</v>
      </c>
      <c r="AA1128" s="35" t="s">
        <v>2584</v>
      </c>
      <c r="AB1128" s="6" t="s">
        <v>2582</v>
      </c>
      <c r="AC1128" s="6" t="s">
        <v>2538</v>
      </c>
    </row>
    <row r="1129" ht="15.75" hidden="1" customHeight="1">
      <c r="A1129" s="2">
        <v>33.0</v>
      </c>
      <c r="B1129" s="18" t="s">
        <v>785</v>
      </c>
      <c r="C1129">
        <v>0.0</v>
      </c>
      <c r="D1129">
        <v>0.0</v>
      </c>
      <c r="E1129" t="s">
        <v>965</v>
      </c>
      <c r="F1129" t="s">
        <v>1134</v>
      </c>
      <c r="G1129" t="s">
        <v>2580</v>
      </c>
      <c r="H1129" t="s">
        <v>1234</v>
      </c>
      <c r="I1129" t="s">
        <v>972</v>
      </c>
      <c r="J1129" t="s">
        <v>973</v>
      </c>
      <c r="K1129" s="23">
        <v>0.0</v>
      </c>
      <c r="N1129">
        <v>1.83</v>
      </c>
      <c r="O1129" s="23">
        <v>4.0</v>
      </c>
      <c r="R1129">
        <v>1.9</v>
      </c>
      <c r="S1129" t="s">
        <v>976</v>
      </c>
      <c r="T1129">
        <v>0.0</v>
      </c>
      <c r="U1129">
        <v>0.0</v>
      </c>
      <c r="V1129" t="s">
        <v>1391</v>
      </c>
      <c r="W1129" s="6" t="s">
        <v>1384</v>
      </c>
      <c r="X1129" s="6" t="s">
        <v>1385</v>
      </c>
      <c r="Y1129" s="6" t="s">
        <v>2545</v>
      </c>
      <c r="Z1129" s="6" t="s">
        <v>2546</v>
      </c>
      <c r="AA1129" s="35" t="s">
        <v>2585</v>
      </c>
      <c r="AB1129" s="6" t="s">
        <v>2582</v>
      </c>
      <c r="AC1129" s="6" t="s">
        <v>2538</v>
      </c>
    </row>
    <row r="1130" ht="15.75" hidden="1" customHeight="1">
      <c r="A1130" s="2">
        <v>33.0</v>
      </c>
      <c r="B1130" s="18" t="s">
        <v>785</v>
      </c>
      <c r="C1130">
        <v>0.0</v>
      </c>
      <c r="D1130">
        <v>0.0</v>
      </c>
      <c r="E1130" t="s">
        <v>965</v>
      </c>
      <c r="F1130" t="s">
        <v>1134</v>
      </c>
      <c r="G1130" t="s">
        <v>2580</v>
      </c>
      <c r="H1130" t="s">
        <v>1234</v>
      </c>
      <c r="I1130" t="s">
        <v>972</v>
      </c>
      <c r="J1130" t="s">
        <v>973</v>
      </c>
      <c r="K1130" s="23">
        <v>0.0</v>
      </c>
      <c r="N1130">
        <v>1.83</v>
      </c>
      <c r="O1130" s="23">
        <v>5.0</v>
      </c>
      <c r="R1130">
        <v>1.87</v>
      </c>
      <c r="S1130" t="s">
        <v>976</v>
      </c>
      <c r="T1130">
        <v>0.0</v>
      </c>
      <c r="U1130">
        <v>0.0</v>
      </c>
      <c r="V1130" t="s">
        <v>1391</v>
      </c>
      <c r="W1130" s="6" t="s">
        <v>1384</v>
      </c>
      <c r="X1130" s="6" t="s">
        <v>1385</v>
      </c>
      <c r="Y1130" s="6" t="s">
        <v>2548</v>
      </c>
      <c r="Z1130" s="6" t="s">
        <v>2549</v>
      </c>
      <c r="AA1130" s="35" t="s">
        <v>2586</v>
      </c>
      <c r="AB1130" s="6" t="s">
        <v>2582</v>
      </c>
      <c r="AC1130" s="6" t="s">
        <v>2538</v>
      </c>
    </row>
    <row r="1131" ht="15.75" hidden="1" customHeight="1">
      <c r="A1131" s="2">
        <v>33.0</v>
      </c>
      <c r="B1131" s="18" t="s">
        <v>785</v>
      </c>
      <c r="C1131">
        <v>0.0</v>
      </c>
      <c r="D1131">
        <v>0.0</v>
      </c>
      <c r="E1131" t="s">
        <v>965</v>
      </c>
      <c r="F1131" t="s">
        <v>1134</v>
      </c>
      <c r="G1131" t="s">
        <v>2580</v>
      </c>
      <c r="H1131" t="s">
        <v>1234</v>
      </c>
      <c r="I1131" t="s">
        <v>972</v>
      </c>
      <c r="J1131" t="s">
        <v>973</v>
      </c>
      <c r="K1131" s="23">
        <v>1.0</v>
      </c>
      <c r="N1131">
        <v>1.88</v>
      </c>
      <c r="O1131" s="23">
        <v>2.0</v>
      </c>
      <c r="R1131">
        <v>1.86</v>
      </c>
      <c r="S1131" t="s">
        <v>976</v>
      </c>
      <c r="T1131">
        <v>0.0</v>
      </c>
      <c r="U1131">
        <v>0.0</v>
      </c>
      <c r="V1131" s="6" t="s">
        <v>1401</v>
      </c>
      <c r="W1131" s="6" t="s">
        <v>2534</v>
      </c>
      <c r="X1131" s="6" t="s">
        <v>2535</v>
      </c>
      <c r="Y1131" s="6" t="s">
        <v>2539</v>
      </c>
      <c r="Z1131" s="6" t="s">
        <v>2540</v>
      </c>
      <c r="AA1131" s="35"/>
      <c r="AB1131" s="6" t="s">
        <v>2582</v>
      </c>
      <c r="AC1131" s="6" t="s">
        <v>2538</v>
      </c>
    </row>
    <row r="1132" ht="15.75" hidden="1" customHeight="1">
      <c r="A1132" s="2">
        <v>33.0</v>
      </c>
      <c r="B1132" s="18" t="s">
        <v>785</v>
      </c>
      <c r="C1132">
        <v>0.0</v>
      </c>
      <c r="D1132">
        <v>0.0</v>
      </c>
      <c r="E1132" t="s">
        <v>965</v>
      </c>
      <c r="F1132" t="s">
        <v>1134</v>
      </c>
      <c r="G1132" t="s">
        <v>2580</v>
      </c>
      <c r="H1132" t="s">
        <v>1234</v>
      </c>
      <c r="I1132" t="s">
        <v>972</v>
      </c>
      <c r="J1132" t="s">
        <v>973</v>
      </c>
      <c r="K1132" s="23">
        <v>1.0</v>
      </c>
      <c r="N1132">
        <v>1.88</v>
      </c>
      <c r="O1132" s="23">
        <v>3.0</v>
      </c>
      <c r="R1132">
        <v>1.86</v>
      </c>
      <c r="S1132" t="s">
        <v>976</v>
      </c>
      <c r="T1132">
        <v>0.0</v>
      </c>
      <c r="U1132">
        <v>0.0</v>
      </c>
      <c r="V1132" s="6" t="s">
        <v>1401</v>
      </c>
      <c r="W1132" s="6" t="s">
        <v>2534</v>
      </c>
      <c r="X1132" s="6" t="s">
        <v>2535</v>
      </c>
      <c r="Y1132" s="6" t="s">
        <v>2542</v>
      </c>
      <c r="Z1132" s="6" t="s">
        <v>2543</v>
      </c>
      <c r="AA1132" s="35"/>
      <c r="AB1132" s="6" t="s">
        <v>2582</v>
      </c>
      <c r="AC1132" s="6" t="s">
        <v>2538</v>
      </c>
    </row>
    <row r="1133" ht="15.75" hidden="1" customHeight="1">
      <c r="A1133" s="2">
        <v>33.0</v>
      </c>
      <c r="B1133" s="18" t="s">
        <v>785</v>
      </c>
      <c r="C1133">
        <v>0.0</v>
      </c>
      <c r="D1133">
        <v>0.0</v>
      </c>
      <c r="E1133" t="s">
        <v>965</v>
      </c>
      <c r="F1133" t="s">
        <v>1134</v>
      </c>
      <c r="G1133" t="s">
        <v>2580</v>
      </c>
      <c r="H1133" t="s">
        <v>1234</v>
      </c>
      <c r="I1133" t="s">
        <v>972</v>
      </c>
      <c r="J1133" t="s">
        <v>973</v>
      </c>
      <c r="K1133" s="23">
        <v>1.0</v>
      </c>
      <c r="N1133">
        <v>1.88</v>
      </c>
      <c r="O1133" s="23">
        <v>4.0</v>
      </c>
      <c r="R1133">
        <v>1.9</v>
      </c>
      <c r="S1133" t="s">
        <v>976</v>
      </c>
      <c r="T1133">
        <v>0.0</v>
      </c>
      <c r="U1133">
        <v>0.0</v>
      </c>
      <c r="V1133" s="6" t="s">
        <v>1401</v>
      </c>
      <c r="W1133" s="6" t="s">
        <v>2534</v>
      </c>
      <c r="X1133" s="6" t="s">
        <v>2535</v>
      </c>
      <c r="Y1133" s="6" t="s">
        <v>2545</v>
      </c>
      <c r="Z1133" s="6" t="s">
        <v>2546</v>
      </c>
      <c r="AA1133" s="35"/>
      <c r="AB1133" s="6" t="s">
        <v>2582</v>
      </c>
      <c r="AC1133" s="6" t="s">
        <v>2538</v>
      </c>
    </row>
    <row r="1134" ht="15.75" hidden="1" customHeight="1">
      <c r="A1134" s="2">
        <v>33.0</v>
      </c>
      <c r="B1134" s="18" t="s">
        <v>785</v>
      </c>
      <c r="C1134">
        <v>0.0</v>
      </c>
      <c r="D1134">
        <v>0.0</v>
      </c>
      <c r="E1134" t="s">
        <v>965</v>
      </c>
      <c r="F1134" t="s">
        <v>1134</v>
      </c>
      <c r="G1134" t="s">
        <v>2580</v>
      </c>
      <c r="H1134" t="s">
        <v>1234</v>
      </c>
      <c r="I1134" t="s">
        <v>972</v>
      </c>
      <c r="J1134" t="s">
        <v>973</v>
      </c>
      <c r="K1134" s="23">
        <v>1.0</v>
      </c>
      <c r="N1134">
        <v>1.88</v>
      </c>
      <c r="O1134" s="23">
        <v>5.0</v>
      </c>
      <c r="R1134">
        <v>1.87</v>
      </c>
      <c r="S1134" t="s">
        <v>976</v>
      </c>
      <c r="T1134">
        <v>0.0</v>
      </c>
      <c r="U1134">
        <v>0.0</v>
      </c>
      <c r="V1134" s="6" t="s">
        <v>1401</v>
      </c>
      <c r="W1134" s="6" t="s">
        <v>2534</v>
      </c>
      <c r="X1134" s="6" t="s">
        <v>2535</v>
      </c>
      <c r="Y1134" s="6" t="s">
        <v>2548</v>
      </c>
      <c r="Z1134" s="6" t="s">
        <v>2549</v>
      </c>
      <c r="AA1134" s="35"/>
      <c r="AB1134" s="6" t="s">
        <v>2582</v>
      </c>
      <c r="AC1134" s="6" t="s">
        <v>2538</v>
      </c>
    </row>
    <row r="1135" ht="15.75" hidden="1" customHeight="1">
      <c r="A1135" s="2">
        <v>33.0</v>
      </c>
      <c r="B1135" s="18" t="s">
        <v>785</v>
      </c>
      <c r="C1135">
        <v>0.0</v>
      </c>
      <c r="D1135">
        <v>0.0</v>
      </c>
      <c r="E1135" t="s">
        <v>965</v>
      </c>
      <c r="F1135" t="s">
        <v>1134</v>
      </c>
      <c r="G1135" t="s">
        <v>2580</v>
      </c>
      <c r="H1135" t="s">
        <v>1234</v>
      </c>
      <c r="I1135" t="s">
        <v>972</v>
      </c>
      <c r="J1135" t="s">
        <v>973</v>
      </c>
      <c r="K1135" s="23">
        <v>2.0</v>
      </c>
      <c r="N1135">
        <v>1.86</v>
      </c>
      <c r="O1135" s="23">
        <v>3.0</v>
      </c>
      <c r="R1135">
        <v>1.86</v>
      </c>
      <c r="S1135" t="s">
        <v>976</v>
      </c>
      <c r="T1135">
        <v>0.0</v>
      </c>
      <c r="U1135">
        <v>0.0</v>
      </c>
      <c r="V1135" s="6" t="s">
        <v>2551</v>
      </c>
      <c r="W1135" s="6" t="s">
        <v>2539</v>
      </c>
      <c r="X1135" s="6" t="s">
        <v>2540</v>
      </c>
      <c r="Y1135" s="6" t="s">
        <v>2542</v>
      </c>
      <c r="Z1135" s="6" t="s">
        <v>2543</v>
      </c>
      <c r="AA1135" s="35"/>
      <c r="AB1135" s="6" t="s">
        <v>2582</v>
      </c>
      <c r="AC1135" s="6" t="s">
        <v>2538</v>
      </c>
    </row>
    <row r="1136" ht="15.75" hidden="1" customHeight="1">
      <c r="A1136" s="2">
        <v>33.0</v>
      </c>
      <c r="B1136" s="18" t="s">
        <v>785</v>
      </c>
      <c r="C1136">
        <v>0.0</v>
      </c>
      <c r="D1136">
        <v>0.0</v>
      </c>
      <c r="E1136" t="s">
        <v>965</v>
      </c>
      <c r="F1136" t="s">
        <v>1134</v>
      </c>
      <c r="G1136" t="s">
        <v>2580</v>
      </c>
      <c r="H1136" t="s">
        <v>1234</v>
      </c>
      <c r="I1136" t="s">
        <v>972</v>
      </c>
      <c r="J1136" t="s">
        <v>973</v>
      </c>
      <c r="K1136" s="23">
        <v>2.0</v>
      </c>
      <c r="N1136">
        <v>1.86</v>
      </c>
      <c r="O1136" s="23">
        <v>4.0</v>
      </c>
      <c r="R1136">
        <v>1.9</v>
      </c>
      <c r="S1136" t="s">
        <v>976</v>
      </c>
      <c r="T1136">
        <v>0.0</v>
      </c>
      <c r="U1136">
        <v>0.0</v>
      </c>
      <c r="V1136" s="6" t="s">
        <v>2551</v>
      </c>
      <c r="W1136" s="6" t="s">
        <v>2539</v>
      </c>
      <c r="X1136" s="6" t="s">
        <v>2540</v>
      </c>
      <c r="Y1136" s="6" t="s">
        <v>2545</v>
      </c>
      <c r="Z1136" s="6" t="s">
        <v>2546</v>
      </c>
      <c r="AA1136" s="35"/>
      <c r="AB1136" s="6" t="s">
        <v>2582</v>
      </c>
      <c r="AC1136" s="6" t="s">
        <v>2538</v>
      </c>
    </row>
    <row r="1137" ht="15.75" hidden="1" customHeight="1">
      <c r="A1137" s="2">
        <v>33.0</v>
      </c>
      <c r="B1137" s="18" t="s">
        <v>785</v>
      </c>
      <c r="C1137">
        <v>0.0</v>
      </c>
      <c r="D1137">
        <v>0.0</v>
      </c>
      <c r="E1137" t="s">
        <v>965</v>
      </c>
      <c r="F1137" t="s">
        <v>1134</v>
      </c>
      <c r="G1137" t="s">
        <v>2580</v>
      </c>
      <c r="H1137" t="s">
        <v>1234</v>
      </c>
      <c r="I1137" t="s">
        <v>972</v>
      </c>
      <c r="J1137" t="s">
        <v>973</v>
      </c>
      <c r="K1137" s="23">
        <v>2.0</v>
      </c>
      <c r="N1137">
        <v>1.86</v>
      </c>
      <c r="O1137" s="23">
        <v>5.0</v>
      </c>
      <c r="R1137">
        <v>1.87</v>
      </c>
      <c r="S1137" t="s">
        <v>976</v>
      </c>
      <c r="T1137">
        <v>0.0</v>
      </c>
      <c r="U1137">
        <v>0.0</v>
      </c>
      <c r="V1137" s="6" t="s">
        <v>2551</v>
      </c>
      <c r="W1137" s="6" t="s">
        <v>2539</v>
      </c>
      <c r="X1137" s="6" t="s">
        <v>2540</v>
      </c>
      <c r="Y1137" s="6" t="s">
        <v>2548</v>
      </c>
      <c r="Z1137" s="6" t="s">
        <v>2549</v>
      </c>
      <c r="AA1137" s="35"/>
      <c r="AB1137" s="6" t="s">
        <v>2582</v>
      </c>
      <c r="AC1137" s="6" t="s">
        <v>2538</v>
      </c>
    </row>
    <row r="1138" ht="15.75" hidden="1" customHeight="1">
      <c r="A1138" s="2">
        <v>33.0</v>
      </c>
      <c r="B1138" s="18" t="s">
        <v>785</v>
      </c>
      <c r="C1138">
        <v>0.0</v>
      </c>
      <c r="D1138">
        <v>0.0</v>
      </c>
      <c r="E1138" t="s">
        <v>965</v>
      </c>
      <c r="F1138" t="s">
        <v>1134</v>
      </c>
      <c r="G1138" t="s">
        <v>2580</v>
      </c>
      <c r="H1138" t="s">
        <v>1234</v>
      </c>
      <c r="I1138" t="s">
        <v>972</v>
      </c>
      <c r="J1138" t="s">
        <v>973</v>
      </c>
      <c r="K1138" s="23">
        <v>3.0</v>
      </c>
      <c r="N1138">
        <v>1.86</v>
      </c>
      <c r="O1138" s="23">
        <v>4.0</v>
      </c>
      <c r="R1138">
        <v>1.9</v>
      </c>
      <c r="S1138" t="s">
        <v>976</v>
      </c>
      <c r="T1138">
        <v>0.0</v>
      </c>
      <c r="U1138">
        <v>0.0</v>
      </c>
      <c r="V1138" s="6" t="s">
        <v>2551</v>
      </c>
      <c r="W1138" s="6" t="s">
        <v>2542</v>
      </c>
      <c r="X1138" s="6" t="s">
        <v>2543</v>
      </c>
      <c r="Y1138" s="6" t="s">
        <v>2545</v>
      </c>
      <c r="Z1138" s="6" t="s">
        <v>2546</v>
      </c>
      <c r="AA1138" s="35"/>
      <c r="AB1138" s="6" t="s">
        <v>2582</v>
      </c>
      <c r="AC1138" s="6" t="s">
        <v>2538</v>
      </c>
    </row>
    <row r="1139" ht="15.75" hidden="1" customHeight="1">
      <c r="A1139" s="2">
        <v>33.0</v>
      </c>
      <c r="B1139" s="18" t="s">
        <v>785</v>
      </c>
      <c r="C1139">
        <v>0.0</v>
      </c>
      <c r="D1139">
        <v>0.0</v>
      </c>
      <c r="E1139" t="s">
        <v>965</v>
      </c>
      <c r="F1139" t="s">
        <v>1134</v>
      </c>
      <c r="G1139" t="s">
        <v>2580</v>
      </c>
      <c r="H1139" t="s">
        <v>1234</v>
      </c>
      <c r="I1139" t="s">
        <v>972</v>
      </c>
      <c r="J1139" t="s">
        <v>973</v>
      </c>
      <c r="K1139" s="23">
        <v>3.0</v>
      </c>
      <c r="N1139">
        <v>1.86</v>
      </c>
      <c r="O1139" s="23">
        <v>5.0</v>
      </c>
      <c r="R1139">
        <v>1.87</v>
      </c>
      <c r="S1139" t="s">
        <v>976</v>
      </c>
      <c r="T1139">
        <v>0.0</v>
      </c>
      <c r="U1139">
        <v>0.0</v>
      </c>
      <c r="V1139" s="6" t="s">
        <v>2551</v>
      </c>
      <c r="W1139" s="6" t="s">
        <v>2542</v>
      </c>
      <c r="X1139" s="6" t="s">
        <v>2543</v>
      </c>
      <c r="Y1139" s="6" t="s">
        <v>2548</v>
      </c>
      <c r="Z1139" s="6" t="s">
        <v>2549</v>
      </c>
      <c r="AA1139" s="35"/>
      <c r="AB1139" s="6" t="s">
        <v>2582</v>
      </c>
      <c r="AC1139" s="6" t="s">
        <v>2538</v>
      </c>
    </row>
    <row r="1140" ht="15.75" hidden="1" customHeight="1">
      <c r="A1140" s="2">
        <v>33.0</v>
      </c>
      <c r="B1140" s="18" t="s">
        <v>785</v>
      </c>
      <c r="C1140">
        <v>0.0</v>
      </c>
      <c r="D1140">
        <v>0.0</v>
      </c>
      <c r="E1140" t="s">
        <v>965</v>
      </c>
      <c r="F1140" t="s">
        <v>1134</v>
      </c>
      <c r="G1140" t="s">
        <v>2580</v>
      </c>
      <c r="H1140" t="s">
        <v>1234</v>
      </c>
      <c r="I1140" t="s">
        <v>972</v>
      </c>
      <c r="J1140" t="s">
        <v>973</v>
      </c>
      <c r="K1140" s="23">
        <v>4.0</v>
      </c>
      <c r="N1140">
        <v>1.9</v>
      </c>
      <c r="O1140" s="23">
        <v>5.0</v>
      </c>
      <c r="R1140">
        <v>1.87</v>
      </c>
      <c r="S1140" t="s">
        <v>976</v>
      </c>
      <c r="T1140">
        <v>0.0</v>
      </c>
      <c r="U1140">
        <v>0.0</v>
      </c>
      <c r="V1140" s="6" t="s">
        <v>2551</v>
      </c>
      <c r="W1140" s="6" t="s">
        <v>2545</v>
      </c>
      <c r="X1140" s="6" t="s">
        <v>2546</v>
      </c>
      <c r="Y1140" s="6" t="s">
        <v>2548</v>
      </c>
      <c r="Z1140" s="6" t="s">
        <v>2549</v>
      </c>
      <c r="AA1140" s="35"/>
      <c r="AB1140" s="6" t="s">
        <v>2582</v>
      </c>
      <c r="AC1140" s="6" t="s">
        <v>2538</v>
      </c>
    </row>
    <row r="1141" ht="15.75" hidden="1" customHeight="1">
      <c r="A1141" s="2">
        <v>33.0</v>
      </c>
      <c r="B1141" s="18" t="s">
        <v>785</v>
      </c>
      <c r="C1141">
        <v>0.0</v>
      </c>
      <c r="D1141">
        <v>0.0</v>
      </c>
      <c r="E1141" t="s">
        <v>965</v>
      </c>
      <c r="F1141" t="s">
        <v>1134</v>
      </c>
      <c r="G1141" t="s">
        <v>1724</v>
      </c>
      <c r="H1141" t="s">
        <v>1725</v>
      </c>
      <c r="I1141" t="s">
        <v>972</v>
      </c>
      <c r="J1141" t="s">
        <v>973</v>
      </c>
      <c r="K1141" s="23">
        <v>0.0</v>
      </c>
      <c r="N1141">
        <v>82.6</v>
      </c>
      <c r="O1141" s="23">
        <v>1.0</v>
      </c>
      <c r="R1141">
        <v>83.9</v>
      </c>
      <c r="S1141" t="s">
        <v>976</v>
      </c>
      <c r="T1141">
        <v>0.0</v>
      </c>
      <c r="U1141">
        <v>0.0</v>
      </c>
      <c r="V1141" t="s">
        <v>978</v>
      </c>
      <c r="W1141" s="6" t="s">
        <v>1384</v>
      </c>
      <c r="X1141" s="6" t="s">
        <v>1385</v>
      </c>
      <c r="Y1141" s="6" t="s">
        <v>2534</v>
      </c>
      <c r="Z1141" s="6" t="s">
        <v>2535</v>
      </c>
      <c r="AA1141" s="35" t="s">
        <v>2587</v>
      </c>
      <c r="AB1141" s="6" t="s">
        <v>2588</v>
      </c>
      <c r="AC1141" s="6" t="s">
        <v>2589</v>
      </c>
    </row>
    <row r="1142" ht="15.75" hidden="1" customHeight="1">
      <c r="A1142" s="2">
        <v>33.0</v>
      </c>
      <c r="B1142" s="18" t="s">
        <v>785</v>
      </c>
      <c r="C1142">
        <v>0.0</v>
      </c>
      <c r="D1142">
        <v>0.0</v>
      </c>
      <c r="E1142" t="s">
        <v>965</v>
      </c>
      <c r="F1142" t="s">
        <v>1134</v>
      </c>
      <c r="G1142" t="s">
        <v>1724</v>
      </c>
      <c r="H1142" t="s">
        <v>1725</v>
      </c>
      <c r="I1142" t="s">
        <v>972</v>
      </c>
      <c r="J1142" t="s">
        <v>973</v>
      </c>
      <c r="K1142" s="23">
        <v>0.0</v>
      </c>
      <c r="N1142">
        <v>82.6</v>
      </c>
      <c r="O1142" s="23">
        <v>2.0</v>
      </c>
      <c r="R1142">
        <v>82.2</v>
      </c>
      <c r="S1142" t="s">
        <v>976</v>
      </c>
      <c r="T1142">
        <v>0.0</v>
      </c>
      <c r="U1142">
        <v>0.0</v>
      </c>
      <c r="V1142" t="s">
        <v>1391</v>
      </c>
      <c r="W1142" s="6" t="s">
        <v>1384</v>
      </c>
      <c r="X1142" s="6" t="s">
        <v>1385</v>
      </c>
      <c r="Y1142" s="6" t="s">
        <v>2539</v>
      </c>
      <c r="Z1142" s="6" t="s">
        <v>2540</v>
      </c>
      <c r="AA1142" s="35" t="s">
        <v>2590</v>
      </c>
      <c r="AB1142" s="6" t="s">
        <v>2588</v>
      </c>
      <c r="AC1142" s="6" t="s">
        <v>2589</v>
      </c>
    </row>
    <row r="1143" ht="15.75" hidden="1" customHeight="1">
      <c r="A1143" s="2">
        <v>33.0</v>
      </c>
      <c r="B1143" s="18" t="s">
        <v>785</v>
      </c>
      <c r="C1143">
        <v>0.0</v>
      </c>
      <c r="D1143">
        <v>0.0</v>
      </c>
      <c r="E1143" t="s">
        <v>965</v>
      </c>
      <c r="F1143" t="s">
        <v>1134</v>
      </c>
      <c r="G1143" t="s">
        <v>1724</v>
      </c>
      <c r="H1143" t="s">
        <v>1725</v>
      </c>
      <c r="I1143" t="s">
        <v>972</v>
      </c>
      <c r="J1143" t="s">
        <v>973</v>
      </c>
      <c r="K1143" s="23">
        <v>0.0</v>
      </c>
      <c r="N1143">
        <v>82.6</v>
      </c>
      <c r="O1143" s="23">
        <v>3.0</v>
      </c>
      <c r="R1143">
        <v>85.0</v>
      </c>
      <c r="S1143" t="s">
        <v>976</v>
      </c>
      <c r="T1143">
        <v>0.0</v>
      </c>
      <c r="U1143">
        <v>0.0</v>
      </c>
      <c r="V1143" t="s">
        <v>1391</v>
      </c>
      <c r="W1143" s="6" t="s">
        <v>1384</v>
      </c>
      <c r="X1143" s="6" t="s">
        <v>1385</v>
      </c>
      <c r="Y1143" s="6" t="s">
        <v>2542</v>
      </c>
      <c r="Z1143" s="6" t="s">
        <v>2543</v>
      </c>
      <c r="AA1143" s="35" t="s">
        <v>2591</v>
      </c>
      <c r="AB1143" s="6" t="s">
        <v>2588</v>
      </c>
      <c r="AC1143" s="6" t="s">
        <v>2589</v>
      </c>
    </row>
    <row r="1144" ht="15.75" hidden="1" customHeight="1">
      <c r="A1144" s="2">
        <v>33.0</v>
      </c>
      <c r="B1144" s="18" t="s">
        <v>785</v>
      </c>
      <c r="C1144">
        <v>0.0</v>
      </c>
      <c r="D1144">
        <v>0.0</v>
      </c>
      <c r="E1144" t="s">
        <v>965</v>
      </c>
      <c r="F1144" t="s">
        <v>1134</v>
      </c>
      <c r="G1144" t="s">
        <v>1724</v>
      </c>
      <c r="H1144" t="s">
        <v>1725</v>
      </c>
      <c r="I1144" t="s">
        <v>972</v>
      </c>
      <c r="J1144" t="s">
        <v>973</v>
      </c>
      <c r="K1144" s="23">
        <v>0.0</v>
      </c>
      <c r="N1144">
        <v>82.6</v>
      </c>
      <c r="O1144" s="23">
        <v>4.0</v>
      </c>
      <c r="R1144">
        <v>84.6</v>
      </c>
      <c r="S1144" t="s">
        <v>976</v>
      </c>
      <c r="T1144">
        <v>0.0</v>
      </c>
      <c r="U1144">
        <v>0.0</v>
      </c>
      <c r="V1144" t="s">
        <v>1391</v>
      </c>
      <c r="W1144" s="6" t="s">
        <v>1384</v>
      </c>
      <c r="X1144" s="6" t="s">
        <v>1385</v>
      </c>
      <c r="Y1144" s="6" t="s">
        <v>2545</v>
      </c>
      <c r="Z1144" s="6" t="s">
        <v>2546</v>
      </c>
      <c r="AA1144" s="35" t="s">
        <v>2592</v>
      </c>
      <c r="AB1144" s="6" t="s">
        <v>2588</v>
      </c>
      <c r="AC1144" s="6" t="s">
        <v>2589</v>
      </c>
    </row>
    <row r="1145" ht="15.75" hidden="1" customHeight="1">
      <c r="A1145" s="2">
        <v>33.0</v>
      </c>
      <c r="B1145" s="18" t="s">
        <v>785</v>
      </c>
      <c r="C1145">
        <v>0.0</v>
      </c>
      <c r="D1145">
        <v>0.0</v>
      </c>
      <c r="E1145" t="s">
        <v>965</v>
      </c>
      <c r="F1145" t="s">
        <v>1134</v>
      </c>
      <c r="G1145" t="s">
        <v>1724</v>
      </c>
      <c r="H1145" t="s">
        <v>1725</v>
      </c>
      <c r="I1145" t="s">
        <v>972</v>
      </c>
      <c r="J1145" t="s">
        <v>973</v>
      </c>
      <c r="K1145" s="23">
        <v>0.0</v>
      </c>
      <c r="N1145">
        <v>82.6</v>
      </c>
      <c r="O1145" s="23">
        <v>5.0</v>
      </c>
      <c r="R1145">
        <v>85.2</v>
      </c>
      <c r="S1145" t="s">
        <v>976</v>
      </c>
      <c r="T1145">
        <v>0.0</v>
      </c>
      <c r="U1145">
        <v>0.0</v>
      </c>
      <c r="V1145" t="s">
        <v>1391</v>
      </c>
      <c r="W1145" s="6" t="s">
        <v>1384</v>
      </c>
      <c r="X1145" s="6" t="s">
        <v>1385</v>
      </c>
      <c r="Y1145" s="6" t="s">
        <v>2548</v>
      </c>
      <c r="Z1145" s="6" t="s">
        <v>2549</v>
      </c>
      <c r="AA1145" s="35" t="s">
        <v>2593</v>
      </c>
      <c r="AB1145" s="6" t="s">
        <v>2588</v>
      </c>
      <c r="AC1145" s="6" t="s">
        <v>2589</v>
      </c>
    </row>
    <row r="1146" ht="15.75" hidden="1" customHeight="1">
      <c r="A1146" s="2">
        <v>33.0</v>
      </c>
      <c r="B1146" s="18" t="s">
        <v>785</v>
      </c>
      <c r="C1146">
        <v>0.0</v>
      </c>
      <c r="D1146">
        <v>0.0</v>
      </c>
      <c r="E1146" t="s">
        <v>965</v>
      </c>
      <c r="F1146" t="s">
        <v>1134</v>
      </c>
      <c r="G1146" t="s">
        <v>1724</v>
      </c>
      <c r="H1146" t="s">
        <v>1725</v>
      </c>
      <c r="I1146" t="s">
        <v>972</v>
      </c>
      <c r="J1146" t="s">
        <v>973</v>
      </c>
      <c r="K1146" s="23">
        <v>1.0</v>
      </c>
      <c r="N1146">
        <v>83.9</v>
      </c>
      <c r="O1146" s="23">
        <v>2.0</v>
      </c>
      <c r="R1146">
        <v>82.2</v>
      </c>
      <c r="S1146" t="s">
        <v>976</v>
      </c>
      <c r="T1146">
        <v>0.0</v>
      </c>
      <c r="U1146">
        <v>0.0</v>
      </c>
      <c r="V1146" s="6" t="s">
        <v>1401</v>
      </c>
      <c r="W1146" s="6" t="s">
        <v>2534</v>
      </c>
      <c r="X1146" s="6" t="s">
        <v>2535</v>
      </c>
      <c r="Y1146" s="6" t="s">
        <v>2539</v>
      </c>
      <c r="Z1146" s="6" t="s">
        <v>2540</v>
      </c>
      <c r="AA1146" s="35"/>
      <c r="AB1146" s="6" t="s">
        <v>2588</v>
      </c>
      <c r="AC1146" s="6" t="s">
        <v>2589</v>
      </c>
    </row>
    <row r="1147" ht="15.75" hidden="1" customHeight="1">
      <c r="A1147" s="2">
        <v>33.0</v>
      </c>
      <c r="B1147" s="18" t="s">
        <v>785</v>
      </c>
      <c r="C1147">
        <v>0.0</v>
      </c>
      <c r="D1147">
        <v>0.0</v>
      </c>
      <c r="E1147" t="s">
        <v>965</v>
      </c>
      <c r="F1147" t="s">
        <v>1134</v>
      </c>
      <c r="G1147" t="s">
        <v>1724</v>
      </c>
      <c r="H1147" t="s">
        <v>1725</v>
      </c>
      <c r="I1147" t="s">
        <v>972</v>
      </c>
      <c r="J1147" t="s">
        <v>973</v>
      </c>
      <c r="K1147" s="23">
        <v>1.0</v>
      </c>
      <c r="N1147">
        <v>83.9</v>
      </c>
      <c r="O1147" s="23">
        <v>3.0</v>
      </c>
      <c r="R1147">
        <v>85.0</v>
      </c>
      <c r="S1147" t="s">
        <v>976</v>
      </c>
      <c r="T1147">
        <v>0.0</v>
      </c>
      <c r="U1147">
        <v>0.0</v>
      </c>
      <c r="V1147" s="6" t="s">
        <v>1401</v>
      </c>
      <c r="W1147" s="6" t="s">
        <v>2534</v>
      </c>
      <c r="X1147" s="6" t="s">
        <v>2535</v>
      </c>
      <c r="Y1147" s="6" t="s">
        <v>2542</v>
      </c>
      <c r="Z1147" s="6" t="s">
        <v>2543</v>
      </c>
      <c r="AA1147" s="35"/>
      <c r="AB1147" s="6" t="s">
        <v>2588</v>
      </c>
      <c r="AC1147" s="6" t="s">
        <v>2589</v>
      </c>
    </row>
    <row r="1148" ht="15.75" hidden="1" customHeight="1">
      <c r="A1148" s="2">
        <v>33.0</v>
      </c>
      <c r="B1148" s="18" t="s">
        <v>785</v>
      </c>
      <c r="C1148">
        <v>0.0</v>
      </c>
      <c r="D1148">
        <v>0.0</v>
      </c>
      <c r="E1148" t="s">
        <v>965</v>
      </c>
      <c r="F1148" t="s">
        <v>1134</v>
      </c>
      <c r="G1148" t="s">
        <v>1724</v>
      </c>
      <c r="H1148" t="s">
        <v>1725</v>
      </c>
      <c r="I1148" t="s">
        <v>972</v>
      </c>
      <c r="J1148" t="s">
        <v>973</v>
      </c>
      <c r="K1148" s="23">
        <v>1.0</v>
      </c>
      <c r="N1148">
        <v>83.9</v>
      </c>
      <c r="O1148" s="23">
        <v>4.0</v>
      </c>
      <c r="R1148">
        <v>84.6</v>
      </c>
      <c r="S1148" t="s">
        <v>976</v>
      </c>
      <c r="T1148">
        <v>0.0</v>
      </c>
      <c r="U1148">
        <v>0.0</v>
      </c>
      <c r="V1148" s="6" t="s">
        <v>1401</v>
      </c>
      <c r="W1148" s="6" t="s">
        <v>2534</v>
      </c>
      <c r="X1148" s="6" t="s">
        <v>2535</v>
      </c>
      <c r="Y1148" s="6" t="s">
        <v>2545</v>
      </c>
      <c r="Z1148" s="6" t="s">
        <v>2546</v>
      </c>
      <c r="AA1148" s="35"/>
      <c r="AB1148" s="6" t="s">
        <v>2588</v>
      </c>
      <c r="AC1148" s="6" t="s">
        <v>2589</v>
      </c>
    </row>
    <row r="1149" ht="15.75" hidden="1" customHeight="1">
      <c r="A1149" s="2">
        <v>33.0</v>
      </c>
      <c r="B1149" s="18" t="s">
        <v>785</v>
      </c>
      <c r="C1149">
        <v>0.0</v>
      </c>
      <c r="D1149">
        <v>0.0</v>
      </c>
      <c r="E1149" t="s">
        <v>965</v>
      </c>
      <c r="F1149" t="s">
        <v>1134</v>
      </c>
      <c r="G1149" t="s">
        <v>1724</v>
      </c>
      <c r="H1149" t="s">
        <v>1725</v>
      </c>
      <c r="I1149" t="s">
        <v>972</v>
      </c>
      <c r="J1149" t="s">
        <v>973</v>
      </c>
      <c r="K1149" s="23">
        <v>1.0</v>
      </c>
      <c r="N1149">
        <v>83.9</v>
      </c>
      <c r="O1149" s="23">
        <v>5.0</v>
      </c>
      <c r="R1149">
        <v>85.2</v>
      </c>
      <c r="S1149" t="s">
        <v>976</v>
      </c>
      <c r="T1149">
        <v>0.0</v>
      </c>
      <c r="U1149">
        <v>0.0</v>
      </c>
      <c r="V1149" s="6" t="s">
        <v>1401</v>
      </c>
      <c r="W1149" s="6" t="s">
        <v>2534</v>
      </c>
      <c r="X1149" s="6" t="s">
        <v>2535</v>
      </c>
      <c r="Y1149" s="6" t="s">
        <v>2548</v>
      </c>
      <c r="Z1149" s="6" t="s">
        <v>2549</v>
      </c>
      <c r="AA1149" s="35"/>
      <c r="AB1149" s="6" t="s">
        <v>2588</v>
      </c>
      <c r="AC1149" s="6" t="s">
        <v>2589</v>
      </c>
    </row>
    <row r="1150" ht="15.75" hidden="1" customHeight="1">
      <c r="A1150" s="2">
        <v>33.0</v>
      </c>
      <c r="B1150" s="18" t="s">
        <v>785</v>
      </c>
      <c r="C1150">
        <v>0.0</v>
      </c>
      <c r="D1150">
        <v>0.0</v>
      </c>
      <c r="E1150" t="s">
        <v>965</v>
      </c>
      <c r="F1150" t="s">
        <v>1134</v>
      </c>
      <c r="G1150" t="s">
        <v>1724</v>
      </c>
      <c r="H1150" t="s">
        <v>1725</v>
      </c>
      <c r="I1150" t="s">
        <v>972</v>
      </c>
      <c r="J1150" t="s">
        <v>973</v>
      </c>
      <c r="K1150" s="23">
        <v>2.0</v>
      </c>
      <c r="N1150">
        <v>82.2</v>
      </c>
      <c r="O1150" s="23">
        <v>3.0</v>
      </c>
      <c r="R1150">
        <v>85.0</v>
      </c>
      <c r="S1150" t="s">
        <v>976</v>
      </c>
      <c r="T1150">
        <v>0.0</v>
      </c>
      <c r="U1150">
        <v>0.0</v>
      </c>
      <c r="V1150" s="6" t="s">
        <v>2551</v>
      </c>
      <c r="W1150" s="6" t="s">
        <v>2539</v>
      </c>
      <c r="X1150" s="6" t="s">
        <v>2540</v>
      </c>
      <c r="Y1150" s="6" t="s">
        <v>2542</v>
      </c>
      <c r="Z1150" s="6" t="s">
        <v>2543</v>
      </c>
      <c r="AA1150" s="35"/>
      <c r="AB1150" s="6" t="s">
        <v>2588</v>
      </c>
      <c r="AC1150" s="6" t="s">
        <v>2589</v>
      </c>
    </row>
    <row r="1151" ht="15.75" hidden="1" customHeight="1">
      <c r="A1151" s="2">
        <v>33.0</v>
      </c>
      <c r="B1151" s="18" t="s">
        <v>785</v>
      </c>
      <c r="C1151">
        <v>0.0</v>
      </c>
      <c r="D1151">
        <v>0.0</v>
      </c>
      <c r="E1151" t="s">
        <v>965</v>
      </c>
      <c r="F1151" t="s">
        <v>1134</v>
      </c>
      <c r="G1151" t="s">
        <v>1724</v>
      </c>
      <c r="H1151" t="s">
        <v>1725</v>
      </c>
      <c r="I1151" t="s">
        <v>972</v>
      </c>
      <c r="J1151" t="s">
        <v>973</v>
      </c>
      <c r="K1151" s="23">
        <v>2.0</v>
      </c>
      <c r="N1151">
        <v>82.2</v>
      </c>
      <c r="O1151" s="23">
        <v>4.0</v>
      </c>
      <c r="R1151">
        <v>84.6</v>
      </c>
      <c r="S1151" t="s">
        <v>976</v>
      </c>
      <c r="T1151">
        <v>0.0</v>
      </c>
      <c r="U1151">
        <v>0.0</v>
      </c>
      <c r="V1151" s="6" t="s">
        <v>2551</v>
      </c>
      <c r="W1151" s="6" t="s">
        <v>2539</v>
      </c>
      <c r="X1151" s="6" t="s">
        <v>2540</v>
      </c>
      <c r="Y1151" s="6" t="s">
        <v>2545</v>
      </c>
      <c r="Z1151" s="6" t="s">
        <v>2546</v>
      </c>
      <c r="AA1151" s="35"/>
      <c r="AB1151" s="6" t="s">
        <v>2588</v>
      </c>
      <c r="AC1151" s="6" t="s">
        <v>2589</v>
      </c>
    </row>
    <row r="1152" ht="15.75" hidden="1" customHeight="1">
      <c r="A1152" s="2">
        <v>33.0</v>
      </c>
      <c r="B1152" s="18" t="s">
        <v>785</v>
      </c>
      <c r="C1152">
        <v>0.0</v>
      </c>
      <c r="D1152">
        <v>0.0</v>
      </c>
      <c r="E1152" t="s">
        <v>965</v>
      </c>
      <c r="F1152" t="s">
        <v>1134</v>
      </c>
      <c r="G1152" t="s">
        <v>1724</v>
      </c>
      <c r="H1152" t="s">
        <v>1725</v>
      </c>
      <c r="I1152" t="s">
        <v>972</v>
      </c>
      <c r="J1152" t="s">
        <v>973</v>
      </c>
      <c r="K1152" s="23">
        <v>2.0</v>
      </c>
      <c r="N1152">
        <v>82.2</v>
      </c>
      <c r="O1152" s="23">
        <v>5.0</v>
      </c>
      <c r="R1152">
        <v>85.2</v>
      </c>
      <c r="S1152" t="s">
        <v>976</v>
      </c>
      <c r="T1152">
        <v>0.0</v>
      </c>
      <c r="U1152">
        <v>0.0</v>
      </c>
      <c r="V1152" s="6" t="s">
        <v>2551</v>
      </c>
      <c r="W1152" s="6" t="s">
        <v>2539</v>
      </c>
      <c r="X1152" s="6" t="s">
        <v>2540</v>
      </c>
      <c r="Y1152" s="6" t="s">
        <v>2548</v>
      </c>
      <c r="Z1152" s="6" t="s">
        <v>2549</v>
      </c>
      <c r="AA1152" s="35"/>
      <c r="AB1152" s="6" t="s">
        <v>2588</v>
      </c>
      <c r="AC1152" s="6" t="s">
        <v>2589</v>
      </c>
    </row>
    <row r="1153" ht="15.75" hidden="1" customHeight="1">
      <c r="A1153" s="2">
        <v>33.0</v>
      </c>
      <c r="B1153" s="18" t="s">
        <v>785</v>
      </c>
      <c r="C1153">
        <v>0.0</v>
      </c>
      <c r="D1153">
        <v>0.0</v>
      </c>
      <c r="E1153" t="s">
        <v>965</v>
      </c>
      <c r="F1153" t="s">
        <v>1134</v>
      </c>
      <c r="G1153" t="s">
        <v>1724</v>
      </c>
      <c r="H1153" t="s">
        <v>1725</v>
      </c>
      <c r="I1153" t="s">
        <v>972</v>
      </c>
      <c r="J1153" t="s">
        <v>973</v>
      </c>
      <c r="K1153" s="23">
        <v>3.0</v>
      </c>
      <c r="N1153">
        <v>85.0</v>
      </c>
      <c r="O1153" s="23">
        <v>4.0</v>
      </c>
      <c r="R1153">
        <v>84.6</v>
      </c>
      <c r="S1153" t="s">
        <v>976</v>
      </c>
      <c r="T1153">
        <v>0.0</v>
      </c>
      <c r="U1153">
        <v>0.0</v>
      </c>
      <c r="V1153" s="6" t="s">
        <v>2551</v>
      </c>
      <c r="W1153" s="6" t="s">
        <v>2542</v>
      </c>
      <c r="X1153" s="6" t="s">
        <v>2543</v>
      </c>
      <c r="Y1153" s="6" t="s">
        <v>2545</v>
      </c>
      <c r="Z1153" s="6" t="s">
        <v>2546</v>
      </c>
      <c r="AA1153" s="35"/>
      <c r="AB1153" s="6" t="s">
        <v>2588</v>
      </c>
      <c r="AC1153" s="6" t="s">
        <v>2589</v>
      </c>
    </row>
    <row r="1154" ht="15.75" hidden="1" customHeight="1">
      <c r="A1154" s="2">
        <v>33.0</v>
      </c>
      <c r="B1154" s="18" t="s">
        <v>785</v>
      </c>
      <c r="C1154">
        <v>0.0</v>
      </c>
      <c r="D1154">
        <v>0.0</v>
      </c>
      <c r="E1154" t="s">
        <v>965</v>
      </c>
      <c r="F1154" t="s">
        <v>1134</v>
      </c>
      <c r="G1154" t="s">
        <v>1724</v>
      </c>
      <c r="H1154" t="s">
        <v>1725</v>
      </c>
      <c r="I1154" t="s">
        <v>972</v>
      </c>
      <c r="J1154" t="s">
        <v>973</v>
      </c>
      <c r="K1154" s="23">
        <v>3.0</v>
      </c>
      <c r="N1154">
        <v>85.0</v>
      </c>
      <c r="O1154" s="23">
        <v>5.0</v>
      </c>
      <c r="R1154">
        <v>85.2</v>
      </c>
      <c r="S1154" t="s">
        <v>976</v>
      </c>
      <c r="T1154">
        <v>0.0</v>
      </c>
      <c r="U1154">
        <v>0.0</v>
      </c>
      <c r="V1154" s="6" t="s">
        <v>2551</v>
      </c>
      <c r="W1154" s="6" t="s">
        <v>2542</v>
      </c>
      <c r="X1154" s="6" t="s">
        <v>2543</v>
      </c>
      <c r="Y1154" s="6" t="s">
        <v>2548</v>
      </c>
      <c r="Z1154" s="6" t="s">
        <v>2549</v>
      </c>
      <c r="AA1154" s="35"/>
      <c r="AB1154" s="6" t="s">
        <v>2588</v>
      </c>
      <c r="AC1154" s="6" t="s">
        <v>2589</v>
      </c>
    </row>
    <row r="1155" ht="15.75" hidden="1" customHeight="1">
      <c r="A1155" s="2">
        <v>33.0</v>
      </c>
      <c r="B1155" s="18" t="s">
        <v>785</v>
      </c>
      <c r="C1155">
        <v>0.0</v>
      </c>
      <c r="D1155">
        <v>0.0</v>
      </c>
      <c r="E1155" t="s">
        <v>965</v>
      </c>
      <c r="F1155" t="s">
        <v>1134</v>
      </c>
      <c r="G1155" t="s">
        <v>1724</v>
      </c>
      <c r="H1155" t="s">
        <v>1725</v>
      </c>
      <c r="I1155" t="s">
        <v>972</v>
      </c>
      <c r="J1155" t="s">
        <v>973</v>
      </c>
      <c r="K1155" s="23">
        <v>4.0</v>
      </c>
      <c r="N1155">
        <v>84.6</v>
      </c>
      <c r="O1155" s="23">
        <v>5.0</v>
      </c>
      <c r="R1155">
        <v>85.2</v>
      </c>
      <c r="S1155" t="s">
        <v>976</v>
      </c>
      <c r="T1155">
        <v>0.0</v>
      </c>
      <c r="U1155">
        <v>0.0</v>
      </c>
      <c r="V1155" s="6" t="s">
        <v>2551</v>
      </c>
      <c r="W1155" s="6" t="s">
        <v>2545</v>
      </c>
      <c r="X1155" s="6" t="s">
        <v>2546</v>
      </c>
      <c r="Y1155" s="6" t="s">
        <v>2548</v>
      </c>
      <c r="Z1155" s="6" t="s">
        <v>2549</v>
      </c>
      <c r="AA1155" s="35"/>
      <c r="AB1155" s="6" t="s">
        <v>2588</v>
      </c>
      <c r="AC1155" s="6" t="s">
        <v>2589</v>
      </c>
    </row>
    <row r="1156" ht="15.75" hidden="1" customHeight="1">
      <c r="A1156" s="2">
        <v>34.0</v>
      </c>
      <c r="B1156" s="18" t="s">
        <v>802</v>
      </c>
      <c r="C1156">
        <v>0.0</v>
      </c>
      <c r="D1156">
        <v>0.0</v>
      </c>
      <c r="E1156" t="s">
        <v>965</v>
      </c>
      <c r="F1156" t="s">
        <v>966</v>
      </c>
      <c r="G1156" t="s">
        <v>1210</v>
      </c>
      <c r="H1156" t="s">
        <v>2594</v>
      </c>
      <c r="I1156" t="s">
        <v>1339</v>
      </c>
      <c r="J1156" t="s">
        <v>973</v>
      </c>
      <c r="K1156" s="23">
        <v>0.0</v>
      </c>
      <c r="N1156">
        <v>2.8</v>
      </c>
      <c r="O1156" s="23">
        <v>1.0</v>
      </c>
      <c r="R1156">
        <v>2.8</v>
      </c>
      <c r="S1156" t="s">
        <v>976</v>
      </c>
      <c r="T1156">
        <v>0.0</v>
      </c>
      <c r="U1156">
        <v>0.0</v>
      </c>
      <c r="V1156" t="s">
        <v>978</v>
      </c>
      <c r="W1156" s="6" t="s">
        <v>1384</v>
      </c>
      <c r="X1156" s="6" t="s">
        <v>1385</v>
      </c>
      <c r="Y1156" s="6" t="s">
        <v>2595</v>
      </c>
      <c r="Z1156" s="6" t="s">
        <v>2595</v>
      </c>
      <c r="AA1156" s="35" t="s">
        <v>2596</v>
      </c>
      <c r="AB1156" s="6" t="s">
        <v>2597</v>
      </c>
      <c r="AC1156" s="6" t="s">
        <v>2597</v>
      </c>
    </row>
    <row r="1157" ht="15.75" hidden="1" customHeight="1">
      <c r="A1157" s="2">
        <v>34.0</v>
      </c>
      <c r="B1157" s="18" t="s">
        <v>802</v>
      </c>
      <c r="C1157">
        <v>0.0</v>
      </c>
      <c r="D1157">
        <v>0.0</v>
      </c>
      <c r="E1157" t="s">
        <v>965</v>
      </c>
      <c r="F1157" t="s">
        <v>966</v>
      </c>
      <c r="G1157" t="s">
        <v>1210</v>
      </c>
      <c r="H1157" t="s">
        <v>2594</v>
      </c>
      <c r="I1157" t="s">
        <v>1339</v>
      </c>
      <c r="J1157" t="s">
        <v>973</v>
      </c>
      <c r="K1157" s="23">
        <v>0.0</v>
      </c>
      <c r="N1157">
        <v>2.8</v>
      </c>
      <c r="O1157" s="23">
        <v>2.0</v>
      </c>
      <c r="R1157">
        <v>2.8</v>
      </c>
      <c r="S1157" t="s">
        <v>976</v>
      </c>
      <c r="T1157">
        <v>0.0</v>
      </c>
      <c r="U1157">
        <v>0.0</v>
      </c>
      <c r="V1157" t="s">
        <v>978</v>
      </c>
      <c r="W1157" s="6" t="s">
        <v>1384</v>
      </c>
      <c r="X1157" s="6" t="s">
        <v>1385</v>
      </c>
      <c r="Y1157" s="6" t="s">
        <v>2598</v>
      </c>
      <c r="Z1157" s="6" t="s">
        <v>2598</v>
      </c>
      <c r="AA1157" s="35" t="s">
        <v>2599</v>
      </c>
      <c r="AB1157" s="6" t="s">
        <v>2597</v>
      </c>
      <c r="AC1157" s="6" t="s">
        <v>2597</v>
      </c>
    </row>
    <row r="1158" ht="15.75" hidden="1" customHeight="1">
      <c r="A1158" s="2">
        <v>34.0</v>
      </c>
      <c r="B1158" s="18" t="s">
        <v>802</v>
      </c>
      <c r="C1158">
        <v>0.0</v>
      </c>
      <c r="D1158">
        <v>0.0</v>
      </c>
      <c r="E1158" t="s">
        <v>965</v>
      </c>
      <c r="F1158" t="s">
        <v>966</v>
      </c>
      <c r="G1158" t="s">
        <v>1210</v>
      </c>
      <c r="H1158" t="s">
        <v>2594</v>
      </c>
      <c r="I1158" t="s">
        <v>1339</v>
      </c>
      <c r="J1158" t="s">
        <v>973</v>
      </c>
      <c r="K1158" s="23">
        <v>0.0</v>
      </c>
      <c r="N1158">
        <v>2.8</v>
      </c>
      <c r="O1158" s="23">
        <v>3.0</v>
      </c>
      <c r="R1158">
        <v>2.8</v>
      </c>
      <c r="S1158" t="s">
        <v>976</v>
      </c>
      <c r="T1158">
        <v>0.0</v>
      </c>
      <c r="U1158">
        <v>0.0</v>
      </c>
      <c r="V1158" t="s">
        <v>1391</v>
      </c>
      <c r="W1158" s="6" t="s">
        <v>1384</v>
      </c>
      <c r="X1158" s="6" t="s">
        <v>1385</v>
      </c>
      <c r="Y1158" s="6" t="s">
        <v>2600</v>
      </c>
      <c r="Z1158" s="6" t="s">
        <v>2600</v>
      </c>
      <c r="AA1158" s="35" t="s">
        <v>2601</v>
      </c>
      <c r="AB1158" s="6" t="s">
        <v>2597</v>
      </c>
      <c r="AC1158" s="6" t="s">
        <v>2597</v>
      </c>
    </row>
    <row r="1159" ht="15.75" hidden="1" customHeight="1">
      <c r="A1159" s="2">
        <v>35.0</v>
      </c>
      <c r="B1159" s="18" t="s">
        <v>803</v>
      </c>
      <c r="C1159">
        <v>1.0</v>
      </c>
      <c r="D1159">
        <v>0.0</v>
      </c>
      <c r="E1159" t="s">
        <v>965</v>
      </c>
      <c r="F1159" t="s">
        <v>966</v>
      </c>
      <c r="G1159" t="s">
        <v>968</v>
      </c>
      <c r="H1159" t="s">
        <v>1234</v>
      </c>
      <c r="I1159" t="s">
        <v>972</v>
      </c>
      <c r="J1159" t="s">
        <v>973</v>
      </c>
      <c r="K1159" s="23">
        <v>0.0</v>
      </c>
      <c r="N1159">
        <v>10.55</v>
      </c>
      <c r="O1159" s="23">
        <v>1.0</v>
      </c>
      <c r="R1159">
        <v>9.91</v>
      </c>
      <c r="S1159" t="s">
        <v>976</v>
      </c>
      <c r="T1159">
        <v>0.0</v>
      </c>
      <c r="U1159">
        <v>0.0</v>
      </c>
      <c r="V1159" t="s">
        <v>978</v>
      </c>
      <c r="W1159" s="6" t="s">
        <v>1384</v>
      </c>
      <c r="X1159" s="6" t="s">
        <v>1385</v>
      </c>
      <c r="Y1159" s="6" t="s">
        <v>1238</v>
      </c>
      <c r="Z1159" s="6" t="s">
        <v>1897</v>
      </c>
      <c r="AA1159" s="35" t="s">
        <v>2602</v>
      </c>
      <c r="AB1159" t="s">
        <v>2603</v>
      </c>
      <c r="AC1159" t="s">
        <v>2604</v>
      </c>
    </row>
    <row r="1160" ht="15.75" hidden="1" customHeight="1">
      <c r="A1160" s="2">
        <v>35.0</v>
      </c>
      <c r="B1160" s="18" t="s">
        <v>803</v>
      </c>
      <c r="C1160">
        <v>1.0</v>
      </c>
      <c r="D1160">
        <v>0.0</v>
      </c>
      <c r="E1160" t="s">
        <v>965</v>
      </c>
      <c r="F1160" t="s">
        <v>966</v>
      </c>
      <c r="G1160" t="s">
        <v>968</v>
      </c>
      <c r="H1160" t="s">
        <v>1234</v>
      </c>
      <c r="I1160" t="s">
        <v>972</v>
      </c>
      <c r="J1160" t="s">
        <v>973</v>
      </c>
      <c r="K1160" s="23">
        <v>0.0</v>
      </c>
      <c r="N1160">
        <v>10.55</v>
      </c>
      <c r="O1160" s="23">
        <v>2.0</v>
      </c>
      <c r="R1160">
        <v>10.69</v>
      </c>
      <c r="S1160" t="s">
        <v>976</v>
      </c>
      <c r="T1160">
        <v>0.0</v>
      </c>
      <c r="U1160">
        <v>0.0</v>
      </c>
      <c r="V1160" t="s">
        <v>978</v>
      </c>
      <c r="W1160" s="6" t="s">
        <v>1384</v>
      </c>
      <c r="X1160" s="6" t="s">
        <v>1385</v>
      </c>
      <c r="Y1160" s="6" t="s">
        <v>2605</v>
      </c>
      <c r="Z1160" s="6" t="s">
        <v>2606</v>
      </c>
      <c r="AA1160" s="35" t="s">
        <v>2602</v>
      </c>
      <c r="AB1160" t="s">
        <v>2603</v>
      </c>
      <c r="AC1160" t="s">
        <v>2604</v>
      </c>
    </row>
    <row r="1161" ht="15.75" hidden="1" customHeight="1">
      <c r="A1161" s="2">
        <v>35.0</v>
      </c>
      <c r="B1161" s="18" t="s">
        <v>803</v>
      </c>
      <c r="C1161">
        <v>1.0</v>
      </c>
      <c r="D1161">
        <v>0.0</v>
      </c>
      <c r="E1161" t="s">
        <v>965</v>
      </c>
      <c r="F1161" t="s">
        <v>966</v>
      </c>
      <c r="G1161" t="s">
        <v>968</v>
      </c>
      <c r="H1161" t="s">
        <v>1234</v>
      </c>
      <c r="I1161" t="s">
        <v>972</v>
      </c>
      <c r="J1161" t="s">
        <v>973</v>
      </c>
      <c r="K1161" s="23">
        <v>0.0</v>
      </c>
      <c r="N1161">
        <v>10.55</v>
      </c>
      <c r="O1161" s="23">
        <v>3.0</v>
      </c>
      <c r="R1161">
        <v>10.47</v>
      </c>
      <c r="S1161" t="s">
        <v>976</v>
      </c>
      <c r="T1161">
        <v>0.0</v>
      </c>
      <c r="U1161">
        <v>0.0</v>
      </c>
      <c r="V1161" t="s">
        <v>978</v>
      </c>
      <c r="W1161" s="6" t="s">
        <v>1384</v>
      </c>
      <c r="X1161" s="6" t="s">
        <v>1385</v>
      </c>
      <c r="Y1161" s="6" t="s">
        <v>2183</v>
      </c>
      <c r="Z1161" s="6" t="s">
        <v>1880</v>
      </c>
      <c r="AA1161" s="35" t="s">
        <v>2602</v>
      </c>
      <c r="AB1161" t="s">
        <v>2603</v>
      </c>
      <c r="AC1161" t="s">
        <v>2604</v>
      </c>
    </row>
    <row r="1162" ht="15.75" hidden="1" customHeight="1">
      <c r="A1162" s="2">
        <v>35.0</v>
      </c>
      <c r="B1162" s="18" t="s">
        <v>803</v>
      </c>
      <c r="C1162">
        <v>1.0</v>
      </c>
      <c r="D1162">
        <v>0.0</v>
      </c>
      <c r="E1162" t="s">
        <v>965</v>
      </c>
      <c r="F1162" t="s">
        <v>966</v>
      </c>
      <c r="G1162" t="s">
        <v>968</v>
      </c>
      <c r="H1162" t="s">
        <v>1234</v>
      </c>
      <c r="I1162" t="s">
        <v>972</v>
      </c>
      <c r="J1162" t="s">
        <v>973</v>
      </c>
      <c r="K1162" s="23">
        <v>0.0</v>
      </c>
      <c r="N1162">
        <v>10.55</v>
      </c>
      <c r="O1162" s="23">
        <v>4.0</v>
      </c>
      <c r="R1162">
        <v>10.59</v>
      </c>
      <c r="S1162" t="s">
        <v>976</v>
      </c>
      <c r="T1162">
        <v>0.0</v>
      </c>
      <c r="U1162">
        <v>0.0</v>
      </c>
      <c r="V1162" t="s">
        <v>978</v>
      </c>
      <c r="W1162" s="6" t="s">
        <v>1384</v>
      </c>
      <c r="X1162" s="6" t="s">
        <v>1385</v>
      </c>
      <c r="Y1162" s="6" t="s">
        <v>2607</v>
      </c>
      <c r="Z1162" s="6" t="s">
        <v>2608</v>
      </c>
      <c r="AA1162" s="35" t="s">
        <v>2602</v>
      </c>
      <c r="AB1162" t="s">
        <v>2603</v>
      </c>
      <c r="AC1162" t="s">
        <v>2604</v>
      </c>
    </row>
    <row r="1163" ht="15.75" hidden="1" customHeight="1">
      <c r="A1163" s="2">
        <v>35.0</v>
      </c>
      <c r="B1163" s="18" t="s">
        <v>803</v>
      </c>
      <c r="C1163">
        <v>2.0</v>
      </c>
      <c r="D1163">
        <v>0.0</v>
      </c>
      <c r="E1163" t="s">
        <v>965</v>
      </c>
      <c r="F1163" t="s">
        <v>966</v>
      </c>
      <c r="G1163" t="s">
        <v>968</v>
      </c>
      <c r="H1163" t="s">
        <v>1234</v>
      </c>
      <c r="I1163" t="s">
        <v>972</v>
      </c>
      <c r="J1163" t="s">
        <v>973</v>
      </c>
      <c r="K1163" s="23">
        <v>0.0</v>
      </c>
      <c r="N1163">
        <v>7.02</v>
      </c>
      <c r="O1163" s="23">
        <v>2.0</v>
      </c>
      <c r="R1163">
        <v>7.92</v>
      </c>
      <c r="S1163" t="s">
        <v>976</v>
      </c>
      <c r="T1163">
        <v>0.0</v>
      </c>
      <c r="U1163">
        <v>0.0</v>
      </c>
      <c r="V1163" t="s">
        <v>978</v>
      </c>
      <c r="W1163" s="6" t="s">
        <v>1384</v>
      </c>
      <c r="X1163" s="6" t="s">
        <v>1385</v>
      </c>
      <c r="Y1163" s="6" t="s">
        <v>2605</v>
      </c>
      <c r="Z1163" s="6" t="s">
        <v>2606</v>
      </c>
      <c r="AA1163" s="35" t="s">
        <v>2602</v>
      </c>
      <c r="AB1163" t="s">
        <v>2603</v>
      </c>
      <c r="AC1163" t="s">
        <v>2604</v>
      </c>
    </row>
    <row r="1164" ht="15.75" hidden="1" customHeight="1">
      <c r="A1164" s="2">
        <v>35.0</v>
      </c>
      <c r="B1164" s="18" t="s">
        <v>803</v>
      </c>
      <c r="C1164">
        <v>2.0</v>
      </c>
      <c r="D1164">
        <v>0.0</v>
      </c>
      <c r="E1164" t="s">
        <v>965</v>
      </c>
      <c r="F1164" t="s">
        <v>966</v>
      </c>
      <c r="G1164" t="s">
        <v>968</v>
      </c>
      <c r="H1164" t="s">
        <v>1234</v>
      </c>
      <c r="I1164" t="s">
        <v>972</v>
      </c>
      <c r="J1164" t="s">
        <v>973</v>
      </c>
      <c r="K1164" s="23">
        <v>0.0</v>
      </c>
      <c r="N1164">
        <v>7.02</v>
      </c>
      <c r="O1164" s="23">
        <v>1.0</v>
      </c>
      <c r="R1164">
        <v>8.64</v>
      </c>
      <c r="S1164">
        <v>0.05</v>
      </c>
      <c r="T1164">
        <v>1.0</v>
      </c>
      <c r="U1164">
        <v>1.0</v>
      </c>
      <c r="V1164" t="s">
        <v>978</v>
      </c>
      <c r="W1164" s="6" t="s">
        <v>1384</v>
      </c>
      <c r="X1164" s="6" t="s">
        <v>1385</v>
      </c>
      <c r="Y1164" s="6" t="s">
        <v>1238</v>
      </c>
      <c r="Z1164" s="6" t="s">
        <v>1897</v>
      </c>
      <c r="AA1164" s="35" t="s">
        <v>2602</v>
      </c>
      <c r="AB1164" t="s">
        <v>2603</v>
      </c>
      <c r="AC1164" t="s">
        <v>2604</v>
      </c>
    </row>
    <row r="1165" ht="15.75" hidden="1" customHeight="1">
      <c r="A1165" s="2">
        <v>35.0</v>
      </c>
      <c r="B1165" s="18" t="s">
        <v>803</v>
      </c>
      <c r="C1165">
        <v>2.0</v>
      </c>
      <c r="D1165">
        <v>0.0</v>
      </c>
      <c r="E1165" t="s">
        <v>965</v>
      </c>
      <c r="F1165" t="s">
        <v>966</v>
      </c>
      <c r="G1165" t="s">
        <v>968</v>
      </c>
      <c r="H1165" t="s">
        <v>1234</v>
      </c>
      <c r="I1165" t="s">
        <v>972</v>
      </c>
      <c r="J1165" t="s">
        <v>973</v>
      </c>
      <c r="K1165" s="23">
        <v>0.0</v>
      </c>
      <c r="N1165">
        <v>7.02</v>
      </c>
      <c r="O1165" s="23">
        <v>3.0</v>
      </c>
      <c r="R1165">
        <v>8.25</v>
      </c>
      <c r="S1165">
        <v>0.05</v>
      </c>
      <c r="T1165">
        <v>1.0</v>
      </c>
      <c r="U1165">
        <v>1.0</v>
      </c>
      <c r="V1165" t="s">
        <v>978</v>
      </c>
      <c r="W1165" s="6" t="s">
        <v>1384</v>
      </c>
      <c r="X1165" s="6" t="s">
        <v>1385</v>
      </c>
      <c r="Y1165" s="6" t="s">
        <v>2183</v>
      </c>
      <c r="Z1165" s="6" t="s">
        <v>1880</v>
      </c>
      <c r="AA1165" s="35" t="s">
        <v>2602</v>
      </c>
      <c r="AB1165" t="s">
        <v>2603</v>
      </c>
      <c r="AC1165" t="s">
        <v>2604</v>
      </c>
    </row>
    <row r="1166" ht="15.75" hidden="1" customHeight="1">
      <c r="A1166" s="2">
        <v>35.0</v>
      </c>
      <c r="B1166" s="18" t="s">
        <v>803</v>
      </c>
      <c r="C1166">
        <v>2.0</v>
      </c>
      <c r="D1166">
        <v>0.0</v>
      </c>
      <c r="E1166" t="s">
        <v>965</v>
      </c>
      <c r="F1166" t="s">
        <v>966</v>
      </c>
      <c r="G1166" t="s">
        <v>968</v>
      </c>
      <c r="H1166" t="s">
        <v>1234</v>
      </c>
      <c r="I1166" t="s">
        <v>972</v>
      </c>
      <c r="J1166" t="s">
        <v>973</v>
      </c>
      <c r="K1166" s="23">
        <v>0.0</v>
      </c>
      <c r="N1166">
        <v>7.02</v>
      </c>
      <c r="O1166" s="23">
        <v>4.0</v>
      </c>
      <c r="R1166">
        <v>8.18</v>
      </c>
      <c r="S1166">
        <v>0.05</v>
      </c>
      <c r="T1166">
        <v>1.0</v>
      </c>
      <c r="U1166">
        <v>1.0</v>
      </c>
      <c r="V1166" t="s">
        <v>978</v>
      </c>
      <c r="W1166" s="6" t="s">
        <v>1384</v>
      </c>
      <c r="X1166" s="6" t="s">
        <v>1385</v>
      </c>
      <c r="Y1166" s="6" t="s">
        <v>2607</v>
      </c>
      <c r="Z1166" s="6" t="s">
        <v>2608</v>
      </c>
      <c r="AA1166" s="35" t="s">
        <v>2602</v>
      </c>
      <c r="AB1166" t="s">
        <v>2603</v>
      </c>
      <c r="AC1166" t="s">
        <v>2604</v>
      </c>
    </row>
    <row r="1167" ht="15.75" hidden="1" customHeight="1">
      <c r="A1167" s="2">
        <v>35.0</v>
      </c>
      <c r="B1167" s="18" t="s">
        <v>803</v>
      </c>
      <c r="C1167">
        <v>3.0</v>
      </c>
      <c r="D1167">
        <v>0.0</v>
      </c>
      <c r="E1167" t="s">
        <v>965</v>
      </c>
      <c r="F1167" t="s">
        <v>966</v>
      </c>
      <c r="G1167" t="s">
        <v>968</v>
      </c>
      <c r="H1167" t="s">
        <v>1234</v>
      </c>
      <c r="I1167" t="s">
        <v>972</v>
      </c>
      <c r="J1167" t="s">
        <v>973</v>
      </c>
      <c r="K1167" s="23">
        <v>0.0</v>
      </c>
      <c r="N1167">
        <v>8.74</v>
      </c>
      <c r="O1167" s="23">
        <v>1.0</v>
      </c>
      <c r="R1167">
        <v>10.26</v>
      </c>
      <c r="S1167">
        <v>0.05</v>
      </c>
      <c r="T1167">
        <v>1.0</v>
      </c>
      <c r="U1167">
        <v>1.0</v>
      </c>
      <c r="V1167" t="s">
        <v>978</v>
      </c>
      <c r="W1167" s="6" t="s">
        <v>1384</v>
      </c>
      <c r="X1167" s="6" t="s">
        <v>1385</v>
      </c>
      <c r="Y1167" s="6" t="s">
        <v>1238</v>
      </c>
      <c r="Z1167" s="6" t="s">
        <v>1897</v>
      </c>
      <c r="AA1167" s="35" t="s">
        <v>2602</v>
      </c>
      <c r="AB1167" t="s">
        <v>2603</v>
      </c>
      <c r="AC1167" t="s">
        <v>2604</v>
      </c>
    </row>
    <row r="1168" ht="15.75" hidden="1" customHeight="1">
      <c r="A1168" s="2">
        <v>35.0</v>
      </c>
      <c r="B1168" s="18" t="s">
        <v>803</v>
      </c>
      <c r="C1168">
        <v>3.0</v>
      </c>
      <c r="D1168">
        <v>0.0</v>
      </c>
      <c r="E1168" t="s">
        <v>965</v>
      </c>
      <c r="F1168" t="s">
        <v>966</v>
      </c>
      <c r="G1168" t="s">
        <v>968</v>
      </c>
      <c r="H1168" t="s">
        <v>1234</v>
      </c>
      <c r="I1168" t="s">
        <v>972</v>
      </c>
      <c r="J1168" t="s">
        <v>973</v>
      </c>
      <c r="K1168" s="23">
        <v>0.0</v>
      </c>
      <c r="N1168">
        <v>8.74</v>
      </c>
      <c r="O1168" s="23">
        <v>2.0</v>
      </c>
      <c r="R1168">
        <v>10.46</v>
      </c>
      <c r="S1168">
        <v>0.05</v>
      </c>
      <c r="T1168">
        <v>1.0</v>
      </c>
      <c r="U1168">
        <v>1.0</v>
      </c>
      <c r="V1168" t="s">
        <v>978</v>
      </c>
      <c r="W1168" s="6" t="s">
        <v>1384</v>
      </c>
      <c r="X1168" s="6" t="s">
        <v>1385</v>
      </c>
      <c r="Y1168" s="6" t="s">
        <v>2605</v>
      </c>
      <c r="Z1168" s="6" t="s">
        <v>2606</v>
      </c>
      <c r="AA1168" s="35" t="s">
        <v>2602</v>
      </c>
      <c r="AB1168" t="s">
        <v>2603</v>
      </c>
      <c r="AC1168" t="s">
        <v>2604</v>
      </c>
    </row>
    <row r="1169" ht="15.75" hidden="1" customHeight="1">
      <c r="A1169" s="2">
        <v>35.0</v>
      </c>
      <c r="B1169" s="18" t="s">
        <v>803</v>
      </c>
      <c r="C1169">
        <v>3.0</v>
      </c>
      <c r="D1169">
        <v>0.0</v>
      </c>
      <c r="E1169" t="s">
        <v>965</v>
      </c>
      <c r="F1169" t="s">
        <v>966</v>
      </c>
      <c r="G1169" t="s">
        <v>968</v>
      </c>
      <c r="H1169" t="s">
        <v>1234</v>
      </c>
      <c r="I1169" t="s">
        <v>972</v>
      </c>
      <c r="J1169" t="s">
        <v>973</v>
      </c>
      <c r="K1169" s="23">
        <v>0.0</v>
      </c>
      <c r="N1169">
        <v>8.74</v>
      </c>
      <c r="O1169" s="23">
        <v>3.0</v>
      </c>
      <c r="R1169">
        <v>10.83</v>
      </c>
      <c r="S1169">
        <v>0.05</v>
      </c>
      <c r="T1169">
        <v>1.0</v>
      </c>
      <c r="U1169">
        <v>1.0</v>
      </c>
      <c r="V1169" t="s">
        <v>978</v>
      </c>
      <c r="W1169" s="6" t="s">
        <v>1384</v>
      </c>
      <c r="X1169" s="6" t="s">
        <v>1385</v>
      </c>
      <c r="Y1169" s="6" t="s">
        <v>2183</v>
      </c>
      <c r="Z1169" s="6" t="s">
        <v>1880</v>
      </c>
      <c r="AA1169" s="35" t="s">
        <v>2602</v>
      </c>
      <c r="AB1169" t="s">
        <v>2603</v>
      </c>
      <c r="AC1169" t="s">
        <v>2604</v>
      </c>
    </row>
    <row r="1170" ht="15.75" hidden="1" customHeight="1">
      <c r="A1170" s="2">
        <v>35.0</v>
      </c>
      <c r="B1170" s="18" t="s">
        <v>803</v>
      </c>
      <c r="C1170">
        <v>3.0</v>
      </c>
      <c r="D1170">
        <v>0.0</v>
      </c>
      <c r="E1170" t="s">
        <v>965</v>
      </c>
      <c r="F1170" t="s">
        <v>966</v>
      </c>
      <c r="G1170" t="s">
        <v>968</v>
      </c>
      <c r="H1170" t="s">
        <v>1234</v>
      </c>
      <c r="I1170" t="s">
        <v>972</v>
      </c>
      <c r="J1170" t="s">
        <v>973</v>
      </c>
      <c r="K1170" s="23">
        <v>0.0</v>
      </c>
      <c r="N1170">
        <v>8.74</v>
      </c>
      <c r="O1170" s="23">
        <v>4.0</v>
      </c>
      <c r="R1170">
        <v>9.98</v>
      </c>
      <c r="S1170">
        <v>0.05</v>
      </c>
      <c r="T1170">
        <v>1.0</v>
      </c>
      <c r="U1170">
        <v>1.0</v>
      </c>
      <c r="V1170" t="s">
        <v>978</v>
      </c>
      <c r="W1170" s="6" t="s">
        <v>1384</v>
      </c>
      <c r="X1170" s="6" t="s">
        <v>1385</v>
      </c>
      <c r="Y1170" s="6" t="s">
        <v>2607</v>
      </c>
      <c r="Z1170" s="6" t="s">
        <v>2608</v>
      </c>
      <c r="AA1170" s="35" t="s">
        <v>2602</v>
      </c>
      <c r="AB1170" t="s">
        <v>2603</v>
      </c>
      <c r="AC1170" t="s">
        <v>2604</v>
      </c>
    </row>
    <row r="1171" ht="15.75" hidden="1" customHeight="1">
      <c r="A1171" s="2">
        <v>35.0</v>
      </c>
      <c r="B1171" s="18" t="s">
        <v>803</v>
      </c>
      <c r="C1171">
        <v>2.0</v>
      </c>
      <c r="D1171">
        <v>0.0</v>
      </c>
      <c r="E1171" t="s">
        <v>965</v>
      </c>
      <c r="F1171" t="s">
        <v>1134</v>
      </c>
      <c r="G1171" t="s">
        <v>2609</v>
      </c>
      <c r="H1171" t="s">
        <v>1447</v>
      </c>
      <c r="I1171" t="s">
        <v>972</v>
      </c>
      <c r="J1171" t="s">
        <v>973</v>
      </c>
      <c r="K1171" s="23">
        <v>0.0</v>
      </c>
      <c r="N1171">
        <v>7.0</v>
      </c>
      <c r="O1171" s="23">
        <v>2.0</v>
      </c>
      <c r="R1171">
        <v>1.0</v>
      </c>
      <c r="S1171">
        <v>0.05</v>
      </c>
      <c r="T1171">
        <v>-1.0</v>
      </c>
      <c r="U1171">
        <v>-1.0</v>
      </c>
      <c r="V1171" t="s">
        <v>978</v>
      </c>
      <c r="W1171" s="6" t="s">
        <v>1384</v>
      </c>
      <c r="X1171" s="6" t="s">
        <v>1385</v>
      </c>
      <c r="Y1171" s="6" t="s">
        <v>2605</v>
      </c>
      <c r="Z1171" s="6" t="s">
        <v>2606</v>
      </c>
      <c r="AA1171" s="35" t="s">
        <v>2610</v>
      </c>
      <c r="AB1171" s="6" t="s">
        <v>2611</v>
      </c>
      <c r="AC1171" s="6" t="s">
        <v>2612</v>
      </c>
    </row>
    <row r="1172" ht="15.75" hidden="1" customHeight="1">
      <c r="A1172" s="2">
        <v>35.0</v>
      </c>
      <c r="B1172" s="18" t="s">
        <v>803</v>
      </c>
      <c r="C1172">
        <v>1.0</v>
      </c>
      <c r="D1172">
        <v>0.0</v>
      </c>
      <c r="E1172" t="s">
        <v>965</v>
      </c>
      <c r="F1172" t="s">
        <v>1134</v>
      </c>
      <c r="G1172" t="s">
        <v>2613</v>
      </c>
      <c r="H1172" t="s">
        <v>1447</v>
      </c>
      <c r="I1172" t="s">
        <v>972</v>
      </c>
      <c r="J1172" t="s">
        <v>973</v>
      </c>
      <c r="K1172" s="23">
        <v>0.0</v>
      </c>
      <c r="N1172">
        <v>17.0</v>
      </c>
      <c r="O1172" s="23">
        <v>1.0</v>
      </c>
      <c r="R1172">
        <v>24.0</v>
      </c>
      <c r="S1172" t="s">
        <v>976</v>
      </c>
      <c r="T1172">
        <v>0.0</v>
      </c>
      <c r="U1172">
        <v>0.0</v>
      </c>
      <c r="V1172" t="s">
        <v>978</v>
      </c>
      <c r="W1172" s="6" t="s">
        <v>1384</v>
      </c>
      <c r="X1172" s="6" t="s">
        <v>1385</v>
      </c>
      <c r="Y1172" s="6" t="s">
        <v>1238</v>
      </c>
      <c r="Z1172" s="6" t="s">
        <v>1897</v>
      </c>
      <c r="AA1172" s="35" t="s">
        <v>2614</v>
      </c>
      <c r="AB1172" s="6" t="s">
        <v>2611</v>
      </c>
      <c r="AC1172" s="6" t="s">
        <v>2612</v>
      </c>
    </row>
    <row r="1173" ht="15.75" hidden="1" customHeight="1">
      <c r="A1173" s="2">
        <v>35.0</v>
      </c>
      <c r="B1173" s="18" t="s">
        <v>803</v>
      </c>
      <c r="C1173">
        <v>1.0</v>
      </c>
      <c r="D1173">
        <v>0.0</v>
      </c>
      <c r="E1173" t="s">
        <v>965</v>
      </c>
      <c r="F1173" t="s">
        <v>1134</v>
      </c>
      <c r="G1173" t="s">
        <v>2615</v>
      </c>
      <c r="H1173" t="s">
        <v>1447</v>
      </c>
      <c r="I1173" t="s">
        <v>972</v>
      </c>
      <c r="J1173" t="s">
        <v>973</v>
      </c>
      <c r="K1173" s="23">
        <v>0.0</v>
      </c>
      <c r="N1173">
        <v>17.0</v>
      </c>
      <c r="O1173" s="23">
        <v>2.0</v>
      </c>
      <c r="R1173">
        <v>12.0</v>
      </c>
      <c r="S1173" t="s">
        <v>976</v>
      </c>
      <c r="T1173">
        <v>0.0</v>
      </c>
      <c r="U1173">
        <v>0.0</v>
      </c>
      <c r="V1173" t="s">
        <v>978</v>
      </c>
      <c r="W1173" s="6" t="s">
        <v>1384</v>
      </c>
      <c r="X1173" s="6" t="s">
        <v>1385</v>
      </c>
      <c r="Y1173" s="6" t="s">
        <v>2605</v>
      </c>
      <c r="Z1173" s="6" t="s">
        <v>2606</v>
      </c>
      <c r="AA1173" s="35" t="s">
        <v>2610</v>
      </c>
      <c r="AB1173" s="6" t="s">
        <v>2611</v>
      </c>
      <c r="AC1173" s="6" t="s">
        <v>2612</v>
      </c>
    </row>
    <row r="1174" ht="15.75" hidden="1" customHeight="1">
      <c r="A1174" s="2">
        <v>35.0</v>
      </c>
      <c r="B1174" s="18" t="s">
        <v>803</v>
      </c>
      <c r="C1174">
        <v>1.0</v>
      </c>
      <c r="D1174">
        <v>0.0</v>
      </c>
      <c r="E1174" t="s">
        <v>965</v>
      </c>
      <c r="F1174" t="s">
        <v>1134</v>
      </c>
      <c r="G1174" t="s">
        <v>2616</v>
      </c>
      <c r="H1174" t="s">
        <v>1447</v>
      </c>
      <c r="I1174" t="s">
        <v>972</v>
      </c>
      <c r="J1174" t="s">
        <v>973</v>
      </c>
      <c r="K1174" s="23">
        <v>0.0</v>
      </c>
      <c r="N1174">
        <v>17.0</v>
      </c>
      <c r="O1174" s="23">
        <v>3.0</v>
      </c>
      <c r="R1174">
        <v>17.0</v>
      </c>
      <c r="S1174" t="s">
        <v>976</v>
      </c>
      <c r="T1174">
        <v>0.0</v>
      </c>
      <c r="U1174">
        <v>0.0</v>
      </c>
      <c r="V1174" t="s">
        <v>978</v>
      </c>
      <c r="W1174" s="6" t="s">
        <v>1384</v>
      </c>
      <c r="X1174" s="6" t="s">
        <v>1385</v>
      </c>
      <c r="Y1174" s="6" t="s">
        <v>2183</v>
      </c>
      <c r="Z1174" s="6" t="s">
        <v>1880</v>
      </c>
      <c r="AA1174" s="35" t="s">
        <v>2617</v>
      </c>
      <c r="AB1174" s="6" t="s">
        <v>2611</v>
      </c>
      <c r="AC1174" s="6" t="s">
        <v>2612</v>
      </c>
    </row>
    <row r="1175" ht="15.75" hidden="1" customHeight="1">
      <c r="A1175" s="2">
        <v>35.0</v>
      </c>
      <c r="B1175" s="18" t="s">
        <v>803</v>
      </c>
      <c r="C1175">
        <v>2.0</v>
      </c>
      <c r="D1175">
        <v>0.0</v>
      </c>
      <c r="E1175" t="s">
        <v>965</v>
      </c>
      <c r="F1175" t="s">
        <v>1134</v>
      </c>
      <c r="G1175" t="s">
        <v>2618</v>
      </c>
      <c r="H1175" t="s">
        <v>1447</v>
      </c>
      <c r="I1175" t="s">
        <v>972</v>
      </c>
      <c r="J1175" t="s">
        <v>973</v>
      </c>
      <c r="K1175" s="23">
        <v>0.0</v>
      </c>
      <c r="N1175">
        <v>7.0</v>
      </c>
      <c r="O1175" s="23">
        <v>1.0</v>
      </c>
      <c r="R1175">
        <v>6.0</v>
      </c>
      <c r="S1175" t="s">
        <v>976</v>
      </c>
      <c r="T1175">
        <v>0.0</v>
      </c>
      <c r="U1175">
        <v>0.0</v>
      </c>
      <c r="V1175" t="s">
        <v>978</v>
      </c>
      <c r="W1175" s="6" t="s">
        <v>1384</v>
      </c>
      <c r="X1175" s="6" t="s">
        <v>1385</v>
      </c>
      <c r="Y1175" s="6" t="s">
        <v>1238</v>
      </c>
      <c r="Z1175" s="6" t="s">
        <v>1897</v>
      </c>
      <c r="AA1175" s="35" t="s">
        <v>2614</v>
      </c>
      <c r="AB1175" s="6" t="s">
        <v>2611</v>
      </c>
      <c r="AC1175" s="6" t="s">
        <v>2612</v>
      </c>
    </row>
    <row r="1176" ht="15.75" hidden="1" customHeight="1">
      <c r="A1176" s="2">
        <v>35.0</v>
      </c>
      <c r="B1176" s="18" t="s">
        <v>803</v>
      </c>
      <c r="C1176">
        <v>2.0</v>
      </c>
      <c r="D1176">
        <v>0.0</v>
      </c>
      <c r="E1176" t="s">
        <v>965</v>
      </c>
      <c r="F1176" t="s">
        <v>1134</v>
      </c>
      <c r="G1176" t="s">
        <v>2619</v>
      </c>
      <c r="H1176" t="s">
        <v>1447</v>
      </c>
      <c r="I1176" t="s">
        <v>972</v>
      </c>
      <c r="J1176" t="s">
        <v>973</v>
      </c>
      <c r="K1176" s="23">
        <v>0.0</v>
      </c>
      <c r="N1176">
        <v>7.0</v>
      </c>
      <c r="O1176" s="23">
        <v>3.0</v>
      </c>
      <c r="R1176">
        <v>4.0</v>
      </c>
      <c r="S1176" t="s">
        <v>976</v>
      </c>
      <c r="T1176">
        <v>0.0</v>
      </c>
      <c r="U1176">
        <v>0.0</v>
      </c>
      <c r="V1176" t="s">
        <v>978</v>
      </c>
      <c r="W1176" s="6" t="s">
        <v>1384</v>
      </c>
      <c r="X1176" s="6" t="s">
        <v>1385</v>
      </c>
      <c r="Y1176" s="6" t="s">
        <v>2183</v>
      </c>
      <c r="Z1176" s="6" t="s">
        <v>1880</v>
      </c>
      <c r="AA1176" s="35" t="s">
        <v>2617</v>
      </c>
      <c r="AB1176" s="6" t="s">
        <v>2611</v>
      </c>
      <c r="AC1176" s="6" t="s">
        <v>2612</v>
      </c>
    </row>
    <row r="1177" ht="15.75" hidden="1" customHeight="1">
      <c r="A1177" s="2">
        <v>35.0</v>
      </c>
      <c r="B1177" s="18" t="s">
        <v>803</v>
      </c>
      <c r="C1177">
        <v>3.0</v>
      </c>
      <c r="D1177">
        <v>0.0</v>
      </c>
      <c r="E1177" t="s">
        <v>965</v>
      </c>
      <c r="F1177" t="s">
        <v>1134</v>
      </c>
      <c r="G1177" t="s">
        <v>2620</v>
      </c>
      <c r="H1177" t="s">
        <v>1447</v>
      </c>
      <c r="I1177" t="s">
        <v>972</v>
      </c>
      <c r="J1177" t="s">
        <v>973</v>
      </c>
      <c r="K1177" s="23">
        <v>0.0</v>
      </c>
      <c r="N1177">
        <v>8.0</v>
      </c>
      <c r="O1177" s="23">
        <v>1.0</v>
      </c>
      <c r="R1177">
        <v>10.0</v>
      </c>
      <c r="S1177" t="s">
        <v>976</v>
      </c>
      <c r="T1177">
        <v>0.0</v>
      </c>
      <c r="U1177">
        <v>0.0</v>
      </c>
      <c r="V1177" t="s">
        <v>978</v>
      </c>
      <c r="W1177" s="6" t="s">
        <v>1384</v>
      </c>
      <c r="X1177" s="6" t="s">
        <v>1385</v>
      </c>
      <c r="Y1177" s="6" t="s">
        <v>1238</v>
      </c>
      <c r="Z1177" s="6" t="s">
        <v>1897</v>
      </c>
      <c r="AA1177" s="35" t="s">
        <v>2614</v>
      </c>
      <c r="AB1177" s="6" t="s">
        <v>2611</v>
      </c>
      <c r="AC1177" s="6" t="s">
        <v>2612</v>
      </c>
    </row>
    <row r="1178" ht="15.75" hidden="1" customHeight="1">
      <c r="A1178" s="2">
        <v>35.0</v>
      </c>
      <c r="B1178" s="18" t="s">
        <v>803</v>
      </c>
      <c r="C1178">
        <v>3.0</v>
      </c>
      <c r="D1178">
        <v>0.0</v>
      </c>
      <c r="E1178" t="s">
        <v>965</v>
      </c>
      <c r="F1178" t="s">
        <v>1134</v>
      </c>
      <c r="G1178" t="s">
        <v>2621</v>
      </c>
      <c r="H1178" t="s">
        <v>1447</v>
      </c>
      <c r="I1178" t="s">
        <v>972</v>
      </c>
      <c r="J1178" t="s">
        <v>973</v>
      </c>
      <c r="K1178" s="23">
        <v>0.0</v>
      </c>
      <c r="N1178">
        <v>8.0</v>
      </c>
      <c r="O1178" s="23">
        <v>2.0</v>
      </c>
      <c r="R1178">
        <v>6.0</v>
      </c>
      <c r="S1178" t="s">
        <v>976</v>
      </c>
      <c r="T1178">
        <v>0.0</v>
      </c>
      <c r="U1178">
        <v>0.0</v>
      </c>
      <c r="V1178" t="s">
        <v>978</v>
      </c>
      <c r="W1178" s="6" t="s">
        <v>1384</v>
      </c>
      <c r="X1178" s="6" t="s">
        <v>1385</v>
      </c>
      <c r="Y1178" s="6" t="s">
        <v>2605</v>
      </c>
      <c r="Z1178" s="6" t="s">
        <v>2606</v>
      </c>
      <c r="AA1178" s="35" t="s">
        <v>2610</v>
      </c>
      <c r="AB1178" s="6" t="s">
        <v>2611</v>
      </c>
      <c r="AC1178" s="6" t="s">
        <v>2612</v>
      </c>
    </row>
    <row r="1179" ht="15.75" hidden="1" customHeight="1">
      <c r="A1179" s="2">
        <v>35.0</v>
      </c>
      <c r="B1179" s="18" t="s">
        <v>803</v>
      </c>
      <c r="C1179">
        <v>3.0</v>
      </c>
      <c r="D1179">
        <v>0.0</v>
      </c>
      <c r="E1179" t="s">
        <v>965</v>
      </c>
      <c r="F1179" t="s">
        <v>1134</v>
      </c>
      <c r="G1179" t="s">
        <v>2622</v>
      </c>
      <c r="H1179" t="s">
        <v>1447</v>
      </c>
      <c r="I1179" t="s">
        <v>972</v>
      </c>
      <c r="J1179" t="s">
        <v>973</v>
      </c>
      <c r="K1179" s="23">
        <v>0.0</v>
      </c>
      <c r="N1179">
        <v>8.0</v>
      </c>
      <c r="O1179" s="23">
        <v>3.0</v>
      </c>
      <c r="R1179">
        <v>10.0</v>
      </c>
      <c r="S1179" t="s">
        <v>976</v>
      </c>
      <c r="T1179">
        <v>0.0</v>
      </c>
      <c r="U1179">
        <v>0.0</v>
      </c>
      <c r="V1179" t="s">
        <v>978</v>
      </c>
      <c r="W1179" s="6" t="s">
        <v>1384</v>
      </c>
      <c r="X1179" s="6" t="s">
        <v>1385</v>
      </c>
      <c r="Y1179" s="6" t="s">
        <v>2183</v>
      </c>
      <c r="Z1179" s="6" t="s">
        <v>1880</v>
      </c>
      <c r="AA1179" s="35" t="s">
        <v>2617</v>
      </c>
      <c r="AB1179" s="6" t="s">
        <v>2611</v>
      </c>
      <c r="AC1179" s="6" t="s">
        <v>2612</v>
      </c>
    </row>
    <row r="1180" ht="15.75" hidden="1" customHeight="1">
      <c r="A1180" s="2">
        <v>35.0</v>
      </c>
      <c r="B1180" s="18" t="s">
        <v>803</v>
      </c>
      <c r="C1180">
        <v>2.0</v>
      </c>
      <c r="D1180">
        <v>0.0</v>
      </c>
      <c r="E1180" t="s">
        <v>965</v>
      </c>
      <c r="F1180" t="s">
        <v>1134</v>
      </c>
      <c r="G1180" t="s">
        <v>2623</v>
      </c>
      <c r="H1180" t="s">
        <v>1447</v>
      </c>
      <c r="I1180" t="s">
        <v>972</v>
      </c>
      <c r="J1180" t="s">
        <v>973</v>
      </c>
      <c r="K1180" s="23">
        <v>1.0</v>
      </c>
      <c r="N1180">
        <v>6.0</v>
      </c>
      <c r="O1180" s="23">
        <v>2.0</v>
      </c>
      <c r="R1180">
        <v>1.0</v>
      </c>
      <c r="S1180">
        <v>0.05</v>
      </c>
      <c r="T1180">
        <v>-1.0</v>
      </c>
      <c r="V1180" s="6" t="s">
        <v>978</v>
      </c>
      <c r="W1180" s="6" t="s">
        <v>1238</v>
      </c>
      <c r="X1180" s="6" t="s">
        <v>1897</v>
      </c>
      <c r="Y1180" s="6" t="s">
        <v>2605</v>
      </c>
      <c r="Z1180" s="6" t="s">
        <v>2606</v>
      </c>
      <c r="AA1180" s="35"/>
      <c r="AB1180" s="6"/>
      <c r="AC1180" s="6" t="s">
        <v>2612</v>
      </c>
    </row>
    <row r="1181" ht="15.75" hidden="1" customHeight="1">
      <c r="A1181" s="2">
        <v>35.0</v>
      </c>
      <c r="B1181" s="18" t="s">
        <v>803</v>
      </c>
      <c r="C1181">
        <v>1.0</v>
      </c>
      <c r="D1181">
        <v>0.0</v>
      </c>
      <c r="E1181" t="s">
        <v>965</v>
      </c>
      <c r="F1181" t="s">
        <v>966</v>
      </c>
      <c r="G1181" t="s">
        <v>968</v>
      </c>
      <c r="H1181" t="s">
        <v>1234</v>
      </c>
      <c r="I1181" t="s">
        <v>972</v>
      </c>
      <c r="J1181" t="s">
        <v>973</v>
      </c>
      <c r="K1181" s="23">
        <v>1.0</v>
      </c>
      <c r="N1181">
        <v>9.91</v>
      </c>
      <c r="O1181" s="23">
        <v>2.0</v>
      </c>
      <c r="R1181">
        <v>10.69</v>
      </c>
      <c r="S1181" t="s">
        <v>976</v>
      </c>
      <c r="T1181">
        <v>0.0</v>
      </c>
      <c r="U1181">
        <v>0.0</v>
      </c>
      <c r="V1181" s="6" t="s">
        <v>978</v>
      </c>
      <c r="W1181" s="6" t="s">
        <v>1238</v>
      </c>
      <c r="X1181" s="6" t="s">
        <v>1897</v>
      </c>
      <c r="Y1181" s="6" t="s">
        <v>2605</v>
      </c>
      <c r="Z1181" s="6" t="s">
        <v>2606</v>
      </c>
      <c r="AA1181" s="35"/>
      <c r="AB1181" s="6"/>
      <c r="AC1181" t="s">
        <v>2604</v>
      </c>
    </row>
    <row r="1182" ht="15.75" hidden="1" customHeight="1">
      <c r="A1182" s="2">
        <v>35.0</v>
      </c>
      <c r="B1182" s="18" t="s">
        <v>803</v>
      </c>
      <c r="C1182">
        <v>1.0</v>
      </c>
      <c r="D1182">
        <v>0.0</v>
      </c>
      <c r="E1182" t="s">
        <v>965</v>
      </c>
      <c r="F1182" t="s">
        <v>966</v>
      </c>
      <c r="G1182" t="s">
        <v>968</v>
      </c>
      <c r="H1182" t="s">
        <v>1234</v>
      </c>
      <c r="I1182" t="s">
        <v>972</v>
      </c>
      <c r="J1182" t="s">
        <v>973</v>
      </c>
      <c r="K1182" s="23">
        <v>1.0</v>
      </c>
      <c r="N1182">
        <v>9.91</v>
      </c>
      <c r="O1182" s="23">
        <v>3.0</v>
      </c>
      <c r="R1182">
        <v>10.47</v>
      </c>
      <c r="S1182" t="s">
        <v>976</v>
      </c>
      <c r="T1182">
        <v>0.0</v>
      </c>
      <c r="U1182">
        <v>0.0</v>
      </c>
      <c r="V1182" s="6" t="s">
        <v>978</v>
      </c>
      <c r="W1182" s="6" t="s">
        <v>1238</v>
      </c>
      <c r="X1182" s="6" t="s">
        <v>1897</v>
      </c>
      <c r="Y1182" s="6" t="s">
        <v>2183</v>
      </c>
      <c r="Z1182" s="6" t="s">
        <v>1880</v>
      </c>
      <c r="AA1182" s="35"/>
      <c r="AB1182" s="6"/>
      <c r="AC1182" t="s">
        <v>2604</v>
      </c>
    </row>
    <row r="1183" ht="15.75" hidden="1" customHeight="1">
      <c r="A1183" s="2">
        <v>35.0</v>
      </c>
      <c r="B1183" s="18" t="s">
        <v>803</v>
      </c>
      <c r="C1183">
        <v>1.0</v>
      </c>
      <c r="D1183">
        <v>0.0</v>
      </c>
      <c r="E1183" t="s">
        <v>965</v>
      </c>
      <c r="F1183" t="s">
        <v>966</v>
      </c>
      <c r="G1183" t="s">
        <v>968</v>
      </c>
      <c r="H1183" t="s">
        <v>1234</v>
      </c>
      <c r="I1183" t="s">
        <v>972</v>
      </c>
      <c r="J1183" t="s">
        <v>973</v>
      </c>
      <c r="K1183" s="23">
        <v>1.0</v>
      </c>
      <c r="N1183">
        <v>9.91</v>
      </c>
      <c r="O1183" s="23">
        <v>4.0</v>
      </c>
      <c r="R1183">
        <v>10.59</v>
      </c>
      <c r="S1183" t="s">
        <v>976</v>
      </c>
      <c r="T1183">
        <v>0.0</v>
      </c>
      <c r="U1183">
        <v>0.0</v>
      </c>
      <c r="V1183" s="6" t="s">
        <v>978</v>
      </c>
      <c r="W1183" s="6" t="s">
        <v>1238</v>
      </c>
      <c r="X1183" s="6" t="s">
        <v>1897</v>
      </c>
      <c r="Y1183" s="6" t="s">
        <v>2607</v>
      </c>
      <c r="Z1183" s="6" t="s">
        <v>2608</v>
      </c>
      <c r="AA1183" s="35"/>
      <c r="AB1183" s="6"/>
      <c r="AC1183" t="s">
        <v>2604</v>
      </c>
    </row>
    <row r="1184" ht="15.75" hidden="1" customHeight="1">
      <c r="A1184" s="2">
        <v>35.0</v>
      </c>
      <c r="B1184" s="18" t="s">
        <v>803</v>
      </c>
      <c r="C1184">
        <v>2.0</v>
      </c>
      <c r="D1184">
        <v>0.0</v>
      </c>
      <c r="E1184" t="s">
        <v>965</v>
      </c>
      <c r="F1184" t="s">
        <v>966</v>
      </c>
      <c r="G1184" t="s">
        <v>968</v>
      </c>
      <c r="H1184" t="s">
        <v>1234</v>
      </c>
      <c r="I1184" t="s">
        <v>972</v>
      </c>
      <c r="J1184" t="s">
        <v>973</v>
      </c>
      <c r="K1184" s="23">
        <v>1.0</v>
      </c>
      <c r="N1184">
        <v>8.64</v>
      </c>
      <c r="O1184" s="23">
        <v>2.0</v>
      </c>
      <c r="R1184">
        <v>7.92</v>
      </c>
      <c r="S1184" t="s">
        <v>976</v>
      </c>
      <c r="T1184">
        <v>0.0</v>
      </c>
      <c r="U1184">
        <v>0.0</v>
      </c>
      <c r="V1184" s="6" t="s">
        <v>978</v>
      </c>
      <c r="W1184" s="6" t="s">
        <v>1238</v>
      </c>
      <c r="X1184" s="6" t="s">
        <v>1897</v>
      </c>
      <c r="Y1184" s="6" t="s">
        <v>2605</v>
      </c>
      <c r="Z1184" s="6" t="s">
        <v>2606</v>
      </c>
      <c r="AA1184" s="35"/>
      <c r="AB1184" s="6"/>
      <c r="AC1184" t="s">
        <v>2604</v>
      </c>
    </row>
    <row r="1185" ht="15.75" hidden="1" customHeight="1">
      <c r="A1185" s="2">
        <v>35.0</v>
      </c>
      <c r="B1185" s="18" t="s">
        <v>803</v>
      </c>
      <c r="C1185">
        <v>2.0</v>
      </c>
      <c r="D1185">
        <v>0.0</v>
      </c>
      <c r="E1185" t="s">
        <v>965</v>
      </c>
      <c r="F1185" t="s">
        <v>966</v>
      </c>
      <c r="G1185" t="s">
        <v>968</v>
      </c>
      <c r="H1185" t="s">
        <v>1234</v>
      </c>
      <c r="I1185" t="s">
        <v>972</v>
      </c>
      <c r="J1185" t="s">
        <v>973</v>
      </c>
      <c r="K1185" s="23">
        <v>1.0</v>
      </c>
      <c r="N1185">
        <v>8.64</v>
      </c>
      <c r="O1185" s="23">
        <v>3.0</v>
      </c>
      <c r="R1185">
        <v>8.25</v>
      </c>
      <c r="S1185" t="s">
        <v>976</v>
      </c>
      <c r="T1185">
        <v>0.0</v>
      </c>
      <c r="U1185">
        <v>0.0</v>
      </c>
      <c r="V1185" s="6" t="s">
        <v>978</v>
      </c>
      <c r="W1185" s="6" t="s">
        <v>1238</v>
      </c>
      <c r="X1185" s="6" t="s">
        <v>1897</v>
      </c>
      <c r="Y1185" s="6" t="s">
        <v>2183</v>
      </c>
      <c r="Z1185" s="6" t="s">
        <v>1880</v>
      </c>
      <c r="AA1185" s="35"/>
      <c r="AB1185" s="6"/>
      <c r="AC1185" t="s">
        <v>2604</v>
      </c>
    </row>
    <row r="1186" ht="15.75" hidden="1" customHeight="1">
      <c r="A1186" s="2">
        <v>35.0</v>
      </c>
      <c r="B1186" s="18" t="s">
        <v>803</v>
      </c>
      <c r="C1186">
        <v>2.0</v>
      </c>
      <c r="D1186">
        <v>0.0</v>
      </c>
      <c r="E1186" t="s">
        <v>965</v>
      </c>
      <c r="F1186" t="s">
        <v>966</v>
      </c>
      <c r="G1186" t="s">
        <v>968</v>
      </c>
      <c r="H1186" t="s">
        <v>1234</v>
      </c>
      <c r="I1186" t="s">
        <v>972</v>
      </c>
      <c r="J1186" t="s">
        <v>973</v>
      </c>
      <c r="K1186" s="23">
        <v>1.0</v>
      </c>
      <c r="N1186">
        <v>8.64</v>
      </c>
      <c r="O1186" s="23">
        <v>4.0</v>
      </c>
      <c r="R1186">
        <v>8.18</v>
      </c>
      <c r="S1186" t="s">
        <v>976</v>
      </c>
      <c r="T1186">
        <v>0.0</v>
      </c>
      <c r="U1186">
        <v>0.0</v>
      </c>
      <c r="V1186" s="6" t="s">
        <v>978</v>
      </c>
      <c r="W1186" s="6" t="s">
        <v>1238</v>
      </c>
      <c r="X1186" s="6" t="s">
        <v>1897</v>
      </c>
      <c r="Y1186" s="6" t="s">
        <v>2607</v>
      </c>
      <c r="Z1186" s="6" t="s">
        <v>2608</v>
      </c>
      <c r="AA1186" s="35"/>
      <c r="AB1186" s="6"/>
      <c r="AC1186" t="s">
        <v>2604</v>
      </c>
    </row>
    <row r="1187" ht="15.75" hidden="1" customHeight="1">
      <c r="A1187" s="2">
        <v>35.0</v>
      </c>
      <c r="B1187" s="18" t="s">
        <v>803</v>
      </c>
      <c r="C1187">
        <v>3.0</v>
      </c>
      <c r="D1187">
        <v>0.0</v>
      </c>
      <c r="E1187" t="s">
        <v>965</v>
      </c>
      <c r="F1187" t="s">
        <v>966</v>
      </c>
      <c r="G1187" t="s">
        <v>968</v>
      </c>
      <c r="H1187" t="s">
        <v>1234</v>
      </c>
      <c r="I1187" t="s">
        <v>972</v>
      </c>
      <c r="J1187" t="s">
        <v>973</v>
      </c>
      <c r="K1187" s="23">
        <v>1.0</v>
      </c>
      <c r="N1187">
        <v>10.26</v>
      </c>
      <c r="O1187" s="23">
        <v>2.0</v>
      </c>
      <c r="R1187">
        <v>10.46</v>
      </c>
      <c r="S1187" t="s">
        <v>976</v>
      </c>
      <c r="T1187">
        <v>0.0</v>
      </c>
      <c r="U1187">
        <v>0.0</v>
      </c>
      <c r="V1187" s="6" t="s">
        <v>978</v>
      </c>
      <c r="W1187" s="6" t="s">
        <v>1238</v>
      </c>
      <c r="X1187" s="6" t="s">
        <v>1897</v>
      </c>
      <c r="Y1187" s="6" t="s">
        <v>2605</v>
      </c>
      <c r="Z1187" s="6" t="s">
        <v>2606</v>
      </c>
      <c r="AA1187" s="35"/>
      <c r="AB1187" s="6"/>
      <c r="AC1187" t="s">
        <v>2604</v>
      </c>
    </row>
    <row r="1188" ht="15.75" hidden="1" customHeight="1">
      <c r="A1188" s="2">
        <v>35.0</v>
      </c>
      <c r="B1188" s="18" t="s">
        <v>803</v>
      </c>
      <c r="C1188">
        <v>3.0</v>
      </c>
      <c r="D1188">
        <v>0.0</v>
      </c>
      <c r="E1188" t="s">
        <v>965</v>
      </c>
      <c r="F1188" t="s">
        <v>966</v>
      </c>
      <c r="G1188" t="s">
        <v>968</v>
      </c>
      <c r="H1188" t="s">
        <v>1234</v>
      </c>
      <c r="I1188" t="s">
        <v>972</v>
      </c>
      <c r="J1188" t="s">
        <v>973</v>
      </c>
      <c r="K1188" s="23">
        <v>1.0</v>
      </c>
      <c r="N1188">
        <v>10.26</v>
      </c>
      <c r="O1188" s="23">
        <v>3.0</v>
      </c>
      <c r="R1188">
        <v>10.83</v>
      </c>
      <c r="S1188" t="s">
        <v>976</v>
      </c>
      <c r="T1188">
        <v>0.0</v>
      </c>
      <c r="U1188">
        <v>0.0</v>
      </c>
      <c r="V1188" s="6" t="s">
        <v>978</v>
      </c>
      <c r="W1188" s="6" t="s">
        <v>1238</v>
      </c>
      <c r="X1188" s="6" t="s">
        <v>1897</v>
      </c>
      <c r="Y1188" s="6" t="s">
        <v>2183</v>
      </c>
      <c r="Z1188" s="6" t="s">
        <v>1880</v>
      </c>
      <c r="AA1188" s="35"/>
      <c r="AB1188" s="6"/>
      <c r="AC1188" t="s">
        <v>2604</v>
      </c>
    </row>
    <row r="1189" ht="15.75" hidden="1" customHeight="1">
      <c r="A1189" s="2">
        <v>35.0</v>
      </c>
      <c r="B1189" s="18" t="s">
        <v>803</v>
      </c>
      <c r="C1189">
        <v>3.0</v>
      </c>
      <c r="D1189">
        <v>0.0</v>
      </c>
      <c r="E1189" t="s">
        <v>965</v>
      </c>
      <c r="F1189" t="s">
        <v>966</v>
      </c>
      <c r="G1189" t="s">
        <v>968</v>
      </c>
      <c r="H1189" t="s">
        <v>1234</v>
      </c>
      <c r="I1189" t="s">
        <v>972</v>
      </c>
      <c r="J1189" t="s">
        <v>973</v>
      </c>
      <c r="K1189" s="23">
        <v>1.0</v>
      </c>
      <c r="N1189">
        <v>10.26</v>
      </c>
      <c r="O1189" s="23">
        <v>4.0</v>
      </c>
      <c r="R1189">
        <v>9.98</v>
      </c>
      <c r="S1189" t="s">
        <v>976</v>
      </c>
      <c r="T1189">
        <v>0.0</v>
      </c>
      <c r="U1189">
        <v>0.0</v>
      </c>
      <c r="V1189" s="6" t="s">
        <v>978</v>
      </c>
      <c r="W1189" s="6" t="s">
        <v>1238</v>
      </c>
      <c r="X1189" s="6" t="s">
        <v>1897</v>
      </c>
      <c r="Y1189" s="6" t="s">
        <v>2607</v>
      </c>
      <c r="Z1189" s="6" t="s">
        <v>2608</v>
      </c>
      <c r="AA1189" s="35"/>
      <c r="AB1189" s="6"/>
      <c r="AC1189" t="s">
        <v>2604</v>
      </c>
    </row>
    <row r="1190" ht="15.75" hidden="1" customHeight="1">
      <c r="A1190" s="2">
        <v>35.0</v>
      </c>
      <c r="B1190" s="18" t="s">
        <v>803</v>
      </c>
      <c r="C1190">
        <v>1.0</v>
      </c>
      <c r="D1190">
        <v>0.0</v>
      </c>
      <c r="E1190" t="s">
        <v>965</v>
      </c>
      <c r="F1190" t="s">
        <v>1134</v>
      </c>
      <c r="G1190" t="s">
        <v>2624</v>
      </c>
      <c r="H1190" t="s">
        <v>1447</v>
      </c>
      <c r="I1190" t="s">
        <v>972</v>
      </c>
      <c r="J1190" t="s">
        <v>973</v>
      </c>
      <c r="K1190" s="23">
        <v>1.0</v>
      </c>
      <c r="N1190">
        <v>24.0</v>
      </c>
      <c r="O1190" s="23">
        <v>2.0</v>
      </c>
      <c r="R1190">
        <v>12.0</v>
      </c>
      <c r="S1190" t="s">
        <v>976</v>
      </c>
      <c r="T1190">
        <v>0.0</v>
      </c>
      <c r="U1190">
        <v>0.0</v>
      </c>
      <c r="V1190" s="6" t="s">
        <v>978</v>
      </c>
      <c r="W1190" s="6" t="s">
        <v>1238</v>
      </c>
      <c r="X1190" s="6" t="s">
        <v>1897</v>
      </c>
      <c r="Y1190" s="6" t="s">
        <v>2605</v>
      </c>
      <c r="Z1190" s="6" t="s">
        <v>2606</v>
      </c>
      <c r="AA1190" s="35"/>
      <c r="AB1190" s="6"/>
      <c r="AC1190" s="6" t="s">
        <v>2612</v>
      </c>
    </row>
    <row r="1191" ht="15.75" hidden="1" customHeight="1">
      <c r="A1191" s="2">
        <v>35.0</v>
      </c>
      <c r="B1191" s="18" t="s">
        <v>803</v>
      </c>
      <c r="C1191">
        <v>1.0</v>
      </c>
      <c r="D1191">
        <v>0.0</v>
      </c>
      <c r="E1191" t="s">
        <v>965</v>
      </c>
      <c r="F1191" t="s">
        <v>1134</v>
      </c>
      <c r="G1191" t="s">
        <v>2625</v>
      </c>
      <c r="H1191" t="s">
        <v>1447</v>
      </c>
      <c r="I1191" t="s">
        <v>972</v>
      </c>
      <c r="J1191" t="s">
        <v>973</v>
      </c>
      <c r="K1191" s="23">
        <v>1.0</v>
      </c>
      <c r="N1191">
        <v>24.0</v>
      </c>
      <c r="O1191" s="23">
        <v>3.0</v>
      </c>
      <c r="R1191">
        <v>17.0</v>
      </c>
      <c r="S1191" t="s">
        <v>976</v>
      </c>
      <c r="T1191">
        <v>0.0</v>
      </c>
      <c r="U1191">
        <v>0.0</v>
      </c>
      <c r="V1191" s="6" t="s">
        <v>978</v>
      </c>
      <c r="W1191" s="6" t="s">
        <v>1238</v>
      </c>
      <c r="X1191" s="6" t="s">
        <v>1897</v>
      </c>
      <c r="Y1191" s="6" t="s">
        <v>2183</v>
      </c>
      <c r="Z1191" s="6" t="s">
        <v>1880</v>
      </c>
      <c r="AA1191" s="35"/>
      <c r="AB1191" s="6"/>
      <c r="AC1191" s="6" t="s">
        <v>2612</v>
      </c>
    </row>
    <row r="1192" ht="15.75" hidden="1" customHeight="1">
      <c r="A1192" s="2">
        <v>35.0</v>
      </c>
      <c r="B1192" s="18" t="s">
        <v>803</v>
      </c>
      <c r="C1192">
        <v>2.0</v>
      </c>
      <c r="D1192">
        <v>0.0</v>
      </c>
      <c r="E1192" t="s">
        <v>965</v>
      </c>
      <c r="F1192" t="s">
        <v>1134</v>
      </c>
      <c r="G1192" t="s">
        <v>2626</v>
      </c>
      <c r="H1192" t="s">
        <v>1447</v>
      </c>
      <c r="I1192" t="s">
        <v>972</v>
      </c>
      <c r="J1192" t="s">
        <v>973</v>
      </c>
      <c r="K1192" s="23">
        <v>1.0</v>
      </c>
      <c r="N1192">
        <v>6.0</v>
      </c>
      <c r="O1192" s="23">
        <v>3.0</v>
      </c>
      <c r="R1192">
        <v>4.0</v>
      </c>
      <c r="S1192" t="s">
        <v>976</v>
      </c>
      <c r="T1192">
        <v>0.0</v>
      </c>
      <c r="U1192">
        <v>0.0</v>
      </c>
      <c r="V1192" s="6" t="s">
        <v>978</v>
      </c>
      <c r="W1192" s="6" t="s">
        <v>1238</v>
      </c>
      <c r="X1192" s="6" t="s">
        <v>1897</v>
      </c>
      <c r="Y1192" s="6" t="s">
        <v>2183</v>
      </c>
      <c r="Z1192" s="6" t="s">
        <v>1880</v>
      </c>
      <c r="AA1192" s="35"/>
      <c r="AB1192" s="6"/>
      <c r="AC1192" s="6" t="s">
        <v>2612</v>
      </c>
    </row>
    <row r="1193" ht="15.75" hidden="1" customHeight="1">
      <c r="A1193" s="2">
        <v>35.0</v>
      </c>
      <c r="B1193" s="18" t="s">
        <v>803</v>
      </c>
      <c r="C1193">
        <v>3.0</v>
      </c>
      <c r="D1193">
        <v>0.0</v>
      </c>
      <c r="E1193" t="s">
        <v>965</v>
      </c>
      <c r="F1193" t="s">
        <v>1134</v>
      </c>
      <c r="G1193" t="s">
        <v>2627</v>
      </c>
      <c r="H1193" t="s">
        <v>1447</v>
      </c>
      <c r="I1193" t="s">
        <v>972</v>
      </c>
      <c r="J1193" t="s">
        <v>973</v>
      </c>
      <c r="K1193" s="23">
        <v>1.0</v>
      </c>
      <c r="N1193">
        <v>10.0</v>
      </c>
      <c r="O1193" s="23">
        <v>2.0</v>
      </c>
      <c r="R1193">
        <v>6.0</v>
      </c>
      <c r="S1193" t="s">
        <v>976</v>
      </c>
      <c r="T1193">
        <v>0.0</v>
      </c>
      <c r="U1193">
        <v>0.0</v>
      </c>
      <c r="V1193" s="6" t="s">
        <v>978</v>
      </c>
      <c r="W1193" s="6" t="s">
        <v>1238</v>
      </c>
      <c r="X1193" s="6" t="s">
        <v>1897</v>
      </c>
      <c r="Y1193" s="6" t="s">
        <v>2605</v>
      </c>
      <c r="Z1193" s="6" t="s">
        <v>2606</v>
      </c>
      <c r="AA1193" s="35"/>
      <c r="AB1193" s="6"/>
      <c r="AC1193" s="6" t="s">
        <v>2612</v>
      </c>
    </row>
    <row r="1194" ht="15.75" hidden="1" customHeight="1">
      <c r="A1194" s="2">
        <v>35.0</v>
      </c>
      <c r="B1194" s="18" t="s">
        <v>803</v>
      </c>
      <c r="C1194">
        <v>3.0</v>
      </c>
      <c r="D1194">
        <v>0.0</v>
      </c>
      <c r="E1194" t="s">
        <v>965</v>
      </c>
      <c r="F1194" t="s">
        <v>1134</v>
      </c>
      <c r="G1194" t="s">
        <v>2628</v>
      </c>
      <c r="H1194" t="s">
        <v>1447</v>
      </c>
      <c r="I1194" t="s">
        <v>972</v>
      </c>
      <c r="J1194" t="s">
        <v>973</v>
      </c>
      <c r="K1194" s="23">
        <v>1.0</v>
      </c>
      <c r="N1194">
        <v>10.0</v>
      </c>
      <c r="O1194" s="23">
        <v>3.0</v>
      </c>
      <c r="R1194">
        <v>10.0</v>
      </c>
      <c r="S1194" t="s">
        <v>976</v>
      </c>
      <c r="T1194">
        <v>0.0</v>
      </c>
      <c r="U1194">
        <v>0.0</v>
      </c>
      <c r="V1194" s="6" t="s">
        <v>978</v>
      </c>
      <c r="W1194" s="6" t="s">
        <v>1238</v>
      </c>
      <c r="X1194" s="6" t="s">
        <v>1897</v>
      </c>
      <c r="Y1194" s="6" t="s">
        <v>2183</v>
      </c>
      <c r="Z1194" s="6" t="s">
        <v>1880</v>
      </c>
      <c r="AA1194" s="35"/>
      <c r="AB1194" s="6"/>
      <c r="AC1194" s="6" t="s">
        <v>2612</v>
      </c>
    </row>
    <row r="1195" ht="15.75" hidden="1" customHeight="1">
      <c r="A1195" s="2">
        <v>35.0</v>
      </c>
      <c r="B1195" s="18" t="s">
        <v>803</v>
      </c>
      <c r="C1195">
        <v>1.0</v>
      </c>
      <c r="D1195">
        <v>0.0</v>
      </c>
      <c r="E1195" t="s">
        <v>965</v>
      </c>
      <c r="F1195" t="s">
        <v>966</v>
      </c>
      <c r="G1195" t="s">
        <v>968</v>
      </c>
      <c r="H1195" t="s">
        <v>1234</v>
      </c>
      <c r="I1195" t="s">
        <v>972</v>
      </c>
      <c r="J1195" t="s">
        <v>973</v>
      </c>
      <c r="K1195" s="23">
        <v>2.0</v>
      </c>
      <c r="N1195">
        <v>10.69</v>
      </c>
      <c r="O1195" s="23">
        <v>3.0</v>
      </c>
      <c r="R1195">
        <v>10.47</v>
      </c>
      <c r="S1195" t="s">
        <v>976</v>
      </c>
      <c r="T1195">
        <v>0.0</v>
      </c>
      <c r="U1195">
        <v>0.0</v>
      </c>
      <c r="V1195" s="6" t="s">
        <v>1311</v>
      </c>
      <c r="W1195" s="6" t="s">
        <v>2605</v>
      </c>
      <c r="X1195" s="6" t="s">
        <v>2606</v>
      </c>
      <c r="Y1195" s="6" t="s">
        <v>2183</v>
      </c>
      <c r="Z1195" s="6" t="s">
        <v>1880</v>
      </c>
      <c r="AA1195" s="35"/>
      <c r="AB1195" s="6"/>
      <c r="AC1195" t="s">
        <v>2604</v>
      </c>
    </row>
    <row r="1196" ht="15.75" hidden="1" customHeight="1">
      <c r="A1196" s="2">
        <v>35.0</v>
      </c>
      <c r="B1196" s="18" t="s">
        <v>803</v>
      </c>
      <c r="C1196">
        <v>1.0</v>
      </c>
      <c r="D1196">
        <v>0.0</v>
      </c>
      <c r="E1196" t="s">
        <v>965</v>
      </c>
      <c r="F1196" t="s">
        <v>966</v>
      </c>
      <c r="G1196" t="s">
        <v>968</v>
      </c>
      <c r="H1196" t="s">
        <v>1234</v>
      </c>
      <c r="I1196" t="s">
        <v>972</v>
      </c>
      <c r="J1196" t="s">
        <v>973</v>
      </c>
      <c r="K1196" s="23">
        <v>2.0</v>
      </c>
      <c r="N1196">
        <v>10.69</v>
      </c>
      <c r="O1196" s="23">
        <v>4.0</v>
      </c>
      <c r="R1196">
        <v>10.59</v>
      </c>
      <c r="S1196" t="s">
        <v>976</v>
      </c>
      <c r="T1196">
        <v>0.0</v>
      </c>
      <c r="U1196">
        <v>0.0</v>
      </c>
      <c r="V1196" s="6" t="s">
        <v>1311</v>
      </c>
      <c r="W1196" s="6" t="s">
        <v>2605</v>
      </c>
      <c r="X1196" s="6" t="s">
        <v>2606</v>
      </c>
      <c r="Y1196" s="6" t="s">
        <v>2607</v>
      </c>
      <c r="Z1196" s="6" t="s">
        <v>2608</v>
      </c>
      <c r="AA1196" s="35"/>
      <c r="AB1196" s="6"/>
      <c r="AC1196" t="s">
        <v>2604</v>
      </c>
    </row>
    <row r="1197" ht="15.75" hidden="1" customHeight="1">
      <c r="A1197" s="2">
        <v>35.0</v>
      </c>
      <c r="B1197" s="18" t="s">
        <v>803</v>
      </c>
      <c r="C1197">
        <v>2.0</v>
      </c>
      <c r="D1197">
        <v>0.0</v>
      </c>
      <c r="E1197" t="s">
        <v>965</v>
      </c>
      <c r="F1197" t="s">
        <v>966</v>
      </c>
      <c r="G1197" t="s">
        <v>968</v>
      </c>
      <c r="H1197" t="s">
        <v>1234</v>
      </c>
      <c r="I1197" t="s">
        <v>972</v>
      </c>
      <c r="J1197" t="s">
        <v>973</v>
      </c>
      <c r="K1197" s="23">
        <v>2.0</v>
      </c>
      <c r="N1197">
        <v>7.92</v>
      </c>
      <c r="O1197" s="23">
        <v>3.0</v>
      </c>
      <c r="R1197">
        <v>8.25</v>
      </c>
      <c r="S1197" t="s">
        <v>976</v>
      </c>
      <c r="T1197">
        <v>0.0</v>
      </c>
      <c r="U1197">
        <v>0.0</v>
      </c>
      <c r="V1197" s="6" t="s">
        <v>1311</v>
      </c>
      <c r="W1197" s="6" t="s">
        <v>2605</v>
      </c>
      <c r="X1197" s="6" t="s">
        <v>2606</v>
      </c>
      <c r="Y1197" s="6" t="s">
        <v>2183</v>
      </c>
      <c r="Z1197" s="6" t="s">
        <v>1880</v>
      </c>
      <c r="AA1197" s="35"/>
      <c r="AB1197" s="6"/>
      <c r="AC1197" t="s">
        <v>2604</v>
      </c>
    </row>
    <row r="1198" ht="15.75" hidden="1" customHeight="1">
      <c r="A1198" s="2">
        <v>35.0</v>
      </c>
      <c r="B1198" s="18" t="s">
        <v>803</v>
      </c>
      <c r="C1198">
        <v>2.0</v>
      </c>
      <c r="D1198">
        <v>0.0</v>
      </c>
      <c r="E1198" t="s">
        <v>965</v>
      </c>
      <c r="F1198" t="s">
        <v>966</v>
      </c>
      <c r="G1198" t="s">
        <v>968</v>
      </c>
      <c r="H1198" t="s">
        <v>1234</v>
      </c>
      <c r="I1198" t="s">
        <v>972</v>
      </c>
      <c r="J1198" t="s">
        <v>973</v>
      </c>
      <c r="K1198" s="23">
        <v>2.0</v>
      </c>
      <c r="N1198">
        <v>7.92</v>
      </c>
      <c r="O1198" s="23">
        <v>4.0</v>
      </c>
      <c r="R1198">
        <v>8.18</v>
      </c>
      <c r="S1198" t="s">
        <v>976</v>
      </c>
      <c r="T1198">
        <v>0.0</v>
      </c>
      <c r="U1198">
        <v>0.0</v>
      </c>
      <c r="V1198" s="6" t="s">
        <v>1311</v>
      </c>
      <c r="W1198" s="6" t="s">
        <v>2605</v>
      </c>
      <c r="X1198" s="6" t="s">
        <v>2606</v>
      </c>
      <c r="Y1198" s="6" t="s">
        <v>2607</v>
      </c>
      <c r="Z1198" s="6" t="s">
        <v>2608</v>
      </c>
      <c r="AA1198" s="35"/>
      <c r="AB1198" s="6"/>
      <c r="AC1198" t="s">
        <v>2604</v>
      </c>
    </row>
    <row r="1199" ht="15.75" hidden="1" customHeight="1">
      <c r="A1199" s="2">
        <v>35.0</v>
      </c>
      <c r="B1199" s="18" t="s">
        <v>803</v>
      </c>
      <c r="C1199">
        <v>3.0</v>
      </c>
      <c r="D1199">
        <v>0.0</v>
      </c>
      <c r="E1199" t="s">
        <v>965</v>
      </c>
      <c r="F1199" t="s">
        <v>966</v>
      </c>
      <c r="G1199" t="s">
        <v>968</v>
      </c>
      <c r="H1199" t="s">
        <v>1234</v>
      </c>
      <c r="I1199" t="s">
        <v>972</v>
      </c>
      <c r="J1199" t="s">
        <v>973</v>
      </c>
      <c r="K1199" s="23">
        <v>2.0</v>
      </c>
      <c r="N1199">
        <v>10.46</v>
      </c>
      <c r="O1199" s="23">
        <v>3.0</v>
      </c>
      <c r="R1199">
        <v>10.83</v>
      </c>
      <c r="S1199" t="s">
        <v>976</v>
      </c>
      <c r="T1199">
        <v>0.0</v>
      </c>
      <c r="U1199">
        <v>0.0</v>
      </c>
      <c r="V1199" s="6" t="s">
        <v>1311</v>
      </c>
      <c r="W1199" s="6" t="s">
        <v>2605</v>
      </c>
      <c r="X1199" s="6" t="s">
        <v>2606</v>
      </c>
      <c r="Y1199" s="6" t="s">
        <v>2183</v>
      </c>
      <c r="Z1199" s="6" t="s">
        <v>1880</v>
      </c>
      <c r="AA1199" s="35"/>
      <c r="AB1199" s="6"/>
      <c r="AC1199" t="s">
        <v>2604</v>
      </c>
    </row>
    <row r="1200" ht="15.75" hidden="1" customHeight="1">
      <c r="A1200" s="2">
        <v>35.0</v>
      </c>
      <c r="B1200" s="18" t="s">
        <v>803</v>
      </c>
      <c r="C1200">
        <v>3.0</v>
      </c>
      <c r="D1200">
        <v>0.0</v>
      </c>
      <c r="E1200" t="s">
        <v>965</v>
      </c>
      <c r="F1200" t="s">
        <v>966</v>
      </c>
      <c r="G1200" t="s">
        <v>968</v>
      </c>
      <c r="H1200" t="s">
        <v>1234</v>
      </c>
      <c r="I1200" t="s">
        <v>972</v>
      </c>
      <c r="J1200" t="s">
        <v>973</v>
      </c>
      <c r="K1200" s="23">
        <v>2.0</v>
      </c>
      <c r="N1200">
        <v>10.46</v>
      </c>
      <c r="O1200" s="23">
        <v>4.0</v>
      </c>
      <c r="R1200">
        <v>9.98</v>
      </c>
      <c r="S1200" t="s">
        <v>976</v>
      </c>
      <c r="T1200">
        <v>0.0</v>
      </c>
      <c r="U1200">
        <v>0.0</v>
      </c>
      <c r="V1200" s="6" t="s">
        <v>1311</v>
      </c>
      <c r="W1200" s="6" t="s">
        <v>2605</v>
      </c>
      <c r="X1200" s="6" t="s">
        <v>2606</v>
      </c>
      <c r="Y1200" s="6" t="s">
        <v>2607</v>
      </c>
      <c r="Z1200" s="6" t="s">
        <v>2608</v>
      </c>
      <c r="AA1200" s="35"/>
      <c r="AB1200" s="6"/>
      <c r="AC1200" t="s">
        <v>2604</v>
      </c>
    </row>
    <row r="1201" ht="15.75" hidden="1" customHeight="1">
      <c r="A1201" s="2">
        <v>35.0</v>
      </c>
      <c r="B1201" s="18" t="s">
        <v>803</v>
      </c>
      <c r="C1201">
        <v>1.0</v>
      </c>
      <c r="D1201">
        <v>0.0</v>
      </c>
      <c r="E1201" t="s">
        <v>965</v>
      </c>
      <c r="F1201" t="s">
        <v>1134</v>
      </c>
      <c r="G1201" t="s">
        <v>2629</v>
      </c>
      <c r="H1201" t="s">
        <v>1447</v>
      </c>
      <c r="I1201" t="s">
        <v>972</v>
      </c>
      <c r="J1201" t="s">
        <v>973</v>
      </c>
      <c r="K1201" s="23">
        <v>2.0</v>
      </c>
      <c r="N1201">
        <v>12.0</v>
      </c>
      <c r="O1201" s="23">
        <v>3.0</v>
      </c>
      <c r="R1201">
        <v>17.0</v>
      </c>
      <c r="S1201" t="s">
        <v>976</v>
      </c>
      <c r="T1201">
        <v>0.0</v>
      </c>
      <c r="U1201">
        <v>0.0</v>
      </c>
      <c r="V1201" s="6" t="s">
        <v>1311</v>
      </c>
      <c r="W1201" s="6" t="s">
        <v>2605</v>
      </c>
      <c r="X1201" s="6" t="s">
        <v>2606</v>
      </c>
      <c r="Y1201" s="6" t="s">
        <v>2183</v>
      </c>
      <c r="Z1201" s="6" t="s">
        <v>1880</v>
      </c>
      <c r="AA1201" s="35"/>
      <c r="AB1201" s="6"/>
      <c r="AC1201" s="6" t="s">
        <v>2612</v>
      </c>
    </row>
    <row r="1202" ht="15.75" hidden="1" customHeight="1">
      <c r="A1202" s="2">
        <v>35.0</v>
      </c>
      <c r="B1202" s="18" t="s">
        <v>803</v>
      </c>
      <c r="C1202">
        <v>2.0</v>
      </c>
      <c r="D1202">
        <v>0.0</v>
      </c>
      <c r="E1202" t="s">
        <v>965</v>
      </c>
      <c r="F1202" t="s">
        <v>1134</v>
      </c>
      <c r="G1202" t="s">
        <v>2630</v>
      </c>
      <c r="H1202" t="s">
        <v>1447</v>
      </c>
      <c r="I1202" t="s">
        <v>972</v>
      </c>
      <c r="J1202" t="s">
        <v>973</v>
      </c>
      <c r="K1202" s="23">
        <v>2.0</v>
      </c>
      <c r="N1202">
        <v>1.0</v>
      </c>
      <c r="O1202" s="23">
        <v>3.0</v>
      </c>
      <c r="R1202">
        <v>4.0</v>
      </c>
      <c r="S1202" t="s">
        <v>976</v>
      </c>
      <c r="T1202">
        <v>0.0</v>
      </c>
      <c r="U1202">
        <v>0.0</v>
      </c>
      <c r="V1202" s="6" t="s">
        <v>1311</v>
      </c>
      <c r="W1202" s="6" t="s">
        <v>2605</v>
      </c>
      <c r="X1202" s="6" t="s">
        <v>2606</v>
      </c>
      <c r="Y1202" s="6" t="s">
        <v>2183</v>
      </c>
      <c r="Z1202" s="6" t="s">
        <v>1880</v>
      </c>
      <c r="AA1202" s="35"/>
      <c r="AB1202" s="6"/>
      <c r="AC1202" s="6" t="s">
        <v>2612</v>
      </c>
    </row>
    <row r="1203" ht="15.75" hidden="1" customHeight="1">
      <c r="A1203" s="2">
        <v>35.0</v>
      </c>
      <c r="B1203" s="18" t="s">
        <v>803</v>
      </c>
      <c r="C1203">
        <v>3.0</v>
      </c>
      <c r="D1203">
        <v>0.0</v>
      </c>
      <c r="E1203" t="s">
        <v>965</v>
      </c>
      <c r="F1203" t="s">
        <v>1134</v>
      </c>
      <c r="G1203" t="s">
        <v>2631</v>
      </c>
      <c r="H1203" t="s">
        <v>1447</v>
      </c>
      <c r="I1203" t="s">
        <v>972</v>
      </c>
      <c r="J1203" t="s">
        <v>973</v>
      </c>
      <c r="K1203" s="23">
        <v>2.0</v>
      </c>
      <c r="N1203">
        <v>6.0</v>
      </c>
      <c r="O1203" s="23">
        <v>3.0</v>
      </c>
      <c r="R1203">
        <v>10.0</v>
      </c>
      <c r="S1203" t="s">
        <v>976</v>
      </c>
      <c r="T1203">
        <v>0.0</v>
      </c>
      <c r="U1203">
        <v>0.0</v>
      </c>
      <c r="V1203" s="6" t="s">
        <v>1311</v>
      </c>
      <c r="W1203" s="6" t="s">
        <v>2605</v>
      </c>
      <c r="X1203" s="6" t="s">
        <v>2606</v>
      </c>
      <c r="Y1203" s="6" t="s">
        <v>2183</v>
      </c>
      <c r="Z1203" s="6" t="s">
        <v>1880</v>
      </c>
      <c r="AA1203" s="35"/>
      <c r="AB1203" s="6"/>
      <c r="AC1203" s="6" t="s">
        <v>2612</v>
      </c>
    </row>
    <row r="1204" ht="15.75" hidden="1" customHeight="1">
      <c r="A1204" s="2">
        <v>35.0</v>
      </c>
      <c r="B1204" s="18" t="s">
        <v>803</v>
      </c>
      <c r="C1204">
        <v>3.0</v>
      </c>
      <c r="D1204">
        <v>0.0</v>
      </c>
      <c r="E1204" t="s">
        <v>965</v>
      </c>
      <c r="F1204" t="s">
        <v>966</v>
      </c>
      <c r="G1204" t="s">
        <v>968</v>
      </c>
      <c r="H1204" t="s">
        <v>1234</v>
      </c>
      <c r="I1204" t="s">
        <v>972</v>
      </c>
      <c r="J1204" t="s">
        <v>973</v>
      </c>
      <c r="K1204" s="23">
        <v>3.0</v>
      </c>
      <c r="N1204">
        <v>10.83</v>
      </c>
      <c r="O1204" s="23">
        <v>4.0</v>
      </c>
      <c r="R1204">
        <v>9.98</v>
      </c>
      <c r="S1204">
        <v>0.05</v>
      </c>
      <c r="T1204">
        <v>-1.0</v>
      </c>
      <c r="V1204" s="6" t="s">
        <v>2632</v>
      </c>
      <c r="W1204" s="6" t="s">
        <v>2183</v>
      </c>
      <c r="X1204" s="6" t="s">
        <v>1880</v>
      </c>
      <c r="Y1204" s="6" t="s">
        <v>2607</v>
      </c>
      <c r="Z1204" s="6" t="s">
        <v>2608</v>
      </c>
      <c r="AA1204" s="35"/>
      <c r="AB1204" s="6"/>
      <c r="AC1204" t="s">
        <v>2604</v>
      </c>
    </row>
    <row r="1205" ht="15.75" hidden="1" customHeight="1">
      <c r="A1205" s="2">
        <v>35.0</v>
      </c>
      <c r="B1205" s="18" t="s">
        <v>803</v>
      </c>
      <c r="C1205">
        <v>1.0</v>
      </c>
      <c r="D1205">
        <v>0.0</v>
      </c>
      <c r="E1205" t="s">
        <v>965</v>
      </c>
      <c r="F1205" t="s">
        <v>966</v>
      </c>
      <c r="G1205" t="s">
        <v>968</v>
      </c>
      <c r="H1205" t="s">
        <v>1234</v>
      </c>
      <c r="I1205" t="s">
        <v>972</v>
      </c>
      <c r="J1205" t="s">
        <v>973</v>
      </c>
      <c r="K1205" s="23">
        <v>3.0</v>
      </c>
      <c r="N1205">
        <v>10.47</v>
      </c>
      <c r="O1205" s="23">
        <v>4.0</v>
      </c>
      <c r="R1205">
        <v>10.59</v>
      </c>
      <c r="S1205" t="s">
        <v>976</v>
      </c>
      <c r="T1205">
        <v>0.0</v>
      </c>
      <c r="U1205">
        <v>0.0</v>
      </c>
      <c r="V1205" s="6" t="s">
        <v>2632</v>
      </c>
      <c r="W1205" s="6" t="s">
        <v>2183</v>
      </c>
      <c r="X1205" s="6" t="s">
        <v>1880</v>
      </c>
      <c r="Y1205" s="6" t="s">
        <v>2607</v>
      </c>
      <c r="Z1205" s="6" t="s">
        <v>2608</v>
      </c>
      <c r="AA1205" s="35"/>
      <c r="AB1205" s="6"/>
      <c r="AC1205" t="s">
        <v>2604</v>
      </c>
    </row>
    <row r="1206" ht="15.75" hidden="1" customHeight="1">
      <c r="A1206" s="2">
        <v>35.0</v>
      </c>
      <c r="B1206" s="18" t="s">
        <v>803</v>
      </c>
      <c r="C1206">
        <v>2.0</v>
      </c>
      <c r="D1206">
        <v>0.0</v>
      </c>
      <c r="E1206" t="s">
        <v>965</v>
      </c>
      <c r="F1206" t="s">
        <v>966</v>
      </c>
      <c r="G1206" t="s">
        <v>968</v>
      </c>
      <c r="H1206" t="s">
        <v>1234</v>
      </c>
      <c r="I1206" t="s">
        <v>972</v>
      </c>
      <c r="J1206" t="s">
        <v>973</v>
      </c>
      <c r="K1206" s="23">
        <v>3.0</v>
      </c>
      <c r="N1206">
        <v>8.25</v>
      </c>
      <c r="O1206" s="23">
        <v>4.0</v>
      </c>
      <c r="R1206">
        <v>8.18</v>
      </c>
      <c r="S1206" t="s">
        <v>976</v>
      </c>
      <c r="T1206">
        <v>0.0</v>
      </c>
      <c r="U1206">
        <v>0.0</v>
      </c>
      <c r="V1206" s="6" t="s">
        <v>2632</v>
      </c>
      <c r="W1206" s="6" t="s">
        <v>2183</v>
      </c>
      <c r="X1206" s="6" t="s">
        <v>1880</v>
      </c>
      <c r="Y1206" s="6" t="s">
        <v>2607</v>
      </c>
      <c r="Z1206" s="6" t="s">
        <v>2608</v>
      </c>
      <c r="AA1206" s="35"/>
      <c r="AB1206" s="6"/>
      <c r="AC1206" t="s">
        <v>2604</v>
      </c>
    </row>
    <row r="1207" ht="15.75" hidden="1" customHeight="1">
      <c r="A1207" s="2">
        <v>36.0</v>
      </c>
      <c r="B1207" s="18" t="s">
        <v>806</v>
      </c>
      <c r="C1207">
        <v>0.0</v>
      </c>
      <c r="D1207">
        <v>0.0</v>
      </c>
      <c r="E1207" t="s">
        <v>965</v>
      </c>
      <c r="F1207" t="s">
        <v>1134</v>
      </c>
      <c r="G1207" t="s">
        <v>1043</v>
      </c>
      <c r="H1207" t="s">
        <v>2633</v>
      </c>
      <c r="I1207" t="s">
        <v>972</v>
      </c>
      <c r="J1207" t="s">
        <v>973</v>
      </c>
      <c r="K1207" s="23">
        <v>0.0</v>
      </c>
      <c r="N1207">
        <v>1.05</v>
      </c>
      <c r="O1207" s="23">
        <v>1.0</v>
      </c>
      <c r="R1207">
        <v>1.04</v>
      </c>
      <c r="S1207" t="s">
        <v>976</v>
      </c>
      <c r="T1207">
        <v>0.0</v>
      </c>
      <c r="U1207">
        <v>0.0</v>
      </c>
      <c r="V1207" t="s">
        <v>978</v>
      </c>
      <c r="W1207" s="6" t="s">
        <v>1384</v>
      </c>
      <c r="X1207" s="6" t="s">
        <v>1385</v>
      </c>
      <c r="Y1207" s="6" t="s">
        <v>1238</v>
      </c>
      <c r="Z1207" s="6" t="s">
        <v>1897</v>
      </c>
      <c r="AA1207" s="35" t="s">
        <v>2634</v>
      </c>
      <c r="AB1207" s="6" t="s">
        <v>2635</v>
      </c>
      <c r="AC1207" s="6" t="s">
        <v>2636</v>
      </c>
    </row>
    <row r="1208" ht="15.75" hidden="1" customHeight="1">
      <c r="A1208" s="2">
        <v>36.0</v>
      </c>
      <c r="B1208" s="18" t="s">
        <v>806</v>
      </c>
      <c r="C1208">
        <v>0.0</v>
      </c>
      <c r="D1208">
        <v>0.0</v>
      </c>
      <c r="E1208" t="s">
        <v>965</v>
      </c>
      <c r="F1208" t="s">
        <v>1134</v>
      </c>
      <c r="G1208" t="s">
        <v>1043</v>
      </c>
      <c r="H1208" t="s">
        <v>2637</v>
      </c>
      <c r="I1208" t="s">
        <v>972</v>
      </c>
      <c r="J1208" t="s">
        <v>973</v>
      </c>
      <c r="K1208" s="23">
        <v>0.0</v>
      </c>
      <c r="N1208">
        <v>1.05</v>
      </c>
      <c r="O1208" s="23">
        <v>2.0</v>
      </c>
      <c r="R1208">
        <v>1.04</v>
      </c>
      <c r="S1208" t="s">
        <v>976</v>
      </c>
      <c r="T1208">
        <v>0.0</v>
      </c>
      <c r="U1208">
        <v>0.0</v>
      </c>
      <c r="V1208" t="s">
        <v>978</v>
      </c>
      <c r="W1208" s="6" t="s">
        <v>1384</v>
      </c>
      <c r="X1208" s="6" t="s">
        <v>1385</v>
      </c>
      <c r="Y1208" s="6" t="s">
        <v>2183</v>
      </c>
      <c r="Z1208" s="6" t="s">
        <v>1880</v>
      </c>
      <c r="AA1208" s="35" t="s">
        <v>2638</v>
      </c>
      <c r="AB1208" s="6" t="s">
        <v>2635</v>
      </c>
      <c r="AC1208" s="6" t="s">
        <v>2636</v>
      </c>
    </row>
    <row r="1209" ht="15.75" hidden="1" customHeight="1">
      <c r="A1209" s="2">
        <v>36.0</v>
      </c>
      <c r="B1209" s="18" t="s">
        <v>806</v>
      </c>
      <c r="C1209">
        <v>0.0</v>
      </c>
      <c r="D1209">
        <v>0.0</v>
      </c>
      <c r="E1209" t="s">
        <v>965</v>
      </c>
      <c r="F1209" t="s">
        <v>1134</v>
      </c>
      <c r="G1209" t="s">
        <v>1043</v>
      </c>
      <c r="H1209" t="s">
        <v>2639</v>
      </c>
      <c r="I1209" t="s">
        <v>972</v>
      </c>
      <c r="J1209" t="s">
        <v>973</v>
      </c>
      <c r="K1209" s="23">
        <v>0.0</v>
      </c>
      <c r="N1209">
        <v>1.05</v>
      </c>
      <c r="O1209" s="23">
        <v>3.0</v>
      </c>
      <c r="R1209">
        <v>1.03</v>
      </c>
      <c r="S1209" t="s">
        <v>976</v>
      </c>
      <c r="T1209">
        <v>0.0</v>
      </c>
      <c r="U1209">
        <v>0.0</v>
      </c>
      <c r="V1209" t="s">
        <v>1391</v>
      </c>
      <c r="W1209" s="6" t="s">
        <v>1384</v>
      </c>
      <c r="X1209" s="6" t="s">
        <v>1385</v>
      </c>
      <c r="Y1209" s="6" t="s">
        <v>2640</v>
      </c>
      <c r="Z1209" s="6" t="s">
        <v>1902</v>
      </c>
      <c r="AA1209" s="35" t="s">
        <v>2641</v>
      </c>
      <c r="AB1209" s="6" t="s">
        <v>2635</v>
      </c>
      <c r="AC1209" s="6" t="s">
        <v>2636</v>
      </c>
    </row>
    <row r="1210" ht="15.75" hidden="1" customHeight="1">
      <c r="A1210" s="2">
        <v>36.0</v>
      </c>
      <c r="B1210" s="18" t="s">
        <v>806</v>
      </c>
      <c r="C1210">
        <v>0.0</v>
      </c>
      <c r="D1210">
        <v>0.0</v>
      </c>
      <c r="E1210" t="s">
        <v>965</v>
      </c>
      <c r="F1210" t="s">
        <v>966</v>
      </c>
      <c r="G1210" t="s">
        <v>968</v>
      </c>
      <c r="H1210" t="s">
        <v>1234</v>
      </c>
      <c r="I1210" t="s">
        <v>972</v>
      </c>
      <c r="J1210" t="s">
        <v>973</v>
      </c>
      <c r="K1210" s="23">
        <v>0.0</v>
      </c>
      <c r="N1210">
        <v>10.53</v>
      </c>
      <c r="O1210" s="23">
        <v>2.0</v>
      </c>
      <c r="R1210">
        <v>9.48</v>
      </c>
      <c r="S1210">
        <v>0.1</v>
      </c>
      <c r="T1210">
        <v>-1.0</v>
      </c>
      <c r="U1210">
        <v>-1.0</v>
      </c>
      <c r="V1210" t="s">
        <v>978</v>
      </c>
      <c r="W1210" s="6" t="s">
        <v>1384</v>
      </c>
      <c r="X1210" s="6" t="s">
        <v>1385</v>
      </c>
      <c r="Y1210" s="6" t="s">
        <v>2183</v>
      </c>
      <c r="Z1210" s="6" t="s">
        <v>1880</v>
      </c>
      <c r="AA1210" s="6" t="s">
        <v>2642</v>
      </c>
      <c r="AB1210" s="6" t="s">
        <v>2643</v>
      </c>
      <c r="AC1210" s="6" t="s">
        <v>2644</v>
      </c>
    </row>
    <row r="1211" ht="15.75" hidden="1" customHeight="1">
      <c r="A1211" s="2">
        <v>36.0</v>
      </c>
      <c r="B1211" s="18" t="s">
        <v>806</v>
      </c>
      <c r="C1211">
        <v>0.0</v>
      </c>
      <c r="D1211">
        <v>0.0</v>
      </c>
      <c r="E1211" t="s">
        <v>965</v>
      </c>
      <c r="F1211" t="s">
        <v>966</v>
      </c>
      <c r="G1211" t="s">
        <v>968</v>
      </c>
      <c r="H1211" t="s">
        <v>1234</v>
      </c>
      <c r="I1211" t="s">
        <v>972</v>
      </c>
      <c r="J1211" t="s">
        <v>973</v>
      </c>
      <c r="K1211" s="23">
        <v>0.0</v>
      </c>
      <c r="N1211">
        <v>10.53</v>
      </c>
      <c r="O1211" s="23">
        <v>3.0</v>
      </c>
      <c r="R1211">
        <v>9.69</v>
      </c>
      <c r="S1211">
        <v>0.1</v>
      </c>
      <c r="T1211">
        <v>-1.0</v>
      </c>
      <c r="U1211">
        <v>-1.0</v>
      </c>
      <c r="V1211" t="s">
        <v>1391</v>
      </c>
      <c r="W1211" s="6" t="s">
        <v>1384</v>
      </c>
      <c r="X1211" s="6" t="s">
        <v>1385</v>
      </c>
      <c r="Y1211" s="6" t="s">
        <v>2640</v>
      </c>
      <c r="Z1211" s="6" t="s">
        <v>1902</v>
      </c>
      <c r="AA1211" s="6" t="s">
        <v>2645</v>
      </c>
      <c r="AB1211" s="6" t="s">
        <v>2643</v>
      </c>
      <c r="AC1211" s="6" t="s">
        <v>2644</v>
      </c>
    </row>
    <row r="1212" ht="15.75" hidden="1" customHeight="1">
      <c r="A1212" s="2">
        <v>36.0</v>
      </c>
      <c r="B1212" s="18" t="s">
        <v>806</v>
      </c>
      <c r="C1212">
        <v>0.0</v>
      </c>
      <c r="D1212">
        <v>0.0</v>
      </c>
      <c r="E1212" t="s">
        <v>965</v>
      </c>
      <c r="F1212" t="s">
        <v>966</v>
      </c>
      <c r="G1212" t="s">
        <v>968</v>
      </c>
      <c r="H1212" t="s">
        <v>1234</v>
      </c>
      <c r="I1212" t="s">
        <v>972</v>
      </c>
      <c r="J1212" t="s">
        <v>973</v>
      </c>
      <c r="K1212" s="23">
        <v>0.0</v>
      </c>
      <c r="N1212">
        <v>10.53</v>
      </c>
      <c r="O1212" s="23">
        <v>1.0</v>
      </c>
      <c r="R1212">
        <v>10.69</v>
      </c>
      <c r="S1212" t="s">
        <v>976</v>
      </c>
      <c r="T1212">
        <v>0.0</v>
      </c>
      <c r="U1212">
        <v>0.0</v>
      </c>
      <c r="V1212" t="s">
        <v>978</v>
      </c>
      <c r="W1212" s="6" t="s">
        <v>1384</v>
      </c>
      <c r="X1212" s="6" t="s">
        <v>1385</v>
      </c>
      <c r="Y1212" s="6" t="s">
        <v>1238</v>
      </c>
      <c r="Z1212" s="6" t="s">
        <v>1897</v>
      </c>
      <c r="AA1212" s="6" t="s">
        <v>2646</v>
      </c>
      <c r="AB1212" s="6" t="s">
        <v>2643</v>
      </c>
      <c r="AC1212" s="6" t="s">
        <v>2644</v>
      </c>
    </row>
    <row r="1213" ht="15.75" hidden="1" customHeight="1">
      <c r="A1213" s="2">
        <v>36.0</v>
      </c>
      <c r="B1213" s="18" t="s">
        <v>806</v>
      </c>
      <c r="C1213">
        <v>0.0</v>
      </c>
      <c r="D1213">
        <v>0.0</v>
      </c>
      <c r="E1213" t="s">
        <v>965</v>
      </c>
      <c r="F1213" t="s">
        <v>1134</v>
      </c>
      <c r="G1213" s="8" t="s">
        <v>2647</v>
      </c>
      <c r="H1213" t="s">
        <v>2648</v>
      </c>
      <c r="I1213" t="s">
        <v>972</v>
      </c>
      <c r="J1213" t="s">
        <v>973</v>
      </c>
      <c r="K1213" s="23">
        <v>0.0</v>
      </c>
      <c r="N1213">
        <v>0.0389</v>
      </c>
      <c r="O1213" s="23">
        <v>1.0</v>
      </c>
      <c r="R1213">
        <v>0.0386</v>
      </c>
      <c r="S1213" t="s">
        <v>976</v>
      </c>
      <c r="T1213">
        <v>0.0</v>
      </c>
      <c r="U1213">
        <v>0.0</v>
      </c>
      <c r="V1213" t="s">
        <v>978</v>
      </c>
      <c r="W1213" s="6" t="s">
        <v>1384</v>
      </c>
      <c r="X1213" s="6" t="s">
        <v>1385</v>
      </c>
      <c r="Y1213" s="6" t="s">
        <v>1238</v>
      </c>
      <c r="Z1213" s="6" t="s">
        <v>1897</v>
      </c>
      <c r="AA1213" s="35" t="s">
        <v>2649</v>
      </c>
      <c r="AB1213" s="6" t="s">
        <v>2650</v>
      </c>
    </row>
    <row r="1214" ht="15.75" hidden="1" customHeight="1">
      <c r="A1214" s="2">
        <v>36.0</v>
      </c>
      <c r="B1214" s="18" t="s">
        <v>806</v>
      </c>
      <c r="C1214">
        <v>0.0</v>
      </c>
      <c r="D1214">
        <v>0.0</v>
      </c>
      <c r="E1214" t="s">
        <v>965</v>
      </c>
      <c r="F1214" t="s">
        <v>1134</v>
      </c>
      <c r="G1214" s="8" t="s">
        <v>2647</v>
      </c>
      <c r="H1214" t="s">
        <v>2648</v>
      </c>
      <c r="I1214" t="s">
        <v>972</v>
      </c>
      <c r="J1214" t="s">
        <v>973</v>
      </c>
      <c r="K1214" s="23">
        <v>0.0</v>
      </c>
      <c r="N1214">
        <v>0.0389</v>
      </c>
      <c r="O1214" s="23">
        <v>2.0</v>
      </c>
      <c r="R1214">
        <v>0.0386</v>
      </c>
      <c r="S1214" t="s">
        <v>976</v>
      </c>
      <c r="T1214">
        <v>0.0</v>
      </c>
      <c r="U1214">
        <v>0.0</v>
      </c>
      <c r="V1214" t="s">
        <v>978</v>
      </c>
      <c r="W1214" s="6" t="s">
        <v>1384</v>
      </c>
      <c r="X1214" s="6" t="s">
        <v>1385</v>
      </c>
      <c r="Y1214" s="6" t="s">
        <v>2183</v>
      </c>
      <c r="Z1214" s="6" t="s">
        <v>1880</v>
      </c>
      <c r="AA1214" s="35" t="s">
        <v>2651</v>
      </c>
      <c r="AB1214" s="6" t="s">
        <v>2650</v>
      </c>
    </row>
    <row r="1215" ht="15.75" hidden="1" customHeight="1">
      <c r="A1215" s="2">
        <v>36.0</v>
      </c>
      <c r="B1215" s="18" t="s">
        <v>806</v>
      </c>
      <c r="C1215">
        <v>0.0</v>
      </c>
      <c r="D1215">
        <v>0.0</v>
      </c>
      <c r="E1215" t="s">
        <v>965</v>
      </c>
      <c r="F1215" t="s">
        <v>1134</v>
      </c>
      <c r="G1215" s="8" t="s">
        <v>2647</v>
      </c>
      <c r="H1215" t="s">
        <v>2648</v>
      </c>
      <c r="I1215" t="s">
        <v>972</v>
      </c>
      <c r="J1215" t="s">
        <v>973</v>
      </c>
      <c r="K1215" s="23">
        <v>0.0</v>
      </c>
      <c r="N1215">
        <v>0.0389</v>
      </c>
      <c r="O1215" s="23">
        <v>3.0</v>
      </c>
      <c r="R1215">
        <v>0.0395</v>
      </c>
      <c r="S1215" t="s">
        <v>976</v>
      </c>
      <c r="T1215">
        <v>0.0</v>
      </c>
      <c r="U1215">
        <v>0.0</v>
      </c>
      <c r="V1215" t="s">
        <v>1391</v>
      </c>
      <c r="W1215" s="6" t="s">
        <v>1384</v>
      </c>
      <c r="X1215" s="6" t="s">
        <v>1385</v>
      </c>
      <c r="Y1215" s="6" t="s">
        <v>2640</v>
      </c>
      <c r="Z1215" s="6" t="s">
        <v>1902</v>
      </c>
      <c r="AA1215" s="35" t="s">
        <v>2652</v>
      </c>
      <c r="AB1215" s="6" t="s">
        <v>2650</v>
      </c>
    </row>
    <row r="1216" ht="15.75" hidden="1" customHeight="1">
      <c r="A1216" s="2">
        <v>36.0</v>
      </c>
      <c r="B1216" s="18" t="s">
        <v>806</v>
      </c>
      <c r="C1216">
        <v>0.0</v>
      </c>
      <c r="D1216">
        <v>0.0</v>
      </c>
      <c r="E1216" t="s">
        <v>965</v>
      </c>
      <c r="F1216" t="s">
        <v>966</v>
      </c>
      <c r="G1216" t="s">
        <v>1210</v>
      </c>
      <c r="H1216" t="s">
        <v>1234</v>
      </c>
      <c r="I1216" t="s">
        <v>972</v>
      </c>
      <c r="J1216" t="s">
        <v>973</v>
      </c>
      <c r="K1216" s="23">
        <v>0.0</v>
      </c>
      <c r="N1216">
        <v>3.0</v>
      </c>
      <c r="O1216" s="23">
        <v>1.0</v>
      </c>
      <c r="R1216">
        <v>2.99</v>
      </c>
      <c r="S1216" t="s">
        <v>976</v>
      </c>
      <c r="T1216">
        <v>0.0</v>
      </c>
      <c r="U1216">
        <v>0.0</v>
      </c>
      <c r="V1216" t="s">
        <v>978</v>
      </c>
      <c r="W1216" s="6" t="s">
        <v>1384</v>
      </c>
      <c r="X1216" s="6" t="s">
        <v>1385</v>
      </c>
      <c r="Y1216" s="6" t="s">
        <v>1238</v>
      </c>
      <c r="Z1216" s="6" t="s">
        <v>1897</v>
      </c>
      <c r="AA1216" s="35" t="s">
        <v>2653</v>
      </c>
      <c r="AB1216" s="6" t="s">
        <v>2654</v>
      </c>
      <c r="AC1216" s="6" t="s">
        <v>2655</v>
      </c>
    </row>
    <row r="1217" ht="15.75" hidden="1" customHeight="1">
      <c r="A1217" s="2">
        <v>36.0</v>
      </c>
      <c r="B1217" s="18" t="s">
        <v>806</v>
      </c>
      <c r="C1217">
        <v>0.0</v>
      </c>
      <c r="D1217">
        <v>0.0</v>
      </c>
      <c r="E1217" t="s">
        <v>965</v>
      </c>
      <c r="F1217" t="s">
        <v>966</v>
      </c>
      <c r="G1217" t="s">
        <v>1210</v>
      </c>
      <c r="H1217" t="s">
        <v>1234</v>
      </c>
      <c r="I1217" t="s">
        <v>972</v>
      </c>
      <c r="J1217" t="s">
        <v>973</v>
      </c>
      <c r="K1217" s="23">
        <v>0.0</v>
      </c>
      <c r="N1217">
        <v>3.0</v>
      </c>
      <c r="O1217" s="23">
        <v>2.0</v>
      </c>
      <c r="R1217">
        <v>2.91</v>
      </c>
      <c r="S1217" t="s">
        <v>976</v>
      </c>
      <c r="T1217">
        <v>0.0</v>
      </c>
      <c r="U1217">
        <v>0.0</v>
      </c>
      <c r="V1217" t="s">
        <v>978</v>
      </c>
      <c r="W1217" s="6" t="s">
        <v>1384</v>
      </c>
      <c r="X1217" s="6" t="s">
        <v>1385</v>
      </c>
      <c r="Y1217" s="6" t="s">
        <v>2183</v>
      </c>
      <c r="Z1217" s="6" t="s">
        <v>1880</v>
      </c>
      <c r="AA1217" s="35" t="s">
        <v>2656</v>
      </c>
      <c r="AB1217" s="6" t="s">
        <v>2654</v>
      </c>
      <c r="AC1217" s="6" t="s">
        <v>2655</v>
      </c>
    </row>
    <row r="1218" ht="15.75" hidden="1" customHeight="1">
      <c r="A1218" s="2">
        <v>36.0</v>
      </c>
      <c r="B1218" s="18" t="s">
        <v>806</v>
      </c>
      <c r="C1218">
        <v>0.0</v>
      </c>
      <c r="D1218">
        <v>0.0</v>
      </c>
      <c r="E1218" t="s">
        <v>965</v>
      </c>
      <c r="F1218" t="s">
        <v>966</v>
      </c>
      <c r="G1218" t="s">
        <v>1210</v>
      </c>
      <c r="H1218" t="s">
        <v>1234</v>
      </c>
      <c r="I1218" t="s">
        <v>972</v>
      </c>
      <c r="J1218" t="s">
        <v>973</v>
      </c>
      <c r="K1218" s="23">
        <v>0.0</v>
      </c>
      <c r="N1218">
        <v>3.0</v>
      </c>
      <c r="O1218" s="23">
        <v>3.0</v>
      </c>
      <c r="R1218">
        <v>2.85</v>
      </c>
      <c r="S1218" t="s">
        <v>976</v>
      </c>
      <c r="T1218">
        <v>0.0</v>
      </c>
      <c r="U1218">
        <v>0.0</v>
      </c>
      <c r="V1218" t="s">
        <v>1391</v>
      </c>
      <c r="W1218" s="6" t="s">
        <v>1384</v>
      </c>
      <c r="X1218" s="6" t="s">
        <v>1385</v>
      </c>
      <c r="Y1218" s="6" t="s">
        <v>2640</v>
      </c>
      <c r="Z1218" s="6" t="s">
        <v>1902</v>
      </c>
      <c r="AA1218" s="35" t="s">
        <v>2657</v>
      </c>
      <c r="AB1218" s="6" t="s">
        <v>2654</v>
      </c>
      <c r="AC1218" s="6" t="s">
        <v>2658</v>
      </c>
    </row>
    <row r="1219" ht="15.75" hidden="1" customHeight="1">
      <c r="A1219" s="2">
        <v>36.0</v>
      </c>
      <c r="B1219" s="18" t="s">
        <v>806</v>
      </c>
      <c r="C1219">
        <v>0.0</v>
      </c>
      <c r="D1219">
        <v>0.0</v>
      </c>
      <c r="E1219" t="s">
        <v>965</v>
      </c>
      <c r="F1219" t="s">
        <v>966</v>
      </c>
      <c r="G1219" t="s">
        <v>968</v>
      </c>
      <c r="H1219" t="s">
        <v>1234</v>
      </c>
      <c r="I1219" t="s">
        <v>972</v>
      </c>
      <c r="J1219" t="s">
        <v>973</v>
      </c>
      <c r="K1219" s="23">
        <v>1.0</v>
      </c>
      <c r="N1219">
        <v>10.69</v>
      </c>
      <c r="O1219" s="23">
        <v>2.0</v>
      </c>
      <c r="R1219">
        <v>9.48</v>
      </c>
      <c r="S1219">
        <v>0.1</v>
      </c>
      <c r="T1219">
        <v>-1.0</v>
      </c>
      <c r="V1219" s="6" t="s">
        <v>978</v>
      </c>
      <c r="W1219" s="6" t="s">
        <v>1238</v>
      </c>
      <c r="X1219" s="6" t="s">
        <v>1897</v>
      </c>
      <c r="Y1219" s="6" t="s">
        <v>2183</v>
      </c>
      <c r="Z1219" s="6" t="s">
        <v>1880</v>
      </c>
      <c r="AA1219" s="35"/>
      <c r="AB1219" s="6" t="s">
        <v>2659</v>
      </c>
      <c r="AC1219" s="6" t="s">
        <v>2644</v>
      </c>
    </row>
    <row r="1220" ht="15.75" hidden="1" customHeight="1">
      <c r="A1220" s="2">
        <v>36.0</v>
      </c>
      <c r="B1220" s="18" t="s">
        <v>806</v>
      </c>
      <c r="C1220">
        <v>0.0</v>
      </c>
      <c r="D1220">
        <v>0.0</v>
      </c>
      <c r="E1220" t="s">
        <v>965</v>
      </c>
      <c r="F1220" t="s">
        <v>966</v>
      </c>
      <c r="G1220" t="s">
        <v>968</v>
      </c>
      <c r="H1220" t="s">
        <v>1234</v>
      </c>
      <c r="I1220" t="s">
        <v>972</v>
      </c>
      <c r="J1220" t="s">
        <v>973</v>
      </c>
      <c r="K1220" s="23">
        <v>1.0</v>
      </c>
      <c r="N1220">
        <v>10.69</v>
      </c>
      <c r="O1220" s="23">
        <v>3.0</v>
      </c>
      <c r="R1220">
        <v>9.69</v>
      </c>
      <c r="S1220">
        <v>0.1</v>
      </c>
      <c r="T1220">
        <v>-1.0</v>
      </c>
      <c r="V1220" s="6" t="s">
        <v>1401</v>
      </c>
      <c r="W1220" s="6" t="s">
        <v>1238</v>
      </c>
      <c r="X1220" s="6" t="s">
        <v>1897</v>
      </c>
      <c r="Y1220" s="6" t="s">
        <v>2640</v>
      </c>
      <c r="Z1220" s="6" t="s">
        <v>1902</v>
      </c>
      <c r="AA1220" s="35"/>
      <c r="AB1220" s="6" t="s">
        <v>2659</v>
      </c>
      <c r="AC1220" s="6" t="s">
        <v>2644</v>
      </c>
    </row>
    <row r="1221" ht="15.75" hidden="1" customHeight="1">
      <c r="A1221" s="2">
        <v>36.0</v>
      </c>
      <c r="B1221" s="18" t="s">
        <v>806</v>
      </c>
      <c r="C1221">
        <v>0.0</v>
      </c>
      <c r="D1221">
        <v>0.0</v>
      </c>
      <c r="E1221" t="s">
        <v>965</v>
      </c>
      <c r="F1221" t="s">
        <v>1134</v>
      </c>
      <c r="G1221" t="s">
        <v>1043</v>
      </c>
      <c r="H1221" t="s">
        <v>2660</v>
      </c>
      <c r="I1221" t="s">
        <v>972</v>
      </c>
      <c r="J1221" t="s">
        <v>973</v>
      </c>
      <c r="K1221" s="23">
        <v>1.0</v>
      </c>
      <c r="N1221">
        <v>1.04</v>
      </c>
      <c r="O1221" s="23">
        <v>2.0</v>
      </c>
      <c r="R1221">
        <v>1.04</v>
      </c>
      <c r="S1221" t="s">
        <v>976</v>
      </c>
      <c r="T1221">
        <v>0.0</v>
      </c>
      <c r="U1221">
        <v>0.0</v>
      </c>
      <c r="V1221" s="6" t="s">
        <v>978</v>
      </c>
      <c r="W1221" s="6" t="s">
        <v>1238</v>
      </c>
      <c r="X1221" s="6" t="s">
        <v>1897</v>
      </c>
      <c r="Y1221" s="6" t="s">
        <v>2183</v>
      </c>
      <c r="Z1221" s="6" t="s">
        <v>1880</v>
      </c>
      <c r="AA1221" s="35"/>
      <c r="AB1221" s="6" t="s">
        <v>2661</v>
      </c>
      <c r="AC1221" s="6" t="s">
        <v>2636</v>
      </c>
    </row>
    <row r="1222" ht="15.75" hidden="1" customHeight="1">
      <c r="A1222" s="2">
        <v>36.0</v>
      </c>
      <c r="B1222" s="18" t="s">
        <v>806</v>
      </c>
      <c r="C1222">
        <v>0.0</v>
      </c>
      <c r="D1222">
        <v>0.0</v>
      </c>
      <c r="E1222" t="s">
        <v>965</v>
      </c>
      <c r="F1222" t="s">
        <v>1134</v>
      </c>
      <c r="G1222" t="s">
        <v>1043</v>
      </c>
      <c r="H1222" t="s">
        <v>2662</v>
      </c>
      <c r="I1222" t="s">
        <v>972</v>
      </c>
      <c r="J1222" t="s">
        <v>973</v>
      </c>
      <c r="K1222" s="23">
        <v>1.0</v>
      </c>
      <c r="N1222">
        <v>1.04</v>
      </c>
      <c r="O1222" s="23">
        <v>3.0</v>
      </c>
      <c r="R1222">
        <v>1.03</v>
      </c>
      <c r="S1222" t="s">
        <v>976</v>
      </c>
      <c r="T1222">
        <v>0.0</v>
      </c>
      <c r="U1222">
        <v>0.0</v>
      </c>
      <c r="V1222" s="6" t="s">
        <v>1401</v>
      </c>
      <c r="W1222" s="6" t="s">
        <v>1238</v>
      </c>
      <c r="X1222" s="6" t="s">
        <v>1897</v>
      </c>
      <c r="Y1222" s="6" t="s">
        <v>2640</v>
      </c>
      <c r="Z1222" s="6" t="s">
        <v>1902</v>
      </c>
      <c r="AA1222" s="35"/>
      <c r="AB1222" s="6" t="s">
        <v>2661</v>
      </c>
      <c r="AC1222" s="6" t="s">
        <v>2636</v>
      </c>
    </row>
    <row r="1223" ht="15.75" hidden="1" customHeight="1">
      <c r="A1223" s="2">
        <v>36.0</v>
      </c>
      <c r="B1223" s="18" t="s">
        <v>806</v>
      </c>
      <c r="C1223">
        <v>0.0</v>
      </c>
      <c r="D1223">
        <v>0.0</v>
      </c>
      <c r="E1223" t="s">
        <v>965</v>
      </c>
      <c r="F1223" t="s">
        <v>1134</v>
      </c>
      <c r="G1223" s="8" t="s">
        <v>2647</v>
      </c>
      <c r="H1223" t="s">
        <v>2648</v>
      </c>
      <c r="I1223" t="s">
        <v>972</v>
      </c>
      <c r="J1223" t="s">
        <v>973</v>
      </c>
      <c r="K1223" s="23">
        <v>1.0</v>
      </c>
      <c r="N1223">
        <v>0.0386</v>
      </c>
      <c r="O1223" s="23">
        <v>2.0</v>
      </c>
      <c r="R1223">
        <v>0.0386</v>
      </c>
      <c r="S1223" t="s">
        <v>976</v>
      </c>
      <c r="T1223">
        <v>0.0</v>
      </c>
      <c r="U1223">
        <v>0.0</v>
      </c>
      <c r="V1223" s="6" t="s">
        <v>978</v>
      </c>
      <c r="W1223" s="6" t="s">
        <v>1238</v>
      </c>
      <c r="X1223" s="6" t="s">
        <v>1897</v>
      </c>
      <c r="Y1223" s="6" t="s">
        <v>2183</v>
      </c>
      <c r="Z1223" s="6" t="s">
        <v>1880</v>
      </c>
      <c r="AA1223" s="35"/>
      <c r="AB1223" s="6" t="s">
        <v>2661</v>
      </c>
    </row>
    <row r="1224" ht="15.75" hidden="1" customHeight="1">
      <c r="A1224" s="2">
        <v>36.0</v>
      </c>
      <c r="B1224" s="18" t="s">
        <v>806</v>
      </c>
      <c r="C1224">
        <v>0.0</v>
      </c>
      <c r="D1224">
        <v>0.0</v>
      </c>
      <c r="E1224" t="s">
        <v>965</v>
      </c>
      <c r="F1224" t="s">
        <v>1134</v>
      </c>
      <c r="G1224" s="8" t="s">
        <v>2647</v>
      </c>
      <c r="H1224" t="s">
        <v>2648</v>
      </c>
      <c r="I1224" t="s">
        <v>972</v>
      </c>
      <c r="J1224" t="s">
        <v>973</v>
      </c>
      <c r="K1224" s="23">
        <v>1.0</v>
      </c>
      <c r="N1224">
        <v>0.0386</v>
      </c>
      <c r="O1224" s="23">
        <v>3.0</v>
      </c>
      <c r="R1224">
        <v>0.0395</v>
      </c>
      <c r="S1224" t="s">
        <v>976</v>
      </c>
      <c r="T1224">
        <v>0.0</v>
      </c>
      <c r="U1224">
        <v>0.0</v>
      </c>
      <c r="V1224" s="6" t="s">
        <v>1401</v>
      </c>
      <c r="W1224" s="6" t="s">
        <v>1238</v>
      </c>
      <c r="X1224" s="6" t="s">
        <v>1897</v>
      </c>
      <c r="Y1224" s="6" t="s">
        <v>2640</v>
      </c>
      <c r="Z1224" s="6" t="s">
        <v>1902</v>
      </c>
      <c r="AA1224" s="35"/>
      <c r="AB1224" s="6" t="s">
        <v>2661</v>
      </c>
    </row>
    <row r="1225" ht="15.75" hidden="1" customHeight="1">
      <c r="A1225" s="2">
        <v>36.0</v>
      </c>
      <c r="B1225" s="18" t="s">
        <v>806</v>
      </c>
      <c r="C1225">
        <v>0.0</v>
      </c>
      <c r="D1225">
        <v>0.0</v>
      </c>
      <c r="E1225" t="s">
        <v>965</v>
      </c>
      <c r="F1225" t="s">
        <v>966</v>
      </c>
      <c r="G1225" t="s">
        <v>1210</v>
      </c>
      <c r="H1225" t="s">
        <v>1234</v>
      </c>
      <c r="I1225" t="s">
        <v>972</v>
      </c>
      <c r="J1225" t="s">
        <v>973</v>
      </c>
      <c r="K1225" s="23">
        <v>1.0</v>
      </c>
      <c r="N1225">
        <v>2.99</v>
      </c>
      <c r="O1225" s="23">
        <v>2.0</v>
      </c>
      <c r="R1225">
        <v>2.91</v>
      </c>
      <c r="S1225" t="s">
        <v>976</v>
      </c>
      <c r="T1225">
        <v>0.0</v>
      </c>
      <c r="U1225">
        <v>0.0</v>
      </c>
      <c r="V1225" s="6" t="s">
        <v>978</v>
      </c>
      <c r="W1225" s="6" t="s">
        <v>1238</v>
      </c>
      <c r="X1225" s="6" t="s">
        <v>1897</v>
      </c>
      <c r="Y1225" s="6" t="s">
        <v>2183</v>
      </c>
      <c r="Z1225" s="6" t="s">
        <v>1880</v>
      </c>
      <c r="AA1225" s="35"/>
      <c r="AB1225" s="6" t="s">
        <v>2663</v>
      </c>
      <c r="AC1225" s="6" t="s">
        <v>2655</v>
      </c>
    </row>
    <row r="1226" ht="15.75" hidden="1" customHeight="1">
      <c r="A1226" s="2">
        <v>36.0</v>
      </c>
      <c r="B1226" s="18" t="s">
        <v>806</v>
      </c>
      <c r="C1226">
        <v>0.0</v>
      </c>
      <c r="D1226">
        <v>0.0</v>
      </c>
      <c r="E1226" t="s">
        <v>965</v>
      </c>
      <c r="F1226" t="s">
        <v>966</v>
      </c>
      <c r="G1226" t="s">
        <v>1210</v>
      </c>
      <c r="H1226" t="s">
        <v>1234</v>
      </c>
      <c r="I1226" t="s">
        <v>972</v>
      </c>
      <c r="J1226" t="s">
        <v>973</v>
      </c>
      <c r="K1226" s="23">
        <v>1.0</v>
      </c>
      <c r="N1226">
        <v>2.99</v>
      </c>
      <c r="O1226" s="23">
        <v>3.0</v>
      </c>
      <c r="R1226">
        <v>2.85</v>
      </c>
      <c r="S1226" t="s">
        <v>976</v>
      </c>
      <c r="T1226">
        <v>0.0</v>
      </c>
      <c r="U1226">
        <v>0.0</v>
      </c>
      <c r="V1226" s="6" t="s">
        <v>1401</v>
      </c>
      <c r="W1226" s="6" t="s">
        <v>1238</v>
      </c>
      <c r="X1226" s="6" t="s">
        <v>1897</v>
      </c>
      <c r="Y1226" s="6" t="s">
        <v>2640</v>
      </c>
      <c r="Z1226" s="6" t="s">
        <v>1902</v>
      </c>
      <c r="AA1226" s="35"/>
      <c r="AB1226" s="6" t="s">
        <v>2663</v>
      </c>
      <c r="AC1226" s="6" t="s">
        <v>2655</v>
      </c>
    </row>
    <row r="1227" ht="15.75" hidden="1" customHeight="1">
      <c r="A1227" s="2">
        <v>36.0</v>
      </c>
      <c r="B1227" s="18" t="s">
        <v>806</v>
      </c>
      <c r="C1227">
        <v>0.0</v>
      </c>
      <c r="D1227">
        <v>0.0</v>
      </c>
      <c r="E1227" t="s">
        <v>965</v>
      </c>
      <c r="F1227" t="s">
        <v>1134</v>
      </c>
      <c r="G1227" t="s">
        <v>1043</v>
      </c>
      <c r="H1227" t="s">
        <v>2664</v>
      </c>
      <c r="I1227" t="s">
        <v>972</v>
      </c>
      <c r="J1227" t="s">
        <v>973</v>
      </c>
      <c r="K1227" s="23">
        <v>2.0</v>
      </c>
      <c r="N1227">
        <v>1.04</v>
      </c>
      <c r="O1227" s="23">
        <v>3.0</v>
      </c>
      <c r="R1227">
        <v>1.03</v>
      </c>
      <c r="S1227" t="s">
        <v>976</v>
      </c>
      <c r="T1227">
        <v>0.0</v>
      </c>
      <c r="U1227">
        <v>0.0</v>
      </c>
      <c r="V1227" s="6" t="s">
        <v>1401</v>
      </c>
      <c r="W1227" s="6" t="s">
        <v>2183</v>
      </c>
      <c r="X1227" s="6" t="s">
        <v>1880</v>
      </c>
      <c r="Y1227" s="6" t="s">
        <v>2640</v>
      </c>
      <c r="Z1227" s="6" t="s">
        <v>1902</v>
      </c>
      <c r="AA1227" s="35"/>
      <c r="AB1227" s="6" t="s">
        <v>2661</v>
      </c>
      <c r="AC1227" s="6" t="s">
        <v>2636</v>
      </c>
    </row>
    <row r="1228" ht="15.75" hidden="1" customHeight="1">
      <c r="A1228" s="2">
        <v>36.0</v>
      </c>
      <c r="B1228" s="18" t="s">
        <v>806</v>
      </c>
      <c r="C1228">
        <v>0.0</v>
      </c>
      <c r="D1228">
        <v>0.0</v>
      </c>
      <c r="E1228" t="s">
        <v>965</v>
      </c>
      <c r="F1228" t="s">
        <v>966</v>
      </c>
      <c r="G1228" t="s">
        <v>968</v>
      </c>
      <c r="H1228" t="s">
        <v>1234</v>
      </c>
      <c r="I1228" t="s">
        <v>972</v>
      </c>
      <c r="J1228" t="s">
        <v>973</v>
      </c>
      <c r="K1228" s="23">
        <v>2.0</v>
      </c>
      <c r="N1228">
        <v>9.48</v>
      </c>
      <c r="O1228" s="23">
        <v>3.0</v>
      </c>
      <c r="R1228">
        <v>9.69</v>
      </c>
      <c r="S1228" t="s">
        <v>976</v>
      </c>
      <c r="T1228">
        <v>0.0</v>
      </c>
      <c r="U1228">
        <v>0.0</v>
      </c>
      <c r="V1228" s="6" t="s">
        <v>1401</v>
      </c>
      <c r="W1228" s="6" t="s">
        <v>2183</v>
      </c>
      <c r="X1228" s="6" t="s">
        <v>1880</v>
      </c>
      <c r="Y1228" s="6" t="s">
        <v>2640</v>
      </c>
      <c r="Z1228" s="6" t="s">
        <v>1902</v>
      </c>
      <c r="AA1228" s="35"/>
      <c r="AB1228" s="6" t="s">
        <v>2659</v>
      </c>
      <c r="AC1228" s="6" t="s">
        <v>2644</v>
      </c>
    </row>
    <row r="1229" ht="15.75" hidden="1" customHeight="1">
      <c r="A1229" s="2">
        <v>36.0</v>
      </c>
      <c r="B1229" s="18" t="s">
        <v>806</v>
      </c>
      <c r="C1229">
        <v>0.0</v>
      </c>
      <c r="D1229">
        <v>0.0</v>
      </c>
      <c r="E1229" t="s">
        <v>965</v>
      </c>
      <c r="F1229" t="s">
        <v>1134</v>
      </c>
      <c r="G1229" s="8" t="s">
        <v>2647</v>
      </c>
      <c r="H1229" t="s">
        <v>2648</v>
      </c>
      <c r="I1229" t="s">
        <v>972</v>
      </c>
      <c r="J1229" t="s">
        <v>973</v>
      </c>
      <c r="K1229" s="23">
        <v>2.0</v>
      </c>
      <c r="N1229">
        <v>0.0386</v>
      </c>
      <c r="O1229" s="23">
        <v>3.0</v>
      </c>
      <c r="R1229">
        <v>0.0395</v>
      </c>
      <c r="S1229" t="s">
        <v>976</v>
      </c>
      <c r="T1229">
        <v>0.0</v>
      </c>
      <c r="U1229">
        <v>0.0</v>
      </c>
      <c r="V1229" s="6" t="s">
        <v>1401</v>
      </c>
      <c r="W1229" s="6" t="s">
        <v>2183</v>
      </c>
      <c r="X1229" s="6" t="s">
        <v>1880</v>
      </c>
      <c r="Y1229" s="6" t="s">
        <v>2640</v>
      </c>
      <c r="Z1229" s="6" t="s">
        <v>1902</v>
      </c>
      <c r="AA1229" s="35"/>
      <c r="AB1229" s="6" t="s">
        <v>2661</v>
      </c>
    </row>
    <row r="1230" ht="15.75" hidden="1" customHeight="1">
      <c r="A1230" s="2">
        <v>36.0</v>
      </c>
      <c r="B1230" s="18" t="s">
        <v>806</v>
      </c>
      <c r="C1230">
        <v>0.0</v>
      </c>
      <c r="D1230">
        <v>0.0</v>
      </c>
      <c r="E1230" t="s">
        <v>965</v>
      </c>
      <c r="F1230" t="s">
        <v>966</v>
      </c>
      <c r="G1230" t="s">
        <v>1210</v>
      </c>
      <c r="H1230" t="s">
        <v>1234</v>
      </c>
      <c r="I1230" t="s">
        <v>972</v>
      </c>
      <c r="J1230" t="s">
        <v>973</v>
      </c>
      <c r="K1230" s="23">
        <v>2.0</v>
      </c>
      <c r="N1230">
        <v>2.91</v>
      </c>
      <c r="O1230" s="23">
        <v>3.0</v>
      </c>
      <c r="R1230">
        <v>2.85</v>
      </c>
      <c r="S1230" t="s">
        <v>976</v>
      </c>
      <c r="T1230">
        <v>0.0</v>
      </c>
      <c r="U1230">
        <v>0.0</v>
      </c>
      <c r="V1230" s="6" t="s">
        <v>1401</v>
      </c>
      <c r="W1230" s="6" t="s">
        <v>2183</v>
      </c>
      <c r="X1230" s="6" t="s">
        <v>1880</v>
      </c>
      <c r="Y1230" s="6" t="s">
        <v>2640</v>
      </c>
      <c r="Z1230" s="6" t="s">
        <v>1902</v>
      </c>
      <c r="AA1230" s="35"/>
      <c r="AB1230" s="6" t="s">
        <v>2663</v>
      </c>
      <c r="AC1230" s="6" t="s">
        <v>2655</v>
      </c>
    </row>
    <row r="1231" ht="15.75" hidden="1" customHeight="1">
      <c r="A1231" s="2">
        <v>37.0</v>
      </c>
      <c r="B1231" s="18" t="s">
        <v>809</v>
      </c>
      <c r="C1231">
        <v>1.0</v>
      </c>
      <c r="D1231">
        <v>0.0</v>
      </c>
      <c r="E1231" t="s">
        <v>965</v>
      </c>
      <c r="F1231" t="s">
        <v>1134</v>
      </c>
      <c r="G1231" t="s">
        <v>2665</v>
      </c>
      <c r="H1231" t="s">
        <v>2666</v>
      </c>
      <c r="I1231" t="s">
        <v>1235</v>
      </c>
      <c r="J1231" t="s">
        <v>973</v>
      </c>
      <c r="K1231" s="23">
        <v>0.0</v>
      </c>
      <c r="N1231">
        <v>1.36</v>
      </c>
      <c r="O1231" s="23">
        <v>1.0</v>
      </c>
      <c r="R1231">
        <v>1.36</v>
      </c>
      <c r="S1231" t="s">
        <v>976</v>
      </c>
      <c r="T1231">
        <v>0.0</v>
      </c>
      <c r="U1231">
        <v>0.0</v>
      </c>
      <c r="V1231" t="s">
        <v>978</v>
      </c>
      <c r="W1231" s="6" t="s">
        <v>1384</v>
      </c>
      <c r="X1231" s="6" t="s">
        <v>1385</v>
      </c>
      <c r="Y1231" s="6" t="s">
        <v>2183</v>
      </c>
      <c r="Z1231" s="6" t="s">
        <v>1880</v>
      </c>
      <c r="AA1231" s="35" t="s">
        <v>2667</v>
      </c>
      <c r="AB1231" s="6" t="s">
        <v>2668</v>
      </c>
      <c r="AC1231" s="6" t="s">
        <v>2669</v>
      </c>
    </row>
    <row r="1232" ht="15.75" hidden="1" customHeight="1">
      <c r="A1232" s="2">
        <v>37.0</v>
      </c>
      <c r="B1232" s="18" t="s">
        <v>809</v>
      </c>
      <c r="C1232">
        <v>1.0</v>
      </c>
      <c r="D1232">
        <v>0.0</v>
      </c>
      <c r="E1232" t="s">
        <v>965</v>
      </c>
      <c r="F1232" t="s">
        <v>1134</v>
      </c>
      <c r="G1232" t="s">
        <v>2670</v>
      </c>
      <c r="H1232" t="s">
        <v>2671</v>
      </c>
      <c r="I1232" t="s">
        <v>1235</v>
      </c>
      <c r="J1232" t="s">
        <v>973</v>
      </c>
      <c r="K1232" s="23">
        <v>0.0</v>
      </c>
      <c r="L1232">
        <v>2.0</v>
      </c>
      <c r="N1232">
        <v>7.87</v>
      </c>
      <c r="O1232" s="23">
        <v>1.0</v>
      </c>
      <c r="P1232">
        <v>2.0</v>
      </c>
      <c r="R1232">
        <v>7.62</v>
      </c>
      <c r="S1232" t="s">
        <v>976</v>
      </c>
      <c r="T1232">
        <v>0.0</v>
      </c>
      <c r="U1232">
        <v>0.0</v>
      </c>
      <c r="V1232" t="s">
        <v>978</v>
      </c>
      <c r="W1232" s="6" t="s">
        <v>1384</v>
      </c>
      <c r="X1232" s="6" t="s">
        <v>1385</v>
      </c>
      <c r="Y1232" s="6" t="s">
        <v>2183</v>
      </c>
      <c r="Z1232" s="6" t="s">
        <v>1880</v>
      </c>
      <c r="AA1232" s="35" t="s">
        <v>2672</v>
      </c>
      <c r="AB1232" s="6" t="s">
        <v>2668</v>
      </c>
      <c r="AC1232" t="s">
        <v>2673</v>
      </c>
    </row>
    <row r="1233" ht="15.75" hidden="1" customHeight="1">
      <c r="A1233" s="2">
        <v>37.0</v>
      </c>
      <c r="B1233" s="18" t="s">
        <v>809</v>
      </c>
      <c r="C1233">
        <v>1.0</v>
      </c>
      <c r="D1233">
        <v>0.0</v>
      </c>
      <c r="E1233" t="s">
        <v>965</v>
      </c>
      <c r="F1233" t="s">
        <v>1134</v>
      </c>
      <c r="G1233" t="s">
        <v>2670</v>
      </c>
      <c r="H1233" t="s">
        <v>2674</v>
      </c>
      <c r="I1233" t="s">
        <v>1235</v>
      </c>
      <c r="J1233" t="s">
        <v>2146</v>
      </c>
      <c r="K1233" s="23">
        <v>0.0</v>
      </c>
      <c r="L1233">
        <v>2.0</v>
      </c>
      <c r="N1233">
        <v>3.97</v>
      </c>
      <c r="O1233" s="23">
        <v>1.0</v>
      </c>
      <c r="P1233">
        <v>2.0</v>
      </c>
      <c r="R1233">
        <v>2.17</v>
      </c>
      <c r="S1233" t="s">
        <v>976</v>
      </c>
      <c r="T1233">
        <v>0.0</v>
      </c>
      <c r="U1233">
        <v>0.0</v>
      </c>
      <c r="V1233" t="s">
        <v>978</v>
      </c>
      <c r="W1233" s="6" t="s">
        <v>1384</v>
      </c>
      <c r="X1233" s="6" t="s">
        <v>1385</v>
      </c>
      <c r="Y1233" s="6" t="s">
        <v>2183</v>
      </c>
      <c r="Z1233" s="6" t="s">
        <v>1880</v>
      </c>
      <c r="AA1233" s="35" t="s">
        <v>2672</v>
      </c>
      <c r="AB1233" s="6" t="s">
        <v>2668</v>
      </c>
      <c r="AC1233" t="s">
        <v>2673</v>
      </c>
    </row>
    <row r="1234" ht="15.75" hidden="1" customHeight="1">
      <c r="A1234" s="2">
        <v>37.0</v>
      </c>
      <c r="B1234" s="18" t="s">
        <v>809</v>
      </c>
      <c r="C1234">
        <v>1.0</v>
      </c>
      <c r="D1234">
        <v>0.0</v>
      </c>
      <c r="E1234" t="s">
        <v>965</v>
      </c>
      <c r="F1234" t="s">
        <v>1134</v>
      </c>
      <c r="G1234" t="s">
        <v>2670</v>
      </c>
      <c r="H1234" t="s">
        <v>2675</v>
      </c>
      <c r="I1234" t="s">
        <v>1235</v>
      </c>
      <c r="J1234" t="s">
        <v>973</v>
      </c>
      <c r="K1234" s="23">
        <v>0.0</v>
      </c>
      <c r="L1234">
        <v>3.0</v>
      </c>
      <c r="N1234">
        <v>2.17</v>
      </c>
      <c r="O1234" s="23">
        <v>1.0</v>
      </c>
      <c r="P1234">
        <v>3.0</v>
      </c>
      <c r="R1234">
        <v>2.28</v>
      </c>
      <c r="S1234" t="s">
        <v>976</v>
      </c>
      <c r="T1234">
        <v>0.0</v>
      </c>
      <c r="U1234">
        <v>0.0</v>
      </c>
      <c r="V1234" t="s">
        <v>978</v>
      </c>
      <c r="W1234" s="6" t="s">
        <v>1384</v>
      </c>
      <c r="X1234" s="6" t="s">
        <v>1385</v>
      </c>
      <c r="Y1234" s="6" t="s">
        <v>2183</v>
      </c>
      <c r="Z1234" s="6" t="s">
        <v>1880</v>
      </c>
      <c r="AA1234" s="35" t="s">
        <v>2672</v>
      </c>
      <c r="AB1234" s="6" t="s">
        <v>2668</v>
      </c>
      <c r="AC1234" t="s">
        <v>2673</v>
      </c>
    </row>
    <row r="1235" ht="15.75" hidden="1" customHeight="1">
      <c r="A1235" s="2">
        <v>37.0</v>
      </c>
      <c r="B1235" s="18" t="s">
        <v>809</v>
      </c>
      <c r="C1235">
        <v>1.0</v>
      </c>
      <c r="D1235">
        <v>0.0</v>
      </c>
      <c r="E1235" t="s">
        <v>965</v>
      </c>
      <c r="F1235" t="s">
        <v>1134</v>
      </c>
      <c r="G1235" t="s">
        <v>2670</v>
      </c>
      <c r="H1235" t="s">
        <v>2676</v>
      </c>
      <c r="I1235" t="s">
        <v>1235</v>
      </c>
      <c r="J1235" t="s">
        <v>2146</v>
      </c>
      <c r="K1235" s="23">
        <v>0.0</v>
      </c>
      <c r="L1235">
        <v>3.0</v>
      </c>
      <c r="N1235">
        <v>0.3</v>
      </c>
      <c r="O1235" s="23">
        <v>1.0</v>
      </c>
      <c r="P1235">
        <v>3.0</v>
      </c>
      <c r="R1235">
        <v>0.31</v>
      </c>
      <c r="S1235" t="s">
        <v>976</v>
      </c>
      <c r="T1235">
        <v>0.0</v>
      </c>
      <c r="U1235">
        <v>0.0</v>
      </c>
      <c r="V1235" t="s">
        <v>978</v>
      </c>
      <c r="W1235" s="6" t="s">
        <v>1384</v>
      </c>
      <c r="X1235" s="6" t="s">
        <v>1385</v>
      </c>
      <c r="Y1235" s="6" t="s">
        <v>2183</v>
      </c>
      <c r="Z1235" s="6" t="s">
        <v>1880</v>
      </c>
      <c r="AA1235" s="35" t="s">
        <v>2672</v>
      </c>
      <c r="AB1235" s="6" t="s">
        <v>2668</v>
      </c>
      <c r="AC1235" t="s">
        <v>2673</v>
      </c>
    </row>
    <row r="1236" ht="15.75" hidden="1" customHeight="1">
      <c r="A1236" s="2">
        <v>37.0</v>
      </c>
      <c r="B1236" s="18" t="s">
        <v>809</v>
      </c>
      <c r="C1236">
        <v>2.0</v>
      </c>
      <c r="D1236">
        <v>0.0</v>
      </c>
      <c r="E1236" t="s">
        <v>965</v>
      </c>
      <c r="F1236" t="s">
        <v>1134</v>
      </c>
      <c r="G1236" t="s">
        <v>2677</v>
      </c>
      <c r="H1236" t="s">
        <v>2678</v>
      </c>
      <c r="I1236" t="s">
        <v>1235</v>
      </c>
      <c r="J1236" t="s">
        <v>973</v>
      </c>
      <c r="K1236" s="23">
        <v>0.0</v>
      </c>
      <c r="L1236">
        <v>2.0</v>
      </c>
      <c r="N1236">
        <v>6.96</v>
      </c>
      <c r="O1236" s="23">
        <v>1.0</v>
      </c>
      <c r="P1236">
        <v>2.0</v>
      </c>
      <c r="R1236">
        <v>2.14</v>
      </c>
      <c r="S1236" t="s">
        <v>976</v>
      </c>
      <c r="T1236">
        <v>0.0</v>
      </c>
      <c r="U1236">
        <v>0.0</v>
      </c>
      <c r="V1236" t="s">
        <v>978</v>
      </c>
      <c r="W1236" s="6" t="s">
        <v>1384</v>
      </c>
      <c r="X1236" s="6" t="s">
        <v>1385</v>
      </c>
      <c r="Y1236" s="6" t="s">
        <v>2183</v>
      </c>
      <c r="Z1236" s="6" t="s">
        <v>1880</v>
      </c>
      <c r="AA1236" s="35" t="s">
        <v>2672</v>
      </c>
      <c r="AB1236" s="6" t="s">
        <v>2668</v>
      </c>
      <c r="AC1236" t="s">
        <v>2673</v>
      </c>
    </row>
    <row r="1237" ht="15.75" hidden="1" customHeight="1">
      <c r="A1237" s="2">
        <v>37.0</v>
      </c>
      <c r="B1237" s="18" t="s">
        <v>809</v>
      </c>
      <c r="C1237">
        <v>2.0</v>
      </c>
      <c r="D1237">
        <v>0.0</v>
      </c>
      <c r="E1237" t="s">
        <v>965</v>
      </c>
      <c r="F1237" t="s">
        <v>1134</v>
      </c>
      <c r="G1237" t="s">
        <v>2677</v>
      </c>
      <c r="H1237" t="s">
        <v>2679</v>
      </c>
      <c r="I1237" t="s">
        <v>1235</v>
      </c>
      <c r="J1237" t="s">
        <v>2146</v>
      </c>
      <c r="K1237" s="23">
        <v>0.0</v>
      </c>
      <c r="L1237">
        <v>2.0</v>
      </c>
      <c r="N1237">
        <v>8.21</v>
      </c>
      <c r="O1237" s="23">
        <v>1.0</v>
      </c>
      <c r="P1237">
        <v>2.0</v>
      </c>
      <c r="R1237">
        <v>3.49</v>
      </c>
      <c r="S1237" t="s">
        <v>976</v>
      </c>
      <c r="T1237">
        <v>0.0</v>
      </c>
      <c r="U1237">
        <v>0.0</v>
      </c>
      <c r="V1237" t="s">
        <v>978</v>
      </c>
      <c r="W1237" s="6" t="s">
        <v>1384</v>
      </c>
      <c r="X1237" s="6" t="s">
        <v>1385</v>
      </c>
      <c r="Y1237" s="6" t="s">
        <v>2183</v>
      </c>
      <c r="Z1237" s="6" t="s">
        <v>1880</v>
      </c>
      <c r="AA1237" s="35" t="s">
        <v>2672</v>
      </c>
      <c r="AB1237" s="6" t="s">
        <v>2668</v>
      </c>
      <c r="AC1237" t="s">
        <v>2673</v>
      </c>
    </row>
    <row r="1238" ht="15.75" hidden="1" customHeight="1">
      <c r="A1238" s="2">
        <v>37.0</v>
      </c>
      <c r="B1238" s="18" t="s">
        <v>809</v>
      </c>
      <c r="C1238">
        <v>2.0</v>
      </c>
      <c r="D1238">
        <v>0.0</v>
      </c>
      <c r="E1238" t="s">
        <v>965</v>
      </c>
      <c r="F1238" t="s">
        <v>1134</v>
      </c>
      <c r="G1238" t="s">
        <v>2677</v>
      </c>
      <c r="H1238" t="s">
        <v>2680</v>
      </c>
      <c r="I1238" t="s">
        <v>1235</v>
      </c>
      <c r="J1238" t="s">
        <v>973</v>
      </c>
      <c r="K1238" s="23">
        <v>0.0</v>
      </c>
      <c r="L1238">
        <v>3.0</v>
      </c>
      <c r="N1238">
        <v>11.3</v>
      </c>
      <c r="O1238" s="23">
        <v>1.0</v>
      </c>
      <c r="P1238">
        <v>3.0</v>
      </c>
      <c r="R1238">
        <v>15.4</v>
      </c>
      <c r="S1238" t="s">
        <v>976</v>
      </c>
      <c r="T1238">
        <v>0.0</v>
      </c>
      <c r="U1238">
        <v>0.0</v>
      </c>
      <c r="V1238" t="s">
        <v>978</v>
      </c>
      <c r="W1238" s="6" t="s">
        <v>1384</v>
      </c>
      <c r="X1238" s="6" t="s">
        <v>1385</v>
      </c>
      <c r="Y1238" s="6" t="s">
        <v>2183</v>
      </c>
      <c r="Z1238" s="6" t="s">
        <v>1880</v>
      </c>
      <c r="AA1238" s="35" t="s">
        <v>2672</v>
      </c>
      <c r="AB1238" s="6" t="s">
        <v>2668</v>
      </c>
      <c r="AC1238" t="s">
        <v>2673</v>
      </c>
    </row>
    <row r="1239" ht="15.75" hidden="1" customHeight="1">
      <c r="A1239" s="2">
        <v>37.0</v>
      </c>
      <c r="B1239" s="18" t="s">
        <v>809</v>
      </c>
      <c r="C1239">
        <v>2.0</v>
      </c>
      <c r="D1239">
        <v>0.0</v>
      </c>
      <c r="E1239" t="s">
        <v>965</v>
      </c>
      <c r="F1239" t="s">
        <v>1134</v>
      </c>
      <c r="G1239" t="s">
        <v>2677</v>
      </c>
      <c r="H1239" t="s">
        <v>2681</v>
      </c>
      <c r="I1239" t="s">
        <v>1235</v>
      </c>
      <c r="J1239" t="s">
        <v>2146</v>
      </c>
      <c r="K1239" s="23">
        <v>0.0</v>
      </c>
      <c r="L1239">
        <v>3.0</v>
      </c>
      <c r="N1239">
        <v>2.41</v>
      </c>
      <c r="O1239" s="23">
        <v>1.0</v>
      </c>
      <c r="P1239">
        <v>3.0</v>
      </c>
      <c r="R1239">
        <v>7.33</v>
      </c>
      <c r="S1239" t="s">
        <v>976</v>
      </c>
      <c r="T1239">
        <v>0.0</v>
      </c>
      <c r="U1239">
        <v>0.0</v>
      </c>
      <c r="V1239" t="s">
        <v>978</v>
      </c>
      <c r="W1239" s="6" t="s">
        <v>1384</v>
      </c>
      <c r="X1239" s="6" t="s">
        <v>1385</v>
      </c>
      <c r="Y1239" s="6" t="s">
        <v>2183</v>
      </c>
      <c r="Z1239" s="6" t="s">
        <v>1880</v>
      </c>
      <c r="AA1239" s="35" t="s">
        <v>2672</v>
      </c>
      <c r="AB1239" s="6" t="s">
        <v>2668</v>
      </c>
      <c r="AC1239" t="s">
        <v>2673</v>
      </c>
    </row>
    <row r="1240" ht="15.75" hidden="1" customHeight="1">
      <c r="A1240" s="2">
        <v>37.0</v>
      </c>
      <c r="B1240" s="18" t="s">
        <v>809</v>
      </c>
      <c r="C1240">
        <v>0.0</v>
      </c>
      <c r="D1240">
        <v>0.0</v>
      </c>
      <c r="E1240" t="s">
        <v>965</v>
      </c>
      <c r="F1240" t="s">
        <v>966</v>
      </c>
      <c r="G1240" t="s">
        <v>968</v>
      </c>
      <c r="H1240" t="s">
        <v>2682</v>
      </c>
      <c r="I1240" t="s">
        <v>1235</v>
      </c>
      <c r="J1240" t="s">
        <v>973</v>
      </c>
      <c r="K1240" s="23">
        <v>0.0</v>
      </c>
      <c r="N1240">
        <v>9833.0</v>
      </c>
      <c r="O1240" s="23">
        <v>1.0</v>
      </c>
      <c r="P1240">
        <v>3.0</v>
      </c>
      <c r="R1240">
        <v>9728.0</v>
      </c>
      <c r="S1240" t="s">
        <v>976</v>
      </c>
      <c r="T1240">
        <v>0.0</v>
      </c>
      <c r="U1240">
        <v>0.0</v>
      </c>
      <c r="V1240" t="s">
        <v>978</v>
      </c>
      <c r="W1240" s="6" t="s">
        <v>1384</v>
      </c>
      <c r="X1240" s="6" t="s">
        <v>1385</v>
      </c>
      <c r="Y1240" s="6" t="s">
        <v>2183</v>
      </c>
      <c r="Z1240" s="6" t="s">
        <v>1880</v>
      </c>
      <c r="AA1240" s="35" t="s">
        <v>2683</v>
      </c>
      <c r="AB1240" s="6" t="s">
        <v>2668</v>
      </c>
      <c r="AC1240" s="6" t="s">
        <v>2669</v>
      </c>
    </row>
    <row r="1241" ht="15.75" hidden="1" customHeight="1">
      <c r="A1241" s="2">
        <v>37.0</v>
      </c>
      <c r="B1241" s="18" t="s">
        <v>809</v>
      </c>
      <c r="C1241">
        <v>0.0</v>
      </c>
      <c r="D1241">
        <v>0.0</v>
      </c>
      <c r="E1241" t="s">
        <v>965</v>
      </c>
      <c r="F1241" t="s">
        <v>966</v>
      </c>
      <c r="G1241" t="s">
        <v>968</v>
      </c>
      <c r="H1241" t="s">
        <v>2682</v>
      </c>
      <c r="I1241" t="s">
        <v>1235</v>
      </c>
      <c r="J1241" t="s">
        <v>2146</v>
      </c>
      <c r="K1241" s="23">
        <v>0.0</v>
      </c>
      <c r="N1241">
        <v>683.0</v>
      </c>
      <c r="O1241" s="23">
        <v>1.0</v>
      </c>
      <c r="P1241">
        <v>3.0</v>
      </c>
      <c r="R1241">
        <v>410.0</v>
      </c>
      <c r="S1241" t="s">
        <v>976</v>
      </c>
      <c r="T1241">
        <v>0.0</v>
      </c>
      <c r="U1241">
        <v>0.0</v>
      </c>
      <c r="V1241" t="s">
        <v>978</v>
      </c>
      <c r="W1241" s="6" t="s">
        <v>1384</v>
      </c>
      <c r="X1241" s="6" t="s">
        <v>1385</v>
      </c>
      <c r="Y1241" s="6" t="s">
        <v>2183</v>
      </c>
      <c r="Z1241" s="6" t="s">
        <v>1880</v>
      </c>
      <c r="AA1241" s="35" t="s">
        <v>2683</v>
      </c>
      <c r="AB1241" s="6" t="s">
        <v>2668</v>
      </c>
      <c r="AC1241" s="6" t="s">
        <v>2669</v>
      </c>
    </row>
    <row r="1242" ht="15.75" hidden="1" customHeight="1">
      <c r="A1242" s="2">
        <v>37.0</v>
      </c>
      <c r="B1242" s="18" t="s">
        <v>809</v>
      </c>
      <c r="C1242">
        <v>1.0</v>
      </c>
      <c r="D1242">
        <v>0.0</v>
      </c>
      <c r="E1242" t="s">
        <v>965</v>
      </c>
      <c r="F1242" t="s">
        <v>1134</v>
      </c>
      <c r="G1242" t="s">
        <v>2684</v>
      </c>
      <c r="H1242" t="s">
        <v>2685</v>
      </c>
      <c r="I1242" t="s">
        <v>1235</v>
      </c>
      <c r="J1242" t="s">
        <v>973</v>
      </c>
      <c r="K1242" s="23">
        <v>0.0</v>
      </c>
      <c r="N1242">
        <v>1.84</v>
      </c>
      <c r="O1242" s="23">
        <v>1.0</v>
      </c>
      <c r="R1242">
        <v>1.47</v>
      </c>
      <c r="S1242" t="s">
        <v>976</v>
      </c>
      <c r="T1242">
        <v>0.0</v>
      </c>
      <c r="U1242">
        <v>0.0</v>
      </c>
      <c r="V1242" t="s">
        <v>978</v>
      </c>
      <c r="W1242" s="6" t="s">
        <v>1384</v>
      </c>
      <c r="X1242" s="6" t="s">
        <v>1385</v>
      </c>
      <c r="Y1242" s="6" t="s">
        <v>2183</v>
      </c>
      <c r="Z1242" s="6" t="s">
        <v>1880</v>
      </c>
      <c r="AA1242" s="35" t="s">
        <v>2686</v>
      </c>
      <c r="AB1242" s="6" t="s">
        <v>2668</v>
      </c>
      <c r="AC1242" t="s">
        <v>2673</v>
      </c>
    </row>
    <row r="1243" ht="15.75" hidden="1" customHeight="1">
      <c r="A1243" s="2">
        <v>37.0</v>
      </c>
      <c r="B1243" s="18" t="s">
        <v>809</v>
      </c>
      <c r="C1243">
        <v>1.0</v>
      </c>
      <c r="D1243">
        <v>0.0</v>
      </c>
      <c r="E1243" t="s">
        <v>965</v>
      </c>
      <c r="F1243" t="s">
        <v>1134</v>
      </c>
      <c r="G1243" t="s">
        <v>2687</v>
      </c>
      <c r="H1243" t="s">
        <v>2685</v>
      </c>
      <c r="I1243" t="s">
        <v>1235</v>
      </c>
      <c r="J1243" t="s">
        <v>973</v>
      </c>
      <c r="K1243" s="23">
        <v>0.0</v>
      </c>
      <c r="N1243">
        <v>4.81</v>
      </c>
      <c r="O1243" s="23">
        <v>1.0</v>
      </c>
      <c r="R1243">
        <v>4.27</v>
      </c>
      <c r="S1243" t="s">
        <v>976</v>
      </c>
      <c r="T1243">
        <v>0.0</v>
      </c>
      <c r="U1243">
        <v>0.0</v>
      </c>
      <c r="V1243" t="s">
        <v>978</v>
      </c>
      <c r="W1243" s="6" t="s">
        <v>1384</v>
      </c>
      <c r="X1243" s="6" t="s">
        <v>1385</v>
      </c>
      <c r="Y1243" s="6" t="s">
        <v>2183</v>
      </c>
      <c r="Z1243" s="6" t="s">
        <v>1880</v>
      </c>
      <c r="AA1243" s="35" t="s">
        <v>2688</v>
      </c>
      <c r="AB1243" s="6" t="s">
        <v>2668</v>
      </c>
      <c r="AC1243" t="s">
        <v>2673</v>
      </c>
    </row>
    <row r="1244" ht="15.75" hidden="1" customHeight="1">
      <c r="A1244" s="2">
        <v>37.0</v>
      </c>
      <c r="B1244" s="18" t="s">
        <v>809</v>
      </c>
      <c r="C1244">
        <v>1.0</v>
      </c>
      <c r="D1244">
        <v>0.0</v>
      </c>
      <c r="E1244" t="s">
        <v>965</v>
      </c>
      <c r="F1244" t="s">
        <v>1134</v>
      </c>
      <c r="G1244" t="s">
        <v>2689</v>
      </c>
      <c r="H1244" t="s">
        <v>2690</v>
      </c>
      <c r="I1244" t="s">
        <v>1235</v>
      </c>
      <c r="J1244" t="s">
        <v>973</v>
      </c>
      <c r="K1244" s="23">
        <v>0.0</v>
      </c>
      <c r="N1244">
        <v>15.6</v>
      </c>
      <c r="O1244" s="23">
        <v>1.0</v>
      </c>
      <c r="R1244">
        <v>15.0</v>
      </c>
      <c r="S1244" t="s">
        <v>976</v>
      </c>
      <c r="T1244">
        <v>0.0</v>
      </c>
      <c r="U1244">
        <v>0.0</v>
      </c>
      <c r="V1244" t="s">
        <v>978</v>
      </c>
      <c r="W1244" s="6" t="s">
        <v>1384</v>
      </c>
      <c r="X1244" s="6" t="s">
        <v>1385</v>
      </c>
      <c r="Y1244" s="6" t="s">
        <v>2183</v>
      </c>
      <c r="Z1244" s="6" t="s">
        <v>1880</v>
      </c>
      <c r="AA1244" s="35" t="s">
        <v>2691</v>
      </c>
      <c r="AB1244" s="6" t="s">
        <v>2668</v>
      </c>
      <c r="AC1244" s="6" t="s">
        <v>2669</v>
      </c>
    </row>
    <row r="1245" ht="15.75" hidden="1" customHeight="1">
      <c r="A1245" s="2">
        <v>37.0</v>
      </c>
      <c r="B1245" s="18" t="s">
        <v>809</v>
      </c>
      <c r="C1245">
        <v>1.0</v>
      </c>
      <c r="D1245">
        <v>0.0</v>
      </c>
      <c r="E1245" t="s">
        <v>965</v>
      </c>
      <c r="F1245" t="s">
        <v>1134</v>
      </c>
      <c r="G1245" t="s">
        <v>2692</v>
      </c>
      <c r="H1245" t="s">
        <v>2690</v>
      </c>
      <c r="I1245" t="s">
        <v>1235</v>
      </c>
      <c r="J1245" t="s">
        <v>973</v>
      </c>
      <c r="K1245" s="23">
        <v>0.0</v>
      </c>
      <c r="N1245">
        <v>1.37</v>
      </c>
      <c r="O1245" s="23">
        <v>1.0</v>
      </c>
      <c r="R1245">
        <v>1.36</v>
      </c>
      <c r="S1245" t="s">
        <v>976</v>
      </c>
      <c r="T1245">
        <v>0.0</v>
      </c>
      <c r="U1245">
        <v>0.0</v>
      </c>
      <c r="V1245" t="s">
        <v>978</v>
      </c>
      <c r="W1245" s="6" t="s">
        <v>1384</v>
      </c>
      <c r="X1245" s="6" t="s">
        <v>1385</v>
      </c>
      <c r="Y1245" s="6" t="s">
        <v>2183</v>
      </c>
      <c r="Z1245" s="6" t="s">
        <v>1880</v>
      </c>
      <c r="AA1245" s="35" t="s">
        <v>2693</v>
      </c>
      <c r="AB1245" s="6" t="s">
        <v>2668</v>
      </c>
      <c r="AC1245" s="6" t="s">
        <v>2669</v>
      </c>
    </row>
    <row r="1246" ht="15.75" hidden="1" customHeight="1">
      <c r="A1246" s="2">
        <v>37.0</v>
      </c>
      <c r="B1246" s="18" t="s">
        <v>809</v>
      </c>
      <c r="C1246">
        <v>0.0</v>
      </c>
      <c r="D1246">
        <v>0.0</v>
      </c>
      <c r="E1246" t="s">
        <v>965</v>
      </c>
      <c r="F1246" t="s">
        <v>966</v>
      </c>
      <c r="G1246" t="s">
        <v>1210</v>
      </c>
      <c r="H1246" t="s">
        <v>2682</v>
      </c>
      <c r="I1246" t="s">
        <v>1235</v>
      </c>
      <c r="J1246" t="s">
        <v>973</v>
      </c>
      <c r="K1246" s="23">
        <v>0.0</v>
      </c>
      <c r="N1246">
        <v>2554.0</v>
      </c>
      <c r="O1246" s="23">
        <v>1.0</v>
      </c>
      <c r="P1246">
        <v>3.0</v>
      </c>
      <c r="R1246">
        <v>2563.0</v>
      </c>
      <c r="S1246" t="s">
        <v>976</v>
      </c>
      <c r="T1246">
        <v>0.0</v>
      </c>
      <c r="U1246">
        <v>0.0</v>
      </c>
      <c r="V1246" t="s">
        <v>978</v>
      </c>
      <c r="W1246" s="6" t="s">
        <v>1384</v>
      </c>
      <c r="X1246" s="6" t="s">
        <v>1385</v>
      </c>
      <c r="Y1246" s="6" t="s">
        <v>2183</v>
      </c>
      <c r="Z1246" s="6" t="s">
        <v>1880</v>
      </c>
      <c r="AA1246" s="35" t="s">
        <v>2656</v>
      </c>
      <c r="AB1246" s="6" t="s">
        <v>2668</v>
      </c>
      <c r="AC1246" s="6" t="s">
        <v>2669</v>
      </c>
    </row>
    <row r="1247" ht="15.75" hidden="1" customHeight="1">
      <c r="A1247" s="2">
        <v>37.0</v>
      </c>
      <c r="B1247" s="18" t="s">
        <v>809</v>
      </c>
      <c r="C1247">
        <v>0.0</v>
      </c>
      <c r="D1247">
        <v>0.0</v>
      </c>
      <c r="E1247" t="s">
        <v>965</v>
      </c>
      <c r="F1247" t="s">
        <v>966</v>
      </c>
      <c r="G1247" t="s">
        <v>1210</v>
      </c>
      <c r="H1247" t="s">
        <v>2682</v>
      </c>
      <c r="I1247" t="s">
        <v>1235</v>
      </c>
      <c r="J1247" t="s">
        <v>2146</v>
      </c>
      <c r="K1247" s="23">
        <v>0.0</v>
      </c>
      <c r="N1247">
        <v>364.0</v>
      </c>
      <c r="O1247" s="23">
        <v>1.0</v>
      </c>
      <c r="P1247">
        <v>3.0</v>
      </c>
      <c r="R1247">
        <v>369.0</v>
      </c>
      <c r="S1247" t="s">
        <v>976</v>
      </c>
      <c r="T1247">
        <v>0.0</v>
      </c>
      <c r="U1247">
        <v>0.0</v>
      </c>
      <c r="V1247" t="s">
        <v>978</v>
      </c>
      <c r="W1247" s="6" t="s">
        <v>1384</v>
      </c>
      <c r="X1247" s="6" t="s">
        <v>1385</v>
      </c>
      <c r="Y1247" s="6" t="s">
        <v>2183</v>
      </c>
      <c r="Z1247" s="6" t="s">
        <v>1880</v>
      </c>
      <c r="AA1247" s="35" t="s">
        <v>2656</v>
      </c>
      <c r="AB1247" s="6" t="s">
        <v>2668</v>
      </c>
      <c r="AC1247" s="6" t="s">
        <v>2669</v>
      </c>
    </row>
    <row r="1248" ht="15.75" hidden="1" customHeight="1">
      <c r="A1248" s="2">
        <v>38.0</v>
      </c>
      <c r="B1248" s="18" t="s">
        <v>735</v>
      </c>
      <c r="C1248">
        <v>0.0</v>
      </c>
      <c r="D1248">
        <v>0.0</v>
      </c>
      <c r="E1248" t="s">
        <v>965</v>
      </c>
      <c r="F1248" t="s">
        <v>1134</v>
      </c>
      <c r="G1248" t="s">
        <v>2694</v>
      </c>
      <c r="H1248" t="s">
        <v>2191</v>
      </c>
      <c r="I1248" t="s">
        <v>1235</v>
      </c>
      <c r="J1248" t="s">
        <v>973</v>
      </c>
      <c r="K1248" s="23">
        <v>0.0</v>
      </c>
      <c r="N1248">
        <v>5.6</v>
      </c>
      <c r="O1248" s="23">
        <v>1.0</v>
      </c>
      <c r="R1248">
        <v>5.81</v>
      </c>
      <c r="S1248" t="s">
        <v>976</v>
      </c>
      <c r="T1248">
        <v>0.0</v>
      </c>
      <c r="U1248">
        <v>0.0</v>
      </c>
      <c r="V1248" t="s">
        <v>978</v>
      </c>
      <c r="W1248" s="6" t="s">
        <v>1384</v>
      </c>
      <c r="X1248" s="6" t="s">
        <v>2695</v>
      </c>
      <c r="Y1248" s="6" t="s">
        <v>2696</v>
      </c>
      <c r="Z1248" s="6" t="s">
        <v>2696</v>
      </c>
      <c r="AA1248" s="6" t="s">
        <v>2697</v>
      </c>
      <c r="AB1248" s="6" t="s">
        <v>2698</v>
      </c>
      <c r="AC1248" s="6" t="s">
        <v>2699</v>
      </c>
    </row>
    <row r="1249" ht="15.75" hidden="1" customHeight="1">
      <c r="A1249" s="2">
        <v>38.0</v>
      </c>
      <c r="B1249" s="18" t="s">
        <v>735</v>
      </c>
      <c r="C1249">
        <v>0.0</v>
      </c>
      <c r="D1249">
        <v>0.0</v>
      </c>
      <c r="E1249" t="s">
        <v>965</v>
      </c>
      <c r="F1249" t="s">
        <v>1134</v>
      </c>
      <c r="G1249" t="s">
        <v>2700</v>
      </c>
      <c r="H1249" t="s">
        <v>2191</v>
      </c>
      <c r="I1249" t="s">
        <v>1235</v>
      </c>
      <c r="J1249" t="s">
        <v>973</v>
      </c>
      <c r="K1249" s="23">
        <v>0.0</v>
      </c>
      <c r="N1249">
        <v>5.6</v>
      </c>
      <c r="O1249" s="23">
        <v>2.0</v>
      </c>
      <c r="R1249">
        <v>5.96</v>
      </c>
      <c r="S1249" t="s">
        <v>976</v>
      </c>
      <c r="T1249">
        <v>0.0</v>
      </c>
      <c r="U1249">
        <v>0.0</v>
      </c>
      <c r="V1249" t="s">
        <v>978</v>
      </c>
      <c r="W1249" s="6" t="s">
        <v>1384</v>
      </c>
      <c r="X1249" s="6" t="s">
        <v>2695</v>
      </c>
      <c r="Y1249" s="6" t="s">
        <v>2701</v>
      </c>
      <c r="Z1249" s="6" t="s">
        <v>2701</v>
      </c>
      <c r="AA1249" s="6" t="s">
        <v>2697</v>
      </c>
      <c r="AB1249" s="6" t="s">
        <v>2698</v>
      </c>
      <c r="AC1249" s="6" t="s">
        <v>2699</v>
      </c>
    </row>
    <row r="1250" ht="15.75" hidden="1" customHeight="1">
      <c r="A1250" s="2">
        <v>38.0</v>
      </c>
      <c r="B1250" s="18" t="s">
        <v>735</v>
      </c>
      <c r="C1250">
        <v>0.0</v>
      </c>
      <c r="D1250">
        <v>0.0</v>
      </c>
      <c r="E1250" t="s">
        <v>965</v>
      </c>
      <c r="F1250" t="s">
        <v>1134</v>
      </c>
      <c r="G1250" t="s">
        <v>2702</v>
      </c>
      <c r="H1250" t="s">
        <v>2191</v>
      </c>
      <c r="I1250" t="s">
        <v>1235</v>
      </c>
      <c r="J1250" t="s">
        <v>973</v>
      </c>
      <c r="K1250" s="23">
        <v>0.0</v>
      </c>
      <c r="N1250">
        <v>5.6</v>
      </c>
      <c r="O1250" s="23">
        <v>3.0</v>
      </c>
      <c r="R1250">
        <v>5.65</v>
      </c>
      <c r="S1250" t="s">
        <v>976</v>
      </c>
      <c r="T1250">
        <v>0.0</v>
      </c>
      <c r="U1250">
        <v>0.0</v>
      </c>
      <c r="V1250" t="s">
        <v>978</v>
      </c>
      <c r="W1250" s="6" t="s">
        <v>1384</v>
      </c>
      <c r="X1250" s="6" t="s">
        <v>2695</v>
      </c>
      <c r="Y1250" s="6" t="s">
        <v>2703</v>
      </c>
      <c r="Z1250" s="6" t="s">
        <v>2703</v>
      </c>
      <c r="AA1250" s="6" t="s">
        <v>2697</v>
      </c>
      <c r="AB1250" s="6" t="s">
        <v>2698</v>
      </c>
      <c r="AC1250" s="6" t="s">
        <v>2699</v>
      </c>
    </row>
    <row r="1251" ht="15.75" hidden="1" customHeight="1">
      <c r="A1251" s="2">
        <v>38.0</v>
      </c>
      <c r="B1251" s="18" t="s">
        <v>735</v>
      </c>
      <c r="C1251">
        <v>0.0</v>
      </c>
      <c r="D1251">
        <v>0.0</v>
      </c>
      <c r="E1251" t="s">
        <v>965</v>
      </c>
      <c r="F1251" t="s">
        <v>1134</v>
      </c>
      <c r="G1251" t="s">
        <v>2704</v>
      </c>
      <c r="H1251" t="s">
        <v>2191</v>
      </c>
      <c r="I1251" t="s">
        <v>1235</v>
      </c>
      <c r="J1251" t="s">
        <v>973</v>
      </c>
      <c r="K1251" s="23">
        <v>0.0</v>
      </c>
      <c r="N1251">
        <v>5.6</v>
      </c>
      <c r="O1251" s="23">
        <v>4.0</v>
      </c>
      <c r="R1251">
        <v>6.26</v>
      </c>
      <c r="S1251" t="s">
        <v>976</v>
      </c>
      <c r="T1251">
        <v>0.0</v>
      </c>
      <c r="U1251">
        <v>0.0</v>
      </c>
      <c r="V1251" t="s">
        <v>978</v>
      </c>
      <c r="W1251" s="6" t="s">
        <v>1384</v>
      </c>
      <c r="X1251" s="6" t="s">
        <v>2695</v>
      </c>
      <c r="Y1251" s="6" t="s">
        <v>2705</v>
      </c>
      <c r="Z1251" s="6" t="s">
        <v>2705</v>
      </c>
      <c r="AA1251" s="6" t="s">
        <v>2697</v>
      </c>
      <c r="AB1251" s="6" t="s">
        <v>2698</v>
      </c>
      <c r="AC1251" s="6" t="s">
        <v>2699</v>
      </c>
    </row>
    <row r="1252" ht="15.75" hidden="1" customHeight="1">
      <c r="A1252" s="2">
        <v>38.0</v>
      </c>
      <c r="B1252" s="18" t="s">
        <v>735</v>
      </c>
      <c r="C1252">
        <v>0.0</v>
      </c>
      <c r="D1252">
        <v>0.0</v>
      </c>
      <c r="E1252" t="s">
        <v>965</v>
      </c>
      <c r="F1252" t="s">
        <v>1134</v>
      </c>
      <c r="G1252" t="s">
        <v>2706</v>
      </c>
      <c r="H1252" t="s">
        <v>2191</v>
      </c>
      <c r="I1252" t="s">
        <v>1235</v>
      </c>
      <c r="J1252" t="s">
        <v>973</v>
      </c>
      <c r="K1252" s="23">
        <v>0.0</v>
      </c>
      <c r="N1252">
        <v>5.6</v>
      </c>
      <c r="O1252" s="23">
        <v>5.0</v>
      </c>
      <c r="R1252">
        <v>5.63</v>
      </c>
      <c r="S1252" t="s">
        <v>976</v>
      </c>
      <c r="T1252">
        <v>0.0</v>
      </c>
      <c r="U1252">
        <v>0.0</v>
      </c>
      <c r="V1252" t="s">
        <v>978</v>
      </c>
      <c r="W1252" s="6" t="s">
        <v>1384</v>
      </c>
      <c r="X1252" s="6" t="s">
        <v>2695</v>
      </c>
      <c r="Y1252" s="6" t="s">
        <v>2707</v>
      </c>
      <c r="Z1252" s="6" t="s">
        <v>2707</v>
      </c>
      <c r="AA1252" s="6" t="s">
        <v>2697</v>
      </c>
      <c r="AB1252" s="6" t="s">
        <v>2698</v>
      </c>
      <c r="AC1252" s="6" t="s">
        <v>2699</v>
      </c>
    </row>
    <row r="1253" ht="15.75" hidden="1" customHeight="1">
      <c r="A1253" s="2">
        <v>38.0</v>
      </c>
      <c r="B1253" s="18" t="s">
        <v>735</v>
      </c>
      <c r="C1253">
        <v>0.0</v>
      </c>
      <c r="D1253">
        <v>0.0</v>
      </c>
      <c r="E1253" t="s">
        <v>965</v>
      </c>
      <c r="F1253" t="s">
        <v>1134</v>
      </c>
      <c r="G1253" t="s">
        <v>1043</v>
      </c>
      <c r="H1253" t="s">
        <v>2708</v>
      </c>
      <c r="I1253" t="s">
        <v>1235</v>
      </c>
      <c r="J1253" t="s">
        <v>973</v>
      </c>
      <c r="K1253" s="23">
        <v>0.0</v>
      </c>
      <c r="N1253">
        <v>1.36</v>
      </c>
      <c r="O1253" s="23">
        <v>1.0</v>
      </c>
      <c r="R1253">
        <v>1.34</v>
      </c>
      <c r="S1253" t="s">
        <v>976</v>
      </c>
      <c r="T1253">
        <v>0.0</v>
      </c>
      <c r="U1253">
        <v>0.0</v>
      </c>
      <c r="V1253" t="s">
        <v>978</v>
      </c>
      <c r="W1253" s="6" t="s">
        <v>1384</v>
      </c>
      <c r="X1253" s="6" t="s">
        <v>2695</v>
      </c>
      <c r="Y1253" s="6" t="s">
        <v>2696</v>
      </c>
      <c r="Z1253" s="6" t="s">
        <v>2696</v>
      </c>
      <c r="AA1253" s="6" t="s">
        <v>2709</v>
      </c>
      <c r="AB1253" s="6" t="s">
        <v>2710</v>
      </c>
      <c r="AC1253" s="6" t="s">
        <v>2699</v>
      </c>
    </row>
    <row r="1254" ht="15.75" hidden="1" customHeight="1">
      <c r="A1254" s="2">
        <v>38.0</v>
      </c>
      <c r="B1254" s="18" t="s">
        <v>735</v>
      </c>
      <c r="C1254">
        <v>0.0</v>
      </c>
      <c r="D1254">
        <v>0.0</v>
      </c>
      <c r="E1254" t="s">
        <v>965</v>
      </c>
      <c r="F1254" t="s">
        <v>1134</v>
      </c>
      <c r="G1254" t="s">
        <v>1043</v>
      </c>
      <c r="H1254" t="s">
        <v>2711</v>
      </c>
      <c r="I1254" t="s">
        <v>1235</v>
      </c>
      <c r="J1254" t="s">
        <v>973</v>
      </c>
      <c r="K1254" s="23">
        <v>0.0</v>
      </c>
      <c r="N1254">
        <v>1.36</v>
      </c>
      <c r="O1254" s="23">
        <v>2.0</v>
      </c>
      <c r="R1254">
        <v>1.34</v>
      </c>
      <c r="S1254" t="s">
        <v>976</v>
      </c>
      <c r="T1254">
        <v>0.0</v>
      </c>
      <c r="U1254">
        <v>0.0</v>
      </c>
      <c r="V1254" t="s">
        <v>978</v>
      </c>
      <c r="W1254" s="6" t="s">
        <v>1384</v>
      </c>
      <c r="X1254" s="6" t="s">
        <v>2695</v>
      </c>
      <c r="Y1254" s="6" t="s">
        <v>2701</v>
      </c>
      <c r="Z1254" s="6" t="s">
        <v>2701</v>
      </c>
      <c r="AA1254" s="6" t="s">
        <v>2709</v>
      </c>
      <c r="AB1254" s="6" t="s">
        <v>2710</v>
      </c>
      <c r="AC1254" s="6" t="s">
        <v>2699</v>
      </c>
    </row>
    <row r="1255" ht="15.75" hidden="1" customHeight="1">
      <c r="A1255" s="2">
        <v>38.0</v>
      </c>
      <c r="B1255" s="18" t="s">
        <v>735</v>
      </c>
      <c r="C1255">
        <v>0.0</v>
      </c>
      <c r="D1255">
        <v>0.0</v>
      </c>
      <c r="E1255" t="s">
        <v>965</v>
      </c>
      <c r="F1255" t="s">
        <v>1134</v>
      </c>
      <c r="G1255" t="s">
        <v>1043</v>
      </c>
      <c r="H1255" t="s">
        <v>2712</v>
      </c>
      <c r="I1255" t="s">
        <v>1235</v>
      </c>
      <c r="J1255" t="s">
        <v>973</v>
      </c>
      <c r="K1255" s="23">
        <v>0.0</v>
      </c>
      <c r="N1255">
        <v>1.36</v>
      </c>
      <c r="O1255" s="23">
        <v>3.0</v>
      </c>
      <c r="R1255">
        <v>1.33</v>
      </c>
      <c r="S1255" t="s">
        <v>976</v>
      </c>
      <c r="T1255">
        <v>0.0</v>
      </c>
      <c r="U1255">
        <v>0.0</v>
      </c>
      <c r="V1255" t="s">
        <v>978</v>
      </c>
      <c r="W1255" s="6" t="s">
        <v>1384</v>
      </c>
      <c r="X1255" s="6" t="s">
        <v>2695</v>
      </c>
      <c r="Y1255" s="6" t="s">
        <v>2703</v>
      </c>
      <c r="Z1255" s="6" t="s">
        <v>2703</v>
      </c>
      <c r="AA1255" s="6" t="s">
        <v>2709</v>
      </c>
      <c r="AB1255" s="6" t="s">
        <v>2710</v>
      </c>
      <c r="AC1255" s="6" t="s">
        <v>2699</v>
      </c>
    </row>
    <row r="1256" ht="15.75" hidden="1" customHeight="1">
      <c r="A1256" s="2">
        <v>38.0</v>
      </c>
      <c r="B1256" s="18" t="s">
        <v>735</v>
      </c>
      <c r="C1256">
        <v>0.0</v>
      </c>
      <c r="D1256">
        <v>0.0</v>
      </c>
      <c r="E1256" t="s">
        <v>965</v>
      </c>
      <c r="F1256" t="s">
        <v>1134</v>
      </c>
      <c r="G1256" t="s">
        <v>1043</v>
      </c>
      <c r="H1256" t="s">
        <v>2713</v>
      </c>
      <c r="I1256" t="s">
        <v>1235</v>
      </c>
      <c r="J1256" t="s">
        <v>973</v>
      </c>
      <c r="K1256" s="23">
        <v>0.0</v>
      </c>
      <c r="N1256">
        <v>1.36</v>
      </c>
      <c r="O1256" s="23">
        <v>4.0</v>
      </c>
      <c r="R1256">
        <v>1.35</v>
      </c>
      <c r="S1256" t="s">
        <v>976</v>
      </c>
      <c r="T1256">
        <v>0.0</v>
      </c>
      <c r="U1256">
        <v>0.0</v>
      </c>
      <c r="V1256" t="s">
        <v>978</v>
      </c>
      <c r="W1256" s="6" t="s">
        <v>1384</v>
      </c>
      <c r="X1256" s="6" t="s">
        <v>2695</v>
      </c>
      <c r="Y1256" s="6" t="s">
        <v>2705</v>
      </c>
      <c r="Z1256" s="6" t="s">
        <v>2705</v>
      </c>
      <c r="AA1256" s="6" t="s">
        <v>2709</v>
      </c>
      <c r="AB1256" s="6" t="s">
        <v>2710</v>
      </c>
      <c r="AC1256" s="6" t="s">
        <v>2699</v>
      </c>
    </row>
    <row r="1257" ht="15.75" hidden="1" customHeight="1">
      <c r="A1257" s="2">
        <v>38.0</v>
      </c>
      <c r="B1257" s="18" t="s">
        <v>735</v>
      </c>
      <c r="C1257">
        <v>0.0</v>
      </c>
      <c r="D1257">
        <v>0.0</v>
      </c>
      <c r="E1257" t="s">
        <v>965</v>
      </c>
      <c r="F1257" t="s">
        <v>1134</v>
      </c>
      <c r="G1257" t="s">
        <v>1043</v>
      </c>
      <c r="H1257" t="s">
        <v>2714</v>
      </c>
      <c r="I1257" t="s">
        <v>1235</v>
      </c>
      <c r="J1257" t="s">
        <v>973</v>
      </c>
      <c r="K1257" s="23">
        <v>0.0</v>
      </c>
      <c r="N1257">
        <v>1.36</v>
      </c>
      <c r="O1257" s="23">
        <v>5.0</v>
      </c>
      <c r="R1257">
        <v>1.35</v>
      </c>
      <c r="S1257" t="s">
        <v>976</v>
      </c>
      <c r="T1257">
        <v>0.0</v>
      </c>
      <c r="U1257">
        <v>0.0</v>
      </c>
      <c r="V1257" t="s">
        <v>978</v>
      </c>
      <c r="W1257" s="6" t="s">
        <v>1384</v>
      </c>
      <c r="X1257" s="6" t="s">
        <v>2695</v>
      </c>
      <c r="Y1257" s="6" t="s">
        <v>2707</v>
      </c>
      <c r="Z1257" s="6" t="s">
        <v>2707</v>
      </c>
      <c r="AA1257" s="6" t="s">
        <v>2709</v>
      </c>
      <c r="AB1257" s="6" t="s">
        <v>2710</v>
      </c>
      <c r="AC1257" s="6" t="s">
        <v>2699</v>
      </c>
    </row>
    <row r="1258" ht="15.75" hidden="1" customHeight="1">
      <c r="A1258" s="2">
        <v>38.0</v>
      </c>
      <c r="B1258" s="18" t="s">
        <v>735</v>
      </c>
      <c r="C1258">
        <v>0.0</v>
      </c>
      <c r="D1258">
        <v>0.0</v>
      </c>
      <c r="E1258" t="s">
        <v>965</v>
      </c>
      <c r="F1258" t="s">
        <v>1134</v>
      </c>
      <c r="G1258" t="s">
        <v>2715</v>
      </c>
      <c r="H1258" t="s">
        <v>2191</v>
      </c>
      <c r="I1258" t="s">
        <v>1235</v>
      </c>
      <c r="J1258" t="s">
        <v>973</v>
      </c>
      <c r="K1258" s="23">
        <v>0.0</v>
      </c>
      <c r="N1258">
        <v>69.56</v>
      </c>
      <c r="O1258" s="23">
        <v>1.0</v>
      </c>
      <c r="R1258">
        <v>71.55</v>
      </c>
      <c r="S1258" t="s">
        <v>976</v>
      </c>
      <c r="T1258">
        <v>0.0</v>
      </c>
      <c r="U1258">
        <v>0.0</v>
      </c>
      <c r="V1258" t="s">
        <v>978</v>
      </c>
      <c r="W1258" s="6" t="s">
        <v>1384</v>
      </c>
      <c r="X1258" s="6" t="s">
        <v>2695</v>
      </c>
      <c r="Y1258" s="6" t="s">
        <v>2696</v>
      </c>
      <c r="Z1258" s="6" t="s">
        <v>2696</v>
      </c>
      <c r="AA1258" s="6" t="s">
        <v>2716</v>
      </c>
      <c r="AB1258" s="6" t="s">
        <v>2717</v>
      </c>
      <c r="AC1258" s="6" t="s">
        <v>2699</v>
      </c>
    </row>
    <row r="1259" ht="15.75" hidden="1" customHeight="1">
      <c r="A1259" s="2">
        <v>38.0</v>
      </c>
      <c r="B1259" s="18" t="s">
        <v>735</v>
      </c>
      <c r="C1259">
        <v>0.0</v>
      </c>
      <c r="D1259">
        <v>0.0</v>
      </c>
      <c r="E1259" t="s">
        <v>965</v>
      </c>
      <c r="F1259" t="s">
        <v>1134</v>
      </c>
      <c r="G1259" t="s">
        <v>2715</v>
      </c>
      <c r="H1259" t="s">
        <v>2191</v>
      </c>
      <c r="I1259" t="s">
        <v>1235</v>
      </c>
      <c r="J1259" t="s">
        <v>973</v>
      </c>
      <c r="K1259" s="23">
        <v>0.0</v>
      </c>
      <c r="N1259">
        <v>69.56</v>
      </c>
      <c r="O1259" s="23">
        <v>2.0</v>
      </c>
      <c r="R1259">
        <v>70.82</v>
      </c>
      <c r="S1259" t="s">
        <v>976</v>
      </c>
      <c r="T1259">
        <v>0.0</v>
      </c>
      <c r="U1259">
        <v>0.0</v>
      </c>
      <c r="V1259" t="s">
        <v>978</v>
      </c>
      <c r="W1259" s="6" t="s">
        <v>1384</v>
      </c>
      <c r="X1259" s="6" t="s">
        <v>2695</v>
      </c>
      <c r="Y1259" s="6" t="s">
        <v>2701</v>
      </c>
      <c r="Z1259" s="6" t="s">
        <v>2701</v>
      </c>
      <c r="AA1259" s="6" t="s">
        <v>2716</v>
      </c>
      <c r="AB1259" s="6" t="s">
        <v>2717</v>
      </c>
      <c r="AC1259" s="6" t="s">
        <v>2699</v>
      </c>
    </row>
    <row r="1260" ht="15.75" hidden="1" customHeight="1">
      <c r="A1260" s="2">
        <v>38.0</v>
      </c>
      <c r="B1260" s="18" t="s">
        <v>735</v>
      </c>
      <c r="C1260">
        <v>0.0</v>
      </c>
      <c r="D1260">
        <v>0.0</v>
      </c>
      <c r="E1260" t="s">
        <v>965</v>
      </c>
      <c r="F1260" t="s">
        <v>1134</v>
      </c>
      <c r="G1260" t="s">
        <v>2715</v>
      </c>
      <c r="H1260" t="s">
        <v>2191</v>
      </c>
      <c r="I1260" t="s">
        <v>1235</v>
      </c>
      <c r="J1260" t="s">
        <v>973</v>
      </c>
      <c r="K1260" s="23">
        <v>0.0</v>
      </c>
      <c r="N1260">
        <v>69.56</v>
      </c>
      <c r="O1260" s="23">
        <v>3.0</v>
      </c>
      <c r="R1260">
        <v>69.94</v>
      </c>
      <c r="S1260" t="s">
        <v>976</v>
      </c>
      <c r="T1260">
        <v>0.0</v>
      </c>
      <c r="U1260">
        <v>0.0</v>
      </c>
      <c r="V1260" t="s">
        <v>978</v>
      </c>
      <c r="W1260" s="6" t="s">
        <v>1384</v>
      </c>
      <c r="X1260" s="6" t="s">
        <v>2695</v>
      </c>
      <c r="Y1260" s="6" t="s">
        <v>2703</v>
      </c>
      <c r="Z1260" s="6" t="s">
        <v>2703</v>
      </c>
      <c r="AA1260" s="6" t="s">
        <v>2716</v>
      </c>
      <c r="AB1260" s="6" t="s">
        <v>2717</v>
      </c>
      <c r="AC1260" s="6" t="s">
        <v>2699</v>
      </c>
    </row>
    <row r="1261" ht="15.75" hidden="1" customHeight="1">
      <c r="A1261" s="2">
        <v>38.0</v>
      </c>
      <c r="B1261" s="18" t="s">
        <v>735</v>
      </c>
      <c r="C1261">
        <v>0.0</v>
      </c>
      <c r="D1261">
        <v>0.0</v>
      </c>
      <c r="E1261" t="s">
        <v>965</v>
      </c>
      <c r="F1261" t="s">
        <v>1134</v>
      </c>
      <c r="G1261" t="s">
        <v>2715</v>
      </c>
      <c r="H1261" t="s">
        <v>2191</v>
      </c>
      <c r="I1261" t="s">
        <v>1235</v>
      </c>
      <c r="J1261" t="s">
        <v>973</v>
      </c>
      <c r="K1261" s="23">
        <v>0.0</v>
      </c>
      <c r="N1261">
        <v>69.56</v>
      </c>
      <c r="O1261" s="23">
        <v>4.0</v>
      </c>
      <c r="R1261">
        <v>67.42</v>
      </c>
      <c r="S1261" t="s">
        <v>976</v>
      </c>
      <c r="T1261">
        <v>0.0</v>
      </c>
      <c r="U1261">
        <v>0.0</v>
      </c>
      <c r="V1261" t="s">
        <v>978</v>
      </c>
      <c r="W1261" s="6" t="s">
        <v>1384</v>
      </c>
      <c r="X1261" s="6" t="s">
        <v>2695</v>
      </c>
      <c r="Y1261" s="6" t="s">
        <v>2705</v>
      </c>
      <c r="Z1261" s="6" t="s">
        <v>2705</v>
      </c>
      <c r="AA1261" s="6" t="s">
        <v>2716</v>
      </c>
      <c r="AB1261" s="6" t="s">
        <v>2717</v>
      </c>
      <c r="AC1261" s="6" t="s">
        <v>2699</v>
      </c>
    </row>
    <row r="1262" ht="15.75" hidden="1" customHeight="1">
      <c r="A1262" s="2">
        <v>38.0</v>
      </c>
      <c r="B1262" s="18" t="s">
        <v>735</v>
      </c>
      <c r="C1262">
        <v>0.0</v>
      </c>
      <c r="D1262">
        <v>0.0</v>
      </c>
      <c r="E1262" t="s">
        <v>965</v>
      </c>
      <c r="F1262" t="s">
        <v>1134</v>
      </c>
      <c r="G1262" t="s">
        <v>2715</v>
      </c>
      <c r="H1262" t="s">
        <v>2191</v>
      </c>
      <c r="I1262" t="s">
        <v>1235</v>
      </c>
      <c r="J1262" t="s">
        <v>973</v>
      </c>
      <c r="K1262" s="23">
        <v>0.0</v>
      </c>
      <c r="N1262">
        <v>69.56</v>
      </c>
      <c r="O1262" s="23">
        <v>5.0</v>
      </c>
      <c r="R1262">
        <v>69.31</v>
      </c>
      <c r="S1262" t="s">
        <v>976</v>
      </c>
      <c r="T1262">
        <v>0.0</v>
      </c>
      <c r="U1262">
        <v>0.0</v>
      </c>
      <c r="V1262" t="s">
        <v>978</v>
      </c>
      <c r="W1262" s="6" t="s">
        <v>1384</v>
      </c>
      <c r="X1262" s="6" t="s">
        <v>2695</v>
      </c>
      <c r="Y1262" s="6" t="s">
        <v>2707</v>
      </c>
      <c r="Z1262" s="6" t="s">
        <v>2707</v>
      </c>
      <c r="AA1262" s="6" t="s">
        <v>2716</v>
      </c>
      <c r="AB1262" s="6" t="s">
        <v>2717</v>
      </c>
      <c r="AC1262" s="6" t="s">
        <v>2699</v>
      </c>
    </row>
    <row r="1263" ht="15.75" hidden="1" customHeight="1">
      <c r="A1263" s="2">
        <v>38.0</v>
      </c>
      <c r="B1263" s="18" t="s">
        <v>735</v>
      </c>
      <c r="C1263">
        <v>0.0</v>
      </c>
      <c r="D1263">
        <v>0.0</v>
      </c>
      <c r="E1263" t="s">
        <v>965</v>
      </c>
      <c r="F1263" t="s">
        <v>966</v>
      </c>
      <c r="G1263" t="s">
        <v>968</v>
      </c>
      <c r="H1263" t="s">
        <v>1447</v>
      </c>
      <c r="I1263" t="s">
        <v>1235</v>
      </c>
      <c r="J1263" t="s">
        <v>973</v>
      </c>
      <c r="K1263" s="23">
        <v>0.0</v>
      </c>
      <c r="N1263">
        <v>11980.0</v>
      </c>
      <c r="O1263" s="23">
        <v>1.0</v>
      </c>
      <c r="R1263">
        <v>12002.0</v>
      </c>
      <c r="S1263" t="s">
        <v>976</v>
      </c>
      <c r="T1263">
        <v>0.0</v>
      </c>
      <c r="U1263">
        <v>0.0</v>
      </c>
      <c r="V1263" t="s">
        <v>978</v>
      </c>
      <c r="W1263" s="6" t="s">
        <v>1384</v>
      </c>
      <c r="X1263" s="6" t="s">
        <v>2695</v>
      </c>
      <c r="Y1263" s="6" t="s">
        <v>2696</v>
      </c>
      <c r="Z1263" s="6" t="s">
        <v>2696</v>
      </c>
      <c r="AA1263" s="6" t="s">
        <v>2718</v>
      </c>
      <c r="AB1263" s="6" t="s">
        <v>2719</v>
      </c>
      <c r="AC1263" s="6" t="s">
        <v>2699</v>
      </c>
    </row>
    <row r="1264" ht="15.75" hidden="1" customHeight="1">
      <c r="A1264" s="2">
        <v>38.0</v>
      </c>
      <c r="B1264" s="18" t="s">
        <v>735</v>
      </c>
      <c r="C1264">
        <v>0.0</v>
      </c>
      <c r="D1264">
        <v>0.0</v>
      </c>
      <c r="E1264" t="s">
        <v>965</v>
      </c>
      <c r="F1264" t="s">
        <v>966</v>
      </c>
      <c r="G1264" t="s">
        <v>968</v>
      </c>
      <c r="H1264" t="s">
        <v>1447</v>
      </c>
      <c r="I1264" t="s">
        <v>1235</v>
      </c>
      <c r="J1264" t="s">
        <v>973</v>
      </c>
      <c r="K1264" s="23">
        <v>0.0</v>
      </c>
      <c r="N1264">
        <v>11980.0</v>
      </c>
      <c r="O1264" s="23">
        <v>2.0</v>
      </c>
      <c r="R1264">
        <v>11811.0</v>
      </c>
      <c r="S1264" t="s">
        <v>976</v>
      </c>
      <c r="T1264">
        <v>0.0</v>
      </c>
      <c r="U1264">
        <v>0.0</v>
      </c>
      <c r="V1264" t="s">
        <v>978</v>
      </c>
      <c r="W1264" s="6" t="s">
        <v>1384</v>
      </c>
      <c r="X1264" s="6" t="s">
        <v>2695</v>
      </c>
      <c r="Y1264" s="6" t="s">
        <v>2701</v>
      </c>
      <c r="Z1264" s="6" t="s">
        <v>2701</v>
      </c>
      <c r="AA1264" s="6" t="s">
        <v>2718</v>
      </c>
      <c r="AB1264" s="6" t="s">
        <v>2719</v>
      </c>
      <c r="AC1264" s="6" t="s">
        <v>2699</v>
      </c>
    </row>
    <row r="1265" ht="15.75" hidden="1" customHeight="1">
      <c r="A1265" s="2">
        <v>38.0</v>
      </c>
      <c r="B1265" s="18" t="s">
        <v>735</v>
      </c>
      <c r="C1265">
        <v>0.0</v>
      </c>
      <c r="D1265">
        <v>0.0</v>
      </c>
      <c r="E1265" t="s">
        <v>965</v>
      </c>
      <c r="F1265" t="s">
        <v>966</v>
      </c>
      <c r="G1265" t="s">
        <v>968</v>
      </c>
      <c r="H1265" t="s">
        <v>1447</v>
      </c>
      <c r="I1265" t="s">
        <v>1235</v>
      </c>
      <c r="J1265" t="s">
        <v>973</v>
      </c>
      <c r="K1265" s="23">
        <v>0.0</v>
      </c>
      <c r="N1265">
        <v>11980.0</v>
      </c>
      <c r="O1265" s="23">
        <v>3.0</v>
      </c>
      <c r="R1265">
        <v>10943.0</v>
      </c>
      <c r="S1265" t="s">
        <v>976</v>
      </c>
      <c r="T1265">
        <v>0.0</v>
      </c>
      <c r="U1265">
        <v>0.0</v>
      </c>
      <c r="V1265" t="s">
        <v>978</v>
      </c>
      <c r="W1265" s="6" t="s">
        <v>1384</v>
      </c>
      <c r="X1265" s="6" t="s">
        <v>2695</v>
      </c>
      <c r="Y1265" s="6" t="s">
        <v>2703</v>
      </c>
      <c r="Z1265" s="6" t="s">
        <v>2703</v>
      </c>
      <c r="AA1265" s="6" t="s">
        <v>2718</v>
      </c>
      <c r="AB1265" s="6" t="s">
        <v>2719</v>
      </c>
      <c r="AC1265" s="6" t="s">
        <v>2699</v>
      </c>
    </row>
    <row r="1266" ht="15.75" hidden="1" customHeight="1">
      <c r="A1266" s="2">
        <v>38.0</v>
      </c>
      <c r="B1266" s="18" t="s">
        <v>735</v>
      </c>
      <c r="C1266">
        <v>0.0</v>
      </c>
      <c r="D1266">
        <v>0.0</v>
      </c>
      <c r="E1266" t="s">
        <v>965</v>
      </c>
      <c r="F1266" t="s">
        <v>966</v>
      </c>
      <c r="G1266" t="s">
        <v>968</v>
      </c>
      <c r="H1266" t="s">
        <v>1447</v>
      </c>
      <c r="I1266" t="s">
        <v>1235</v>
      </c>
      <c r="J1266" t="s">
        <v>973</v>
      </c>
      <c r="K1266" s="23">
        <v>0.0</v>
      </c>
      <c r="N1266">
        <v>11980.0</v>
      </c>
      <c r="O1266" s="23">
        <v>4.0</v>
      </c>
      <c r="R1266">
        <v>12028.0</v>
      </c>
      <c r="S1266" t="s">
        <v>976</v>
      </c>
      <c r="T1266">
        <v>0.0</v>
      </c>
      <c r="U1266">
        <v>0.0</v>
      </c>
      <c r="V1266" t="s">
        <v>978</v>
      </c>
      <c r="W1266" s="6" t="s">
        <v>1384</v>
      </c>
      <c r="X1266" s="6" t="s">
        <v>2695</v>
      </c>
      <c r="Y1266" s="6" t="s">
        <v>2705</v>
      </c>
      <c r="Z1266" s="6" t="s">
        <v>2705</v>
      </c>
      <c r="AA1266" s="6" t="s">
        <v>2718</v>
      </c>
      <c r="AB1266" s="6" t="s">
        <v>2719</v>
      </c>
      <c r="AC1266" s="6" t="s">
        <v>2699</v>
      </c>
    </row>
    <row r="1267" ht="15.75" hidden="1" customHeight="1">
      <c r="A1267" s="2">
        <v>38.0</v>
      </c>
      <c r="B1267" s="18" t="s">
        <v>735</v>
      </c>
      <c r="C1267">
        <v>0.0</v>
      </c>
      <c r="D1267">
        <v>0.0</v>
      </c>
      <c r="E1267" t="s">
        <v>965</v>
      </c>
      <c r="F1267" t="s">
        <v>966</v>
      </c>
      <c r="G1267" t="s">
        <v>968</v>
      </c>
      <c r="H1267" t="s">
        <v>1447</v>
      </c>
      <c r="I1267" t="s">
        <v>1235</v>
      </c>
      <c r="J1267" t="s">
        <v>973</v>
      </c>
      <c r="K1267" s="23">
        <v>0.0</v>
      </c>
      <c r="N1267">
        <v>11980.0</v>
      </c>
      <c r="O1267" s="23">
        <v>5.0</v>
      </c>
      <c r="R1267">
        <v>11837.0</v>
      </c>
      <c r="S1267" t="s">
        <v>976</v>
      </c>
      <c r="T1267">
        <v>0.0</v>
      </c>
      <c r="U1267">
        <v>0.0</v>
      </c>
      <c r="V1267" t="s">
        <v>978</v>
      </c>
      <c r="W1267" s="6" t="s">
        <v>1384</v>
      </c>
      <c r="X1267" s="6" t="s">
        <v>2695</v>
      </c>
      <c r="Y1267" s="6" t="s">
        <v>2707</v>
      </c>
      <c r="Z1267" s="6" t="s">
        <v>2707</v>
      </c>
      <c r="AA1267" s="6" t="s">
        <v>2718</v>
      </c>
      <c r="AB1267" s="6" t="s">
        <v>2719</v>
      </c>
      <c r="AC1267" s="6" t="s">
        <v>2699</v>
      </c>
    </row>
    <row r="1268" ht="15.75" hidden="1" customHeight="1">
      <c r="A1268" s="2">
        <v>38.0</v>
      </c>
      <c r="B1268" s="18" t="s">
        <v>735</v>
      </c>
      <c r="C1268">
        <v>0.0</v>
      </c>
      <c r="D1268">
        <v>0.0</v>
      </c>
      <c r="E1268" t="s">
        <v>965</v>
      </c>
      <c r="F1268" t="s">
        <v>1134</v>
      </c>
      <c r="G1268" t="s">
        <v>2720</v>
      </c>
      <c r="H1268" t="s">
        <v>2191</v>
      </c>
      <c r="I1268" t="s">
        <v>1235</v>
      </c>
      <c r="J1268" t="s">
        <v>973</v>
      </c>
      <c r="K1268" s="23">
        <v>0.0</v>
      </c>
      <c r="N1268">
        <v>15.09</v>
      </c>
      <c r="O1268" s="23">
        <v>1.0</v>
      </c>
      <c r="R1268">
        <v>15.37</v>
      </c>
      <c r="S1268" t="s">
        <v>976</v>
      </c>
      <c r="T1268">
        <v>0.0</v>
      </c>
      <c r="U1268">
        <v>0.0</v>
      </c>
      <c r="V1268" t="s">
        <v>978</v>
      </c>
      <c r="W1268" s="6" t="s">
        <v>1384</v>
      </c>
      <c r="X1268" s="6" t="s">
        <v>2695</v>
      </c>
      <c r="Y1268" s="6" t="s">
        <v>2696</v>
      </c>
      <c r="Z1268" s="6" t="s">
        <v>2696</v>
      </c>
      <c r="AA1268" s="6" t="s">
        <v>2721</v>
      </c>
      <c r="AB1268" s="6" t="s">
        <v>2722</v>
      </c>
      <c r="AC1268" s="6" t="s">
        <v>2699</v>
      </c>
    </row>
    <row r="1269" ht="15.75" hidden="1" customHeight="1">
      <c r="A1269" s="2">
        <v>38.0</v>
      </c>
      <c r="B1269" s="18" t="s">
        <v>735</v>
      </c>
      <c r="C1269">
        <v>0.0</v>
      </c>
      <c r="D1269">
        <v>0.0</v>
      </c>
      <c r="E1269" t="s">
        <v>965</v>
      </c>
      <c r="F1269" t="s">
        <v>1134</v>
      </c>
      <c r="G1269" t="s">
        <v>2723</v>
      </c>
      <c r="H1269" t="s">
        <v>2191</v>
      </c>
      <c r="I1269" t="s">
        <v>1235</v>
      </c>
      <c r="J1269" t="s">
        <v>973</v>
      </c>
      <c r="K1269" s="23">
        <v>0.0</v>
      </c>
      <c r="N1269">
        <v>15.09</v>
      </c>
      <c r="O1269" s="23">
        <v>2.0</v>
      </c>
      <c r="R1269">
        <v>9.46</v>
      </c>
      <c r="S1269" t="s">
        <v>976</v>
      </c>
      <c r="T1269">
        <v>0.0</v>
      </c>
      <c r="U1269">
        <v>0.0</v>
      </c>
      <c r="V1269" t="s">
        <v>978</v>
      </c>
      <c r="W1269" s="6" t="s">
        <v>1384</v>
      </c>
      <c r="X1269" s="6" t="s">
        <v>2695</v>
      </c>
      <c r="Y1269" s="6" t="s">
        <v>2701</v>
      </c>
      <c r="Z1269" s="6" t="s">
        <v>2701</v>
      </c>
      <c r="AA1269" s="6" t="s">
        <v>2721</v>
      </c>
      <c r="AB1269" s="6" t="s">
        <v>2722</v>
      </c>
      <c r="AC1269" s="6" t="s">
        <v>2699</v>
      </c>
    </row>
    <row r="1270" ht="15.75" hidden="1" customHeight="1">
      <c r="A1270" s="2">
        <v>38.0</v>
      </c>
      <c r="B1270" s="18" t="s">
        <v>735</v>
      </c>
      <c r="C1270">
        <v>0.0</v>
      </c>
      <c r="D1270">
        <v>0.0</v>
      </c>
      <c r="E1270" t="s">
        <v>965</v>
      </c>
      <c r="F1270" t="s">
        <v>1134</v>
      </c>
      <c r="G1270" t="s">
        <v>2724</v>
      </c>
      <c r="H1270" t="s">
        <v>2191</v>
      </c>
      <c r="I1270" t="s">
        <v>1235</v>
      </c>
      <c r="J1270" t="s">
        <v>973</v>
      </c>
      <c r="K1270" s="23">
        <v>0.0</v>
      </c>
      <c r="N1270">
        <v>15.09</v>
      </c>
      <c r="O1270" s="23">
        <v>3.0</v>
      </c>
      <c r="R1270">
        <v>11.26</v>
      </c>
      <c r="S1270" t="s">
        <v>976</v>
      </c>
      <c r="T1270">
        <v>0.0</v>
      </c>
      <c r="U1270">
        <v>0.0</v>
      </c>
      <c r="V1270" t="s">
        <v>978</v>
      </c>
      <c r="W1270" s="6" t="s">
        <v>1384</v>
      </c>
      <c r="X1270" s="6" t="s">
        <v>2695</v>
      </c>
      <c r="Y1270" s="6" t="s">
        <v>2703</v>
      </c>
      <c r="Z1270" s="6" t="s">
        <v>2703</v>
      </c>
      <c r="AA1270" s="6" t="s">
        <v>2721</v>
      </c>
      <c r="AB1270" s="6" t="s">
        <v>2722</v>
      </c>
      <c r="AC1270" s="6" t="s">
        <v>2699</v>
      </c>
    </row>
    <row r="1271" ht="15.75" hidden="1" customHeight="1">
      <c r="A1271" s="2">
        <v>38.0</v>
      </c>
      <c r="B1271" s="18" t="s">
        <v>735</v>
      </c>
      <c r="C1271">
        <v>0.0</v>
      </c>
      <c r="D1271">
        <v>0.0</v>
      </c>
      <c r="E1271" t="s">
        <v>965</v>
      </c>
      <c r="F1271" t="s">
        <v>1134</v>
      </c>
      <c r="G1271" t="s">
        <v>2725</v>
      </c>
      <c r="H1271" t="s">
        <v>2191</v>
      </c>
      <c r="I1271" t="s">
        <v>1235</v>
      </c>
      <c r="J1271" t="s">
        <v>973</v>
      </c>
      <c r="K1271" s="23">
        <v>0.0</v>
      </c>
      <c r="N1271">
        <v>15.09</v>
      </c>
      <c r="O1271" s="23">
        <v>4.0</v>
      </c>
      <c r="R1271">
        <v>15.41</v>
      </c>
      <c r="S1271" t="s">
        <v>976</v>
      </c>
      <c r="T1271">
        <v>0.0</v>
      </c>
      <c r="U1271">
        <v>0.0</v>
      </c>
      <c r="V1271" t="s">
        <v>978</v>
      </c>
      <c r="W1271" s="6" t="s">
        <v>1384</v>
      </c>
      <c r="X1271" s="6" t="s">
        <v>2695</v>
      </c>
      <c r="Y1271" s="6" t="s">
        <v>2705</v>
      </c>
      <c r="Z1271" s="6" t="s">
        <v>2705</v>
      </c>
      <c r="AA1271" s="6" t="s">
        <v>2721</v>
      </c>
      <c r="AB1271" s="6" t="s">
        <v>2722</v>
      </c>
      <c r="AC1271" s="6" t="s">
        <v>2699</v>
      </c>
    </row>
    <row r="1272" ht="15.75" hidden="1" customHeight="1">
      <c r="A1272" s="2">
        <v>38.0</v>
      </c>
      <c r="B1272" s="18" t="s">
        <v>735</v>
      </c>
      <c r="C1272">
        <v>0.0</v>
      </c>
      <c r="D1272">
        <v>0.0</v>
      </c>
      <c r="E1272" t="s">
        <v>965</v>
      </c>
      <c r="F1272" t="s">
        <v>1134</v>
      </c>
      <c r="G1272" t="s">
        <v>2726</v>
      </c>
      <c r="H1272" t="s">
        <v>2191</v>
      </c>
      <c r="I1272" t="s">
        <v>1235</v>
      </c>
      <c r="J1272" t="s">
        <v>973</v>
      </c>
      <c r="K1272" s="23">
        <v>0.0</v>
      </c>
      <c r="N1272">
        <v>15.09</v>
      </c>
      <c r="O1272" s="23">
        <v>5.0</v>
      </c>
      <c r="R1272">
        <v>13.62</v>
      </c>
      <c r="S1272" t="s">
        <v>976</v>
      </c>
      <c r="T1272">
        <v>0.0</v>
      </c>
      <c r="U1272">
        <v>0.0</v>
      </c>
      <c r="V1272" t="s">
        <v>978</v>
      </c>
      <c r="W1272" s="6" t="s">
        <v>1384</v>
      </c>
      <c r="X1272" s="6" t="s">
        <v>2695</v>
      </c>
      <c r="Y1272" s="6" t="s">
        <v>2707</v>
      </c>
      <c r="Z1272" s="6" t="s">
        <v>2707</v>
      </c>
      <c r="AA1272" s="6" t="s">
        <v>2721</v>
      </c>
      <c r="AB1272" s="6" t="s">
        <v>2722</v>
      </c>
      <c r="AC1272" s="6" t="s">
        <v>2699</v>
      </c>
    </row>
    <row r="1273" ht="15.75" hidden="1" customHeight="1">
      <c r="A1273" s="2">
        <v>38.0</v>
      </c>
      <c r="B1273" s="18" t="s">
        <v>735</v>
      </c>
      <c r="C1273">
        <v>0.0</v>
      </c>
      <c r="D1273">
        <v>0.0</v>
      </c>
      <c r="E1273" t="s">
        <v>965</v>
      </c>
      <c r="F1273" t="s">
        <v>1134</v>
      </c>
      <c r="G1273" t="s">
        <v>1536</v>
      </c>
      <c r="H1273" t="s">
        <v>1536</v>
      </c>
      <c r="I1273" t="s">
        <v>1235</v>
      </c>
      <c r="J1273" t="s">
        <v>973</v>
      </c>
      <c r="K1273" s="23">
        <v>0.0</v>
      </c>
      <c r="N1273">
        <v>5.7</v>
      </c>
      <c r="O1273" s="23">
        <v>4.0</v>
      </c>
      <c r="R1273">
        <v>5.54</v>
      </c>
      <c r="S1273">
        <v>0.05</v>
      </c>
      <c r="T1273">
        <v>-1.0</v>
      </c>
      <c r="U1273">
        <v>-1.0</v>
      </c>
      <c r="V1273" t="s">
        <v>978</v>
      </c>
      <c r="W1273" s="6" t="s">
        <v>1384</v>
      </c>
      <c r="X1273" s="6" t="s">
        <v>2695</v>
      </c>
      <c r="Y1273" s="6" t="s">
        <v>2705</v>
      </c>
      <c r="Z1273" s="6" t="s">
        <v>2705</v>
      </c>
      <c r="AA1273" s="6" t="s">
        <v>2727</v>
      </c>
      <c r="AB1273" s="6" t="s">
        <v>2728</v>
      </c>
      <c r="AC1273" s="6" t="s">
        <v>2699</v>
      </c>
    </row>
    <row r="1274" ht="15.75" hidden="1" customHeight="1">
      <c r="A1274" s="2">
        <v>38.0</v>
      </c>
      <c r="B1274" s="18" t="s">
        <v>735</v>
      </c>
      <c r="C1274">
        <v>0.0</v>
      </c>
      <c r="D1274">
        <v>0.0</v>
      </c>
      <c r="E1274" t="s">
        <v>965</v>
      </c>
      <c r="F1274" t="s">
        <v>1134</v>
      </c>
      <c r="G1274" t="s">
        <v>1536</v>
      </c>
      <c r="H1274" t="s">
        <v>1536</v>
      </c>
      <c r="I1274" t="s">
        <v>1235</v>
      </c>
      <c r="J1274" t="s">
        <v>973</v>
      </c>
      <c r="K1274" s="23">
        <v>0.0</v>
      </c>
      <c r="N1274">
        <v>5.7</v>
      </c>
      <c r="O1274" s="23">
        <v>5.0</v>
      </c>
      <c r="R1274">
        <v>5.62</v>
      </c>
      <c r="S1274">
        <v>0.05</v>
      </c>
      <c r="T1274">
        <v>-1.0</v>
      </c>
      <c r="U1274">
        <v>-1.0</v>
      </c>
      <c r="V1274" t="s">
        <v>978</v>
      </c>
      <c r="W1274" s="6" t="s">
        <v>1384</v>
      </c>
      <c r="X1274" s="6" t="s">
        <v>2695</v>
      </c>
      <c r="Y1274" s="6" t="s">
        <v>2707</v>
      </c>
      <c r="Z1274" s="6" t="s">
        <v>2707</v>
      </c>
      <c r="AA1274" s="6" t="s">
        <v>2727</v>
      </c>
      <c r="AB1274" s="6" t="s">
        <v>2728</v>
      </c>
      <c r="AC1274" s="6" t="s">
        <v>2699</v>
      </c>
    </row>
    <row r="1275" ht="15.75" hidden="1" customHeight="1">
      <c r="A1275" s="2">
        <v>38.0</v>
      </c>
      <c r="B1275" s="18" t="s">
        <v>735</v>
      </c>
      <c r="C1275">
        <v>0.0</v>
      </c>
      <c r="D1275">
        <v>0.0</v>
      </c>
      <c r="E1275" t="s">
        <v>965</v>
      </c>
      <c r="F1275" t="s">
        <v>1134</v>
      </c>
      <c r="G1275" t="s">
        <v>1536</v>
      </c>
      <c r="H1275" t="s">
        <v>1536</v>
      </c>
      <c r="I1275" t="s">
        <v>1235</v>
      </c>
      <c r="J1275" t="s">
        <v>973</v>
      </c>
      <c r="K1275" s="23">
        <v>0.0</v>
      </c>
      <c r="N1275">
        <v>5.7</v>
      </c>
      <c r="O1275" s="23">
        <v>1.0</v>
      </c>
      <c r="R1275">
        <v>5.61</v>
      </c>
      <c r="S1275" t="s">
        <v>976</v>
      </c>
      <c r="T1275">
        <v>0.0</v>
      </c>
      <c r="U1275">
        <v>0.0</v>
      </c>
      <c r="V1275" t="s">
        <v>978</v>
      </c>
      <c r="W1275" s="6" t="s">
        <v>1384</v>
      </c>
      <c r="X1275" s="6" t="s">
        <v>2695</v>
      </c>
      <c r="Y1275" s="6" t="s">
        <v>2696</v>
      </c>
      <c r="Z1275" s="6" t="s">
        <v>2696</v>
      </c>
      <c r="AA1275" s="6" t="s">
        <v>2727</v>
      </c>
      <c r="AB1275" s="6" t="s">
        <v>2728</v>
      </c>
      <c r="AC1275" s="6" t="s">
        <v>2699</v>
      </c>
    </row>
    <row r="1276" ht="15.75" hidden="1" customHeight="1">
      <c r="A1276" s="2">
        <v>38.0</v>
      </c>
      <c r="B1276" s="18" t="s">
        <v>735</v>
      </c>
      <c r="C1276">
        <v>0.0</v>
      </c>
      <c r="D1276">
        <v>0.0</v>
      </c>
      <c r="E1276" t="s">
        <v>965</v>
      </c>
      <c r="F1276" t="s">
        <v>1134</v>
      </c>
      <c r="G1276" t="s">
        <v>1536</v>
      </c>
      <c r="H1276" t="s">
        <v>1536</v>
      </c>
      <c r="I1276" t="s">
        <v>1235</v>
      </c>
      <c r="J1276" t="s">
        <v>973</v>
      </c>
      <c r="K1276" s="23">
        <v>0.0</v>
      </c>
      <c r="N1276">
        <v>5.7</v>
      </c>
      <c r="O1276" s="23">
        <v>2.0</v>
      </c>
      <c r="R1276">
        <v>5.71</v>
      </c>
      <c r="S1276" t="s">
        <v>976</v>
      </c>
      <c r="T1276">
        <v>0.0</v>
      </c>
      <c r="U1276">
        <v>0.0</v>
      </c>
      <c r="V1276" t="s">
        <v>978</v>
      </c>
      <c r="W1276" s="6" t="s">
        <v>1384</v>
      </c>
      <c r="X1276" s="6" t="s">
        <v>2695</v>
      </c>
      <c r="Y1276" s="6" t="s">
        <v>2701</v>
      </c>
      <c r="Z1276" s="6" t="s">
        <v>2701</v>
      </c>
      <c r="AA1276" s="6" t="s">
        <v>2727</v>
      </c>
      <c r="AB1276" s="6" t="s">
        <v>2728</v>
      </c>
      <c r="AC1276" s="6" t="s">
        <v>2699</v>
      </c>
    </row>
    <row r="1277" ht="15.75" hidden="1" customHeight="1">
      <c r="A1277" s="2">
        <v>38.0</v>
      </c>
      <c r="B1277" s="18" t="s">
        <v>735</v>
      </c>
      <c r="C1277">
        <v>0.0</v>
      </c>
      <c r="D1277">
        <v>0.0</v>
      </c>
      <c r="E1277" t="s">
        <v>965</v>
      </c>
      <c r="F1277" t="s">
        <v>1134</v>
      </c>
      <c r="G1277" t="s">
        <v>1536</v>
      </c>
      <c r="H1277" t="s">
        <v>1536</v>
      </c>
      <c r="I1277" t="s">
        <v>1235</v>
      </c>
      <c r="J1277" t="s">
        <v>973</v>
      </c>
      <c r="K1277" s="23">
        <v>0.0</v>
      </c>
      <c r="N1277">
        <v>5.7</v>
      </c>
      <c r="O1277" s="23">
        <v>3.0</v>
      </c>
      <c r="R1277">
        <v>5.65</v>
      </c>
      <c r="S1277" t="s">
        <v>976</v>
      </c>
      <c r="T1277">
        <v>0.0</v>
      </c>
      <c r="U1277">
        <v>0.0</v>
      </c>
      <c r="V1277" t="s">
        <v>978</v>
      </c>
      <c r="W1277" s="6" t="s">
        <v>1384</v>
      </c>
      <c r="X1277" s="6" t="s">
        <v>2695</v>
      </c>
      <c r="Y1277" s="6" t="s">
        <v>2703</v>
      </c>
      <c r="Z1277" s="6" t="s">
        <v>2703</v>
      </c>
      <c r="AA1277" s="6" t="s">
        <v>2727</v>
      </c>
      <c r="AB1277" s="6" t="s">
        <v>2728</v>
      </c>
      <c r="AC1277" s="6" t="s">
        <v>2699</v>
      </c>
    </row>
    <row r="1278" ht="15.75" hidden="1" customHeight="1">
      <c r="A1278" s="2">
        <v>38.0</v>
      </c>
      <c r="B1278" s="18" t="s">
        <v>735</v>
      </c>
      <c r="C1278">
        <v>0.0</v>
      </c>
      <c r="D1278">
        <v>0.0</v>
      </c>
      <c r="E1278" t="s">
        <v>965</v>
      </c>
      <c r="F1278" t="s">
        <v>1134</v>
      </c>
      <c r="G1278" t="s">
        <v>1611</v>
      </c>
      <c r="H1278" t="s">
        <v>2191</v>
      </c>
      <c r="I1278" t="s">
        <v>1235</v>
      </c>
      <c r="J1278" t="s">
        <v>973</v>
      </c>
      <c r="K1278" s="23">
        <v>0.0</v>
      </c>
      <c r="N1278">
        <v>3.51</v>
      </c>
      <c r="O1278" s="23">
        <v>1.0</v>
      </c>
      <c r="R1278">
        <v>3.54</v>
      </c>
      <c r="S1278" t="s">
        <v>976</v>
      </c>
      <c r="T1278">
        <v>0.0</v>
      </c>
      <c r="U1278">
        <v>0.0</v>
      </c>
      <c r="V1278" t="s">
        <v>978</v>
      </c>
      <c r="W1278" s="6" t="s">
        <v>1384</v>
      </c>
      <c r="X1278" s="6" t="s">
        <v>2695</v>
      </c>
      <c r="Y1278" s="6" t="s">
        <v>2696</v>
      </c>
      <c r="Z1278" s="6" t="s">
        <v>2696</v>
      </c>
      <c r="AA1278" s="6" t="s">
        <v>2729</v>
      </c>
      <c r="AB1278" s="6" t="s">
        <v>2728</v>
      </c>
      <c r="AC1278" s="6" t="s">
        <v>2699</v>
      </c>
    </row>
    <row r="1279" ht="15.75" hidden="1" customHeight="1">
      <c r="A1279" s="2">
        <v>38.0</v>
      </c>
      <c r="B1279" s="18" t="s">
        <v>735</v>
      </c>
      <c r="C1279">
        <v>0.0</v>
      </c>
      <c r="D1279">
        <v>0.0</v>
      </c>
      <c r="E1279" t="s">
        <v>965</v>
      </c>
      <c r="F1279" t="s">
        <v>1134</v>
      </c>
      <c r="G1279" t="s">
        <v>1611</v>
      </c>
      <c r="H1279" t="s">
        <v>2191</v>
      </c>
      <c r="I1279" t="s">
        <v>1235</v>
      </c>
      <c r="J1279" t="s">
        <v>973</v>
      </c>
      <c r="K1279" s="23">
        <v>0.0</v>
      </c>
      <c r="N1279">
        <v>3.51</v>
      </c>
      <c r="O1279" s="23">
        <v>2.0</v>
      </c>
      <c r="R1279">
        <v>3.82</v>
      </c>
      <c r="S1279" t="s">
        <v>976</v>
      </c>
      <c r="T1279">
        <v>0.0</v>
      </c>
      <c r="U1279">
        <v>0.0</v>
      </c>
      <c r="V1279" t="s">
        <v>978</v>
      </c>
      <c r="W1279" s="6" t="s">
        <v>1384</v>
      </c>
      <c r="X1279" s="6" t="s">
        <v>2695</v>
      </c>
      <c r="Y1279" s="6" t="s">
        <v>2701</v>
      </c>
      <c r="Z1279" s="6" t="s">
        <v>2701</v>
      </c>
      <c r="AA1279" s="6" t="s">
        <v>2729</v>
      </c>
      <c r="AB1279" s="6" t="s">
        <v>2728</v>
      </c>
      <c r="AC1279" s="6" t="s">
        <v>2699</v>
      </c>
    </row>
    <row r="1280" ht="15.75" hidden="1" customHeight="1">
      <c r="A1280" s="2">
        <v>38.0</v>
      </c>
      <c r="B1280" s="18" t="s">
        <v>735</v>
      </c>
      <c r="C1280">
        <v>0.0</v>
      </c>
      <c r="D1280">
        <v>0.0</v>
      </c>
      <c r="E1280" t="s">
        <v>965</v>
      </c>
      <c r="F1280" t="s">
        <v>1134</v>
      </c>
      <c r="G1280" t="s">
        <v>1611</v>
      </c>
      <c r="H1280" t="s">
        <v>2191</v>
      </c>
      <c r="I1280" t="s">
        <v>1235</v>
      </c>
      <c r="J1280" t="s">
        <v>973</v>
      </c>
      <c r="K1280" s="23">
        <v>0.0</v>
      </c>
      <c r="N1280">
        <v>3.51</v>
      </c>
      <c r="O1280" s="23">
        <v>3.0</v>
      </c>
      <c r="R1280">
        <v>3.02</v>
      </c>
      <c r="S1280" t="s">
        <v>976</v>
      </c>
      <c r="T1280">
        <v>0.0</v>
      </c>
      <c r="U1280">
        <v>0.0</v>
      </c>
      <c r="V1280" t="s">
        <v>978</v>
      </c>
      <c r="W1280" s="6" t="s">
        <v>1384</v>
      </c>
      <c r="X1280" s="6" t="s">
        <v>2695</v>
      </c>
      <c r="Y1280" s="6" t="s">
        <v>2703</v>
      </c>
      <c r="Z1280" s="6" t="s">
        <v>2703</v>
      </c>
      <c r="AA1280" s="6" t="s">
        <v>2729</v>
      </c>
      <c r="AB1280" s="6" t="s">
        <v>2728</v>
      </c>
      <c r="AC1280" s="6" t="s">
        <v>2699</v>
      </c>
    </row>
    <row r="1281" ht="15.75" hidden="1" customHeight="1">
      <c r="A1281" s="2">
        <v>38.0</v>
      </c>
      <c r="B1281" s="18" t="s">
        <v>735</v>
      </c>
      <c r="C1281">
        <v>0.0</v>
      </c>
      <c r="D1281">
        <v>0.0</v>
      </c>
      <c r="E1281" t="s">
        <v>965</v>
      </c>
      <c r="F1281" t="s">
        <v>1134</v>
      </c>
      <c r="G1281" t="s">
        <v>1611</v>
      </c>
      <c r="H1281" t="s">
        <v>2191</v>
      </c>
      <c r="I1281" t="s">
        <v>1235</v>
      </c>
      <c r="J1281" t="s">
        <v>973</v>
      </c>
      <c r="K1281" s="23">
        <v>0.0</v>
      </c>
      <c r="N1281">
        <v>3.51</v>
      </c>
      <c r="O1281" s="23">
        <v>4.0</v>
      </c>
      <c r="R1281">
        <v>3.45</v>
      </c>
      <c r="S1281" t="s">
        <v>976</v>
      </c>
      <c r="T1281">
        <v>0.0</v>
      </c>
      <c r="U1281">
        <v>0.0</v>
      </c>
      <c r="V1281" t="s">
        <v>978</v>
      </c>
      <c r="W1281" s="6" t="s">
        <v>1384</v>
      </c>
      <c r="X1281" s="6" t="s">
        <v>2695</v>
      </c>
      <c r="Y1281" s="6" t="s">
        <v>2705</v>
      </c>
      <c r="Z1281" s="6" t="s">
        <v>2705</v>
      </c>
      <c r="AA1281" s="6" t="s">
        <v>2729</v>
      </c>
      <c r="AB1281" s="6" t="s">
        <v>2728</v>
      </c>
      <c r="AC1281" s="6" t="s">
        <v>2699</v>
      </c>
    </row>
    <row r="1282" ht="15.75" hidden="1" customHeight="1">
      <c r="A1282" s="2">
        <v>38.0</v>
      </c>
      <c r="B1282" s="18" t="s">
        <v>735</v>
      </c>
      <c r="C1282">
        <v>0.0</v>
      </c>
      <c r="D1282">
        <v>0.0</v>
      </c>
      <c r="E1282" t="s">
        <v>965</v>
      </c>
      <c r="F1282" t="s">
        <v>1134</v>
      </c>
      <c r="G1282" t="s">
        <v>1611</v>
      </c>
      <c r="H1282" t="s">
        <v>2191</v>
      </c>
      <c r="I1282" t="s">
        <v>1235</v>
      </c>
      <c r="J1282" t="s">
        <v>973</v>
      </c>
      <c r="K1282" s="23">
        <v>0.0</v>
      </c>
      <c r="N1282">
        <v>3.51</v>
      </c>
      <c r="O1282" s="23">
        <v>5.0</v>
      </c>
      <c r="R1282">
        <v>3.39</v>
      </c>
      <c r="S1282" t="s">
        <v>976</v>
      </c>
      <c r="T1282">
        <v>0.0</v>
      </c>
      <c r="U1282">
        <v>0.0</v>
      </c>
      <c r="V1282" t="s">
        <v>978</v>
      </c>
      <c r="W1282" s="6" t="s">
        <v>1384</v>
      </c>
      <c r="X1282" s="6" t="s">
        <v>2695</v>
      </c>
      <c r="Y1282" s="6" t="s">
        <v>2707</v>
      </c>
      <c r="Z1282" s="6" t="s">
        <v>2707</v>
      </c>
      <c r="AA1282" s="6" t="s">
        <v>2729</v>
      </c>
      <c r="AB1282" s="6" t="s">
        <v>2728</v>
      </c>
      <c r="AC1282" s="6" t="s">
        <v>2699</v>
      </c>
    </row>
    <row r="1283" ht="15.75" hidden="1" customHeight="1">
      <c r="A1283" s="2">
        <v>38.0</v>
      </c>
      <c r="B1283" s="18" t="s">
        <v>735</v>
      </c>
      <c r="C1283">
        <v>0.0</v>
      </c>
      <c r="D1283">
        <v>0.0</v>
      </c>
      <c r="E1283" t="s">
        <v>965</v>
      </c>
      <c r="F1283" t="s">
        <v>1134</v>
      </c>
      <c r="G1283" t="s">
        <v>2730</v>
      </c>
      <c r="H1283" t="s">
        <v>1725</v>
      </c>
      <c r="I1283" t="s">
        <v>1235</v>
      </c>
      <c r="J1283" t="s">
        <v>973</v>
      </c>
      <c r="K1283" s="23">
        <v>0.0</v>
      </c>
      <c r="N1283">
        <v>2.05</v>
      </c>
      <c r="O1283" s="23">
        <v>1.0</v>
      </c>
      <c r="R1283">
        <v>2.03</v>
      </c>
      <c r="S1283" t="s">
        <v>976</v>
      </c>
      <c r="T1283">
        <v>0.0</v>
      </c>
      <c r="U1283">
        <v>0.0</v>
      </c>
      <c r="V1283" t="s">
        <v>978</v>
      </c>
      <c r="W1283" s="6" t="s">
        <v>1384</v>
      </c>
      <c r="X1283" s="6" t="s">
        <v>2695</v>
      </c>
      <c r="Y1283" s="6" t="s">
        <v>2696</v>
      </c>
      <c r="Z1283" s="6" t="s">
        <v>2696</v>
      </c>
      <c r="AA1283" s="6" t="s">
        <v>2731</v>
      </c>
      <c r="AB1283" s="6" t="s">
        <v>2728</v>
      </c>
      <c r="AC1283" s="6" t="s">
        <v>2699</v>
      </c>
    </row>
    <row r="1284" ht="15.75" hidden="1" customHeight="1">
      <c r="A1284" s="2">
        <v>38.0</v>
      </c>
      <c r="B1284" s="18" t="s">
        <v>735</v>
      </c>
      <c r="C1284">
        <v>0.0</v>
      </c>
      <c r="D1284">
        <v>0.0</v>
      </c>
      <c r="E1284" t="s">
        <v>965</v>
      </c>
      <c r="F1284" t="s">
        <v>1134</v>
      </c>
      <c r="G1284" t="s">
        <v>2730</v>
      </c>
      <c r="H1284" t="s">
        <v>1725</v>
      </c>
      <c r="I1284" t="s">
        <v>1235</v>
      </c>
      <c r="J1284" t="s">
        <v>973</v>
      </c>
      <c r="K1284" s="23">
        <v>0.0</v>
      </c>
      <c r="N1284">
        <v>2.05</v>
      </c>
      <c r="O1284" s="23">
        <v>2.0</v>
      </c>
      <c r="R1284">
        <v>2.11</v>
      </c>
      <c r="S1284" t="s">
        <v>976</v>
      </c>
      <c r="T1284">
        <v>0.0</v>
      </c>
      <c r="U1284">
        <v>0.0</v>
      </c>
      <c r="V1284" t="s">
        <v>978</v>
      </c>
      <c r="W1284" s="6" t="s">
        <v>1384</v>
      </c>
      <c r="X1284" s="6" t="s">
        <v>2695</v>
      </c>
      <c r="Y1284" s="6" t="s">
        <v>2701</v>
      </c>
      <c r="Z1284" s="6" t="s">
        <v>2701</v>
      </c>
      <c r="AA1284" s="6" t="s">
        <v>2731</v>
      </c>
      <c r="AB1284" s="6" t="s">
        <v>2728</v>
      </c>
      <c r="AC1284" s="6" t="s">
        <v>2699</v>
      </c>
    </row>
    <row r="1285" ht="15.75" hidden="1" customHeight="1">
      <c r="A1285" s="2">
        <v>38.0</v>
      </c>
      <c r="B1285" s="18" t="s">
        <v>735</v>
      </c>
      <c r="C1285">
        <v>0.0</v>
      </c>
      <c r="D1285">
        <v>0.0</v>
      </c>
      <c r="E1285" t="s">
        <v>965</v>
      </c>
      <c r="F1285" t="s">
        <v>1134</v>
      </c>
      <c r="G1285" t="s">
        <v>2730</v>
      </c>
      <c r="H1285" t="s">
        <v>1725</v>
      </c>
      <c r="I1285" t="s">
        <v>1235</v>
      </c>
      <c r="J1285" t="s">
        <v>973</v>
      </c>
      <c r="K1285" s="23">
        <v>0.0</v>
      </c>
      <c r="N1285">
        <v>2.05</v>
      </c>
      <c r="O1285" s="23">
        <v>3.0</v>
      </c>
      <c r="R1285">
        <v>2.01</v>
      </c>
      <c r="S1285" t="s">
        <v>976</v>
      </c>
      <c r="T1285">
        <v>0.0</v>
      </c>
      <c r="U1285">
        <v>0.0</v>
      </c>
      <c r="V1285" t="s">
        <v>978</v>
      </c>
      <c r="W1285" s="6" t="s">
        <v>1384</v>
      </c>
      <c r="X1285" s="6" t="s">
        <v>2695</v>
      </c>
      <c r="Y1285" s="6" t="s">
        <v>2703</v>
      </c>
      <c r="Z1285" s="6" t="s">
        <v>2703</v>
      </c>
      <c r="AA1285" s="6" t="s">
        <v>2731</v>
      </c>
      <c r="AB1285" s="6" t="s">
        <v>2728</v>
      </c>
      <c r="AC1285" s="6" t="s">
        <v>2699</v>
      </c>
    </row>
    <row r="1286" ht="15.75" hidden="1" customHeight="1">
      <c r="A1286" s="2">
        <v>38.0</v>
      </c>
      <c r="B1286" s="18" t="s">
        <v>735</v>
      </c>
      <c r="C1286">
        <v>0.0</v>
      </c>
      <c r="D1286">
        <v>0.0</v>
      </c>
      <c r="E1286" t="s">
        <v>965</v>
      </c>
      <c r="F1286" t="s">
        <v>1134</v>
      </c>
      <c r="G1286" t="s">
        <v>2730</v>
      </c>
      <c r="H1286" t="s">
        <v>1725</v>
      </c>
      <c r="I1286" t="s">
        <v>1235</v>
      </c>
      <c r="J1286" t="s">
        <v>973</v>
      </c>
      <c r="K1286" s="23">
        <v>0.0</v>
      </c>
      <c r="N1286">
        <v>2.05</v>
      </c>
      <c r="O1286" s="23">
        <v>4.0</v>
      </c>
      <c r="R1286">
        <v>2.08</v>
      </c>
      <c r="S1286" t="s">
        <v>976</v>
      </c>
      <c r="T1286">
        <v>0.0</v>
      </c>
      <c r="U1286">
        <v>0.0</v>
      </c>
      <c r="V1286" t="s">
        <v>978</v>
      </c>
      <c r="W1286" s="6" t="s">
        <v>1384</v>
      </c>
      <c r="X1286" s="6" t="s">
        <v>2695</v>
      </c>
      <c r="Y1286" s="6" t="s">
        <v>2705</v>
      </c>
      <c r="Z1286" s="6" t="s">
        <v>2705</v>
      </c>
      <c r="AA1286" s="6" t="s">
        <v>2731</v>
      </c>
      <c r="AB1286" s="6" t="s">
        <v>2728</v>
      </c>
      <c r="AC1286" s="6" t="s">
        <v>2699</v>
      </c>
    </row>
    <row r="1287" ht="15.75" hidden="1" customHeight="1">
      <c r="A1287" s="2">
        <v>38.0</v>
      </c>
      <c r="B1287" s="18" t="s">
        <v>735</v>
      </c>
      <c r="C1287">
        <v>0.0</v>
      </c>
      <c r="D1287">
        <v>0.0</v>
      </c>
      <c r="E1287" t="s">
        <v>965</v>
      </c>
      <c r="F1287" t="s">
        <v>1134</v>
      </c>
      <c r="G1287" t="s">
        <v>2730</v>
      </c>
      <c r="H1287" t="s">
        <v>1725</v>
      </c>
      <c r="I1287" t="s">
        <v>1235</v>
      </c>
      <c r="J1287" t="s">
        <v>973</v>
      </c>
      <c r="K1287" s="23">
        <v>0.0</v>
      </c>
      <c r="N1287">
        <v>2.05</v>
      </c>
      <c r="O1287" s="23">
        <v>5.0</v>
      </c>
      <c r="R1287">
        <v>2.09</v>
      </c>
      <c r="S1287" t="s">
        <v>976</v>
      </c>
      <c r="T1287">
        <v>0.0</v>
      </c>
      <c r="U1287">
        <v>0.0</v>
      </c>
      <c r="V1287" t="s">
        <v>978</v>
      </c>
      <c r="W1287" s="6" t="s">
        <v>1384</v>
      </c>
      <c r="X1287" s="6" t="s">
        <v>2695</v>
      </c>
      <c r="Y1287" s="6" t="s">
        <v>2707</v>
      </c>
      <c r="Z1287" s="6" t="s">
        <v>2707</v>
      </c>
      <c r="AA1287" s="6" t="s">
        <v>2731</v>
      </c>
      <c r="AB1287" s="6" t="s">
        <v>2728</v>
      </c>
      <c r="AC1287" s="6" t="s">
        <v>2699</v>
      </c>
    </row>
    <row r="1288" ht="15.75" hidden="1" customHeight="1">
      <c r="A1288" s="2">
        <v>38.0</v>
      </c>
      <c r="B1288" s="18" t="s">
        <v>735</v>
      </c>
      <c r="C1288">
        <v>0.0</v>
      </c>
      <c r="D1288">
        <v>0.0</v>
      </c>
      <c r="E1288" t="s">
        <v>965</v>
      </c>
      <c r="F1288" t="s">
        <v>1134</v>
      </c>
      <c r="G1288" t="s">
        <v>1668</v>
      </c>
      <c r="H1288" t="s">
        <v>1669</v>
      </c>
      <c r="I1288" t="s">
        <v>1235</v>
      </c>
      <c r="J1288" t="s">
        <v>973</v>
      </c>
      <c r="K1288" s="23">
        <v>0.0</v>
      </c>
      <c r="N1288">
        <v>1261.0</v>
      </c>
      <c r="O1288" s="23">
        <v>1.0</v>
      </c>
      <c r="R1288">
        <v>1312.0</v>
      </c>
      <c r="S1288" t="s">
        <v>976</v>
      </c>
      <c r="T1288">
        <v>0.0</v>
      </c>
      <c r="U1288">
        <v>0.0</v>
      </c>
      <c r="V1288" t="s">
        <v>978</v>
      </c>
      <c r="W1288" s="6" t="s">
        <v>1384</v>
      </c>
      <c r="X1288" s="6" t="s">
        <v>2695</v>
      </c>
      <c r="Y1288" s="6" t="s">
        <v>2696</v>
      </c>
      <c r="Z1288" s="6" t="s">
        <v>2696</v>
      </c>
      <c r="AA1288" s="6" t="s">
        <v>2732</v>
      </c>
      <c r="AB1288" s="6" t="s">
        <v>2728</v>
      </c>
      <c r="AC1288" s="6" t="s">
        <v>2699</v>
      </c>
    </row>
    <row r="1289" ht="15.75" hidden="1" customHeight="1">
      <c r="A1289" s="2">
        <v>38.0</v>
      </c>
      <c r="B1289" s="18" t="s">
        <v>735</v>
      </c>
      <c r="C1289">
        <v>0.0</v>
      </c>
      <c r="D1289">
        <v>0.0</v>
      </c>
      <c r="E1289" t="s">
        <v>965</v>
      </c>
      <c r="F1289" t="s">
        <v>1134</v>
      </c>
      <c r="G1289" t="s">
        <v>1668</v>
      </c>
      <c r="H1289" t="s">
        <v>1669</v>
      </c>
      <c r="I1289" t="s">
        <v>1235</v>
      </c>
      <c r="J1289" t="s">
        <v>973</v>
      </c>
      <c r="K1289" s="23">
        <v>0.0</v>
      </c>
      <c r="N1289">
        <v>1261.0</v>
      </c>
      <c r="O1289" s="23">
        <v>2.0</v>
      </c>
      <c r="R1289">
        <v>1335.0</v>
      </c>
      <c r="S1289" t="s">
        <v>976</v>
      </c>
      <c r="T1289">
        <v>0.0</v>
      </c>
      <c r="U1289">
        <v>0.0</v>
      </c>
      <c r="V1289" t="s">
        <v>978</v>
      </c>
      <c r="W1289" s="6" t="s">
        <v>1384</v>
      </c>
      <c r="X1289" s="6" t="s">
        <v>2695</v>
      </c>
      <c r="Y1289" s="6" t="s">
        <v>2701</v>
      </c>
      <c r="Z1289" s="6" t="s">
        <v>2701</v>
      </c>
      <c r="AA1289" s="6" t="s">
        <v>2732</v>
      </c>
      <c r="AB1289" s="6" t="s">
        <v>2728</v>
      </c>
      <c r="AC1289" s="6" t="s">
        <v>2699</v>
      </c>
    </row>
    <row r="1290" ht="15.75" hidden="1" customHeight="1">
      <c r="A1290" s="2">
        <v>38.0</v>
      </c>
      <c r="B1290" s="18" t="s">
        <v>735</v>
      </c>
      <c r="C1290">
        <v>0.0</v>
      </c>
      <c r="D1290">
        <v>0.0</v>
      </c>
      <c r="E1290" t="s">
        <v>965</v>
      </c>
      <c r="F1290" t="s">
        <v>1134</v>
      </c>
      <c r="G1290" t="s">
        <v>1668</v>
      </c>
      <c r="H1290" t="s">
        <v>1669</v>
      </c>
      <c r="I1290" t="s">
        <v>1235</v>
      </c>
      <c r="J1290" t="s">
        <v>973</v>
      </c>
      <c r="K1290" s="23">
        <v>0.0</v>
      </c>
      <c r="N1290">
        <v>1261.0</v>
      </c>
      <c r="O1290" s="23">
        <v>3.0</v>
      </c>
      <c r="R1290">
        <v>1301.0</v>
      </c>
      <c r="S1290" t="s">
        <v>976</v>
      </c>
      <c r="T1290">
        <v>0.0</v>
      </c>
      <c r="U1290">
        <v>0.0</v>
      </c>
      <c r="V1290" t="s">
        <v>978</v>
      </c>
      <c r="W1290" s="6" t="s">
        <v>1384</v>
      </c>
      <c r="X1290" s="6" t="s">
        <v>2695</v>
      </c>
      <c r="Y1290" s="6" t="s">
        <v>2703</v>
      </c>
      <c r="Z1290" s="6" t="s">
        <v>2703</v>
      </c>
      <c r="AA1290" s="6" t="s">
        <v>2732</v>
      </c>
      <c r="AB1290" s="6" t="s">
        <v>2728</v>
      </c>
      <c r="AC1290" s="6" t="s">
        <v>2699</v>
      </c>
    </row>
    <row r="1291" ht="15.75" hidden="1" customHeight="1">
      <c r="A1291" s="2">
        <v>38.0</v>
      </c>
      <c r="B1291" s="18" t="s">
        <v>735</v>
      </c>
      <c r="C1291">
        <v>0.0</v>
      </c>
      <c r="D1291">
        <v>0.0</v>
      </c>
      <c r="E1291" t="s">
        <v>965</v>
      </c>
      <c r="F1291" t="s">
        <v>1134</v>
      </c>
      <c r="G1291" t="s">
        <v>1668</v>
      </c>
      <c r="H1291" t="s">
        <v>1669</v>
      </c>
      <c r="I1291" t="s">
        <v>1235</v>
      </c>
      <c r="J1291" t="s">
        <v>973</v>
      </c>
      <c r="K1291" s="23">
        <v>0.0</v>
      </c>
      <c r="N1291">
        <v>1261.0</v>
      </c>
      <c r="O1291" s="23">
        <v>4.0</v>
      </c>
      <c r="R1291">
        <v>1298.0</v>
      </c>
      <c r="S1291" t="s">
        <v>976</v>
      </c>
      <c r="T1291">
        <v>0.0</v>
      </c>
      <c r="U1291">
        <v>0.0</v>
      </c>
      <c r="V1291" t="s">
        <v>978</v>
      </c>
      <c r="W1291" s="6" t="s">
        <v>1384</v>
      </c>
      <c r="X1291" s="6" t="s">
        <v>2695</v>
      </c>
      <c r="Y1291" s="6" t="s">
        <v>2705</v>
      </c>
      <c r="Z1291" s="6" t="s">
        <v>2705</v>
      </c>
      <c r="AA1291" s="6" t="s">
        <v>2732</v>
      </c>
      <c r="AB1291" s="6" t="s">
        <v>2728</v>
      </c>
      <c r="AC1291" s="6" t="s">
        <v>2699</v>
      </c>
    </row>
    <row r="1292" ht="15.75" hidden="1" customHeight="1">
      <c r="A1292" s="2">
        <v>38.0</v>
      </c>
      <c r="B1292" s="18" t="s">
        <v>735</v>
      </c>
      <c r="C1292">
        <v>0.0</v>
      </c>
      <c r="D1292">
        <v>0.0</v>
      </c>
      <c r="E1292" t="s">
        <v>965</v>
      </c>
      <c r="F1292" t="s">
        <v>1134</v>
      </c>
      <c r="G1292" t="s">
        <v>1668</v>
      </c>
      <c r="H1292" t="s">
        <v>1669</v>
      </c>
      <c r="I1292" t="s">
        <v>1235</v>
      </c>
      <c r="J1292" t="s">
        <v>973</v>
      </c>
      <c r="K1292" s="23">
        <v>0.0</v>
      </c>
      <c r="N1292">
        <v>1261.0</v>
      </c>
      <c r="O1292" s="23">
        <v>5.0</v>
      </c>
      <c r="R1292">
        <v>1283.0</v>
      </c>
      <c r="S1292" t="s">
        <v>976</v>
      </c>
      <c r="T1292">
        <v>0.0</v>
      </c>
      <c r="U1292">
        <v>0.0</v>
      </c>
      <c r="V1292" t="s">
        <v>978</v>
      </c>
      <c r="W1292" s="6" t="s">
        <v>1384</v>
      </c>
      <c r="X1292" s="6" t="s">
        <v>2695</v>
      </c>
      <c r="Y1292" s="6" t="s">
        <v>2707</v>
      </c>
      <c r="Z1292" s="6" t="s">
        <v>2707</v>
      </c>
      <c r="AA1292" s="6" t="s">
        <v>2732</v>
      </c>
      <c r="AB1292" s="6" t="s">
        <v>2728</v>
      </c>
      <c r="AC1292" s="6" t="s">
        <v>2699</v>
      </c>
    </row>
    <row r="1293" ht="15.75" hidden="1" customHeight="1">
      <c r="A1293" s="2">
        <v>38.0</v>
      </c>
      <c r="B1293" s="18" t="s">
        <v>735</v>
      </c>
      <c r="C1293">
        <v>0.0</v>
      </c>
      <c r="D1293">
        <v>0.0</v>
      </c>
      <c r="E1293" t="s">
        <v>965</v>
      </c>
      <c r="F1293" t="s">
        <v>966</v>
      </c>
      <c r="G1293" t="s">
        <v>1210</v>
      </c>
      <c r="H1293" t="s">
        <v>1447</v>
      </c>
      <c r="I1293" t="s">
        <v>1235</v>
      </c>
      <c r="J1293" t="s">
        <v>973</v>
      </c>
      <c r="K1293" s="23">
        <v>0.0</v>
      </c>
      <c r="N1293">
        <v>3661.0</v>
      </c>
      <c r="O1293" s="23">
        <v>1.0</v>
      </c>
      <c r="R1293">
        <v>3621.0</v>
      </c>
      <c r="S1293" t="s">
        <v>976</v>
      </c>
      <c r="T1293">
        <v>0.0</v>
      </c>
      <c r="U1293">
        <v>0.0</v>
      </c>
      <c r="V1293" t="s">
        <v>978</v>
      </c>
      <c r="W1293" s="6" t="s">
        <v>1384</v>
      </c>
      <c r="X1293" s="6" t="s">
        <v>2695</v>
      </c>
      <c r="Y1293" s="6" t="s">
        <v>2696</v>
      </c>
      <c r="Z1293" s="6" t="s">
        <v>2696</v>
      </c>
      <c r="AA1293" s="6" t="s">
        <v>2733</v>
      </c>
      <c r="AB1293" s="6" t="s">
        <v>2719</v>
      </c>
      <c r="AC1293" s="6" t="s">
        <v>2699</v>
      </c>
    </row>
    <row r="1294" ht="15.75" hidden="1" customHeight="1">
      <c r="A1294" s="2">
        <v>38.0</v>
      </c>
      <c r="B1294" s="18" t="s">
        <v>735</v>
      </c>
      <c r="C1294">
        <v>0.0</v>
      </c>
      <c r="D1294">
        <v>0.0</v>
      </c>
      <c r="E1294" t="s">
        <v>965</v>
      </c>
      <c r="F1294" t="s">
        <v>966</v>
      </c>
      <c r="G1294" t="s">
        <v>1210</v>
      </c>
      <c r="H1294" t="s">
        <v>1447</v>
      </c>
      <c r="I1294" t="s">
        <v>1235</v>
      </c>
      <c r="J1294" t="s">
        <v>973</v>
      </c>
      <c r="K1294" s="23">
        <v>0.0</v>
      </c>
      <c r="N1294">
        <v>3661.0</v>
      </c>
      <c r="O1294" s="23">
        <v>2.0</v>
      </c>
      <c r="R1294">
        <v>3667.0</v>
      </c>
      <c r="S1294" t="s">
        <v>976</v>
      </c>
      <c r="T1294">
        <v>0.0</v>
      </c>
      <c r="U1294">
        <v>0.0</v>
      </c>
      <c r="V1294" t="s">
        <v>978</v>
      </c>
      <c r="W1294" s="6" t="s">
        <v>1384</v>
      </c>
      <c r="X1294" s="6" t="s">
        <v>2695</v>
      </c>
      <c r="Y1294" s="6" t="s">
        <v>2701</v>
      </c>
      <c r="Z1294" s="6" t="s">
        <v>2701</v>
      </c>
      <c r="AA1294" s="6" t="s">
        <v>2733</v>
      </c>
      <c r="AB1294" s="6" t="s">
        <v>2719</v>
      </c>
      <c r="AC1294" s="6" t="s">
        <v>2699</v>
      </c>
    </row>
    <row r="1295" ht="15.75" hidden="1" customHeight="1">
      <c r="A1295" s="2">
        <v>38.0</v>
      </c>
      <c r="B1295" s="18" t="s">
        <v>735</v>
      </c>
      <c r="C1295">
        <v>0.0</v>
      </c>
      <c r="D1295">
        <v>0.0</v>
      </c>
      <c r="E1295" t="s">
        <v>965</v>
      </c>
      <c r="F1295" t="s">
        <v>966</v>
      </c>
      <c r="G1295" t="s">
        <v>1210</v>
      </c>
      <c r="H1295" t="s">
        <v>1447</v>
      </c>
      <c r="I1295" t="s">
        <v>1235</v>
      </c>
      <c r="J1295" t="s">
        <v>973</v>
      </c>
      <c r="K1295" s="23">
        <v>0.0</v>
      </c>
      <c r="N1295">
        <v>3661.0</v>
      </c>
      <c r="O1295" s="23">
        <v>3.0</v>
      </c>
      <c r="R1295">
        <v>3650.0</v>
      </c>
      <c r="S1295" t="s">
        <v>976</v>
      </c>
      <c r="T1295">
        <v>0.0</v>
      </c>
      <c r="U1295">
        <v>0.0</v>
      </c>
      <c r="V1295" t="s">
        <v>978</v>
      </c>
      <c r="W1295" s="6" t="s">
        <v>1384</v>
      </c>
      <c r="X1295" s="6" t="s">
        <v>2695</v>
      </c>
      <c r="Y1295" s="6" t="s">
        <v>2703</v>
      </c>
      <c r="Z1295" s="6" t="s">
        <v>2703</v>
      </c>
      <c r="AA1295" s="6" t="s">
        <v>2733</v>
      </c>
      <c r="AB1295" s="6" t="s">
        <v>2719</v>
      </c>
      <c r="AC1295" s="6" t="s">
        <v>2699</v>
      </c>
    </row>
    <row r="1296" ht="15.75" hidden="1" customHeight="1">
      <c r="A1296" s="2">
        <v>38.0</v>
      </c>
      <c r="B1296" s="18" t="s">
        <v>735</v>
      </c>
      <c r="C1296">
        <v>0.0</v>
      </c>
      <c r="D1296">
        <v>0.0</v>
      </c>
      <c r="E1296" t="s">
        <v>965</v>
      </c>
      <c r="F1296" t="s">
        <v>966</v>
      </c>
      <c r="G1296" t="s">
        <v>1210</v>
      </c>
      <c r="H1296" t="s">
        <v>1447</v>
      </c>
      <c r="I1296" t="s">
        <v>1235</v>
      </c>
      <c r="J1296" t="s">
        <v>973</v>
      </c>
      <c r="K1296" s="23">
        <v>0.0</v>
      </c>
      <c r="N1296">
        <v>3661.0</v>
      </c>
      <c r="O1296" s="23">
        <v>4.0</v>
      </c>
      <c r="R1296">
        <v>3590.0</v>
      </c>
      <c r="S1296" t="s">
        <v>976</v>
      </c>
      <c r="T1296">
        <v>0.0</v>
      </c>
      <c r="U1296">
        <v>0.0</v>
      </c>
      <c r="V1296" t="s">
        <v>978</v>
      </c>
      <c r="W1296" s="6" t="s">
        <v>1384</v>
      </c>
      <c r="X1296" s="6" t="s">
        <v>2695</v>
      </c>
      <c r="Y1296" s="6" t="s">
        <v>2705</v>
      </c>
      <c r="Z1296" s="6" t="s">
        <v>2705</v>
      </c>
      <c r="AA1296" s="6" t="s">
        <v>2733</v>
      </c>
      <c r="AB1296" s="6" t="s">
        <v>2719</v>
      </c>
      <c r="AC1296" s="6" t="s">
        <v>2699</v>
      </c>
    </row>
    <row r="1297" ht="15.75" hidden="1" customHeight="1">
      <c r="A1297" s="2">
        <v>38.0</v>
      </c>
      <c r="B1297" s="18" t="s">
        <v>735</v>
      </c>
      <c r="C1297">
        <v>0.0</v>
      </c>
      <c r="D1297">
        <v>0.0</v>
      </c>
      <c r="E1297" t="s">
        <v>965</v>
      </c>
      <c r="F1297" t="s">
        <v>966</v>
      </c>
      <c r="G1297" t="s">
        <v>1210</v>
      </c>
      <c r="H1297" t="s">
        <v>1447</v>
      </c>
      <c r="I1297" t="s">
        <v>1235</v>
      </c>
      <c r="J1297" t="s">
        <v>973</v>
      </c>
      <c r="K1297" s="23">
        <v>0.0</v>
      </c>
      <c r="N1297">
        <v>3661.0</v>
      </c>
      <c r="O1297" s="23">
        <v>5.0</v>
      </c>
      <c r="R1297">
        <v>3587.0</v>
      </c>
      <c r="S1297" t="s">
        <v>976</v>
      </c>
      <c r="T1297">
        <v>0.0</v>
      </c>
      <c r="U1297">
        <v>0.0</v>
      </c>
      <c r="V1297" t="s">
        <v>978</v>
      </c>
      <c r="W1297" s="6" t="s">
        <v>1384</v>
      </c>
      <c r="X1297" s="6" t="s">
        <v>2695</v>
      </c>
      <c r="Y1297" s="6" t="s">
        <v>2707</v>
      </c>
      <c r="Z1297" s="6" t="s">
        <v>2707</v>
      </c>
      <c r="AA1297" s="6" t="s">
        <v>2733</v>
      </c>
      <c r="AB1297" s="6" t="s">
        <v>2719</v>
      </c>
      <c r="AC1297" s="6" t="s">
        <v>2699</v>
      </c>
    </row>
    <row r="1298" ht="15.75" hidden="1" customHeight="1">
      <c r="A1298" s="2">
        <v>38.0</v>
      </c>
      <c r="B1298" s="18" t="s">
        <v>735</v>
      </c>
      <c r="C1298">
        <v>0.0</v>
      </c>
      <c r="D1298">
        <v>0.0</v>
      </c>
      <c r="E1298" t="s">
        <v>965</v>
      </c>
      <c r="F1298" t="s">
        <v>1134</v>
      </c>
      <c r="G1298" t="s">
        <v>1719</v>
      </c>
      <c r="H1298" t="s">
        <v>1234</v>
      </c>
      <c r="I1298" t="s">
        <v>1235</v>
      </c>
      <c r="J1298" t="s">
        <v>973</v>
      </c>
      <c r="K1298" s="23">
        <v>0.0</v>
      </c>
      <c r="N1298">
        <v>41.88</v>
      </c>
      <c r="O1298" s="23">
        <v>1.0</v>
      </c>
      <c r="R1298">
        <v>40.61</v>
      </c>
      <c r="S1298" t="s">
        <v>976</v>
      </c>
      <c r="T1298">
        <v>0.0</v>
      </c>
      <c r="U1298">
        <v>0.0</v>
      </c>
      <c r="V1298" t="s">
        <v>978</v>
      </c>
      <c r="W1298" s="6" t="s">
        <v>1384</v>
      </c>
      <c r="X1298" s="6" t="s">
        <v>2695</v>
      </c>
      <c r="Y1298" s="6" t="s">
        <v>2696</v>
      </c>
      <c r="Z1298" s="6" t="s">
        <v>2696</v>
      </c>
      <c r="AA1298" s="6" t="s">
        <v>2734</v>
      </c>
      <c r="AB1298" s="6" t="s">
        <v>2728</v>
      </c>
      <c r="AC1298" s="6" t="s">
        <v>2699</v>
      </c>
    </row>
    <row r="1299" ht="15.75" hidden="1" customHeight="1">
      <c r="A1299" s="2">
        <v>38.0</v>
      </c>
      <c r="B1299" s="18" t="s">
        <v>735</v>
      </c>
      <c r="C1299">
        <v>0.0</v>
      </c>
      <c r="D1299">
        <v>0.0</v>
      </c>
      <c r="E1299" t="s">
        <v>965</v>
      </c>
      <c r="F1299" t="s">
        <v>1134</v>
      </c>
      <c r="G1299" t="s">
        <v>1719</v>
      </c>
      <c r="H1299" t="s">
        <v>1234</v>
      </c>
      <c r="I1299" t="s">
        <v>1235</v>
      </c>
      <c r="J1299" t="s">
        <v>973</v>
      </c>
      <c r="K1299" s="23">
        <v>0.0</v>
      </c>
      <c r="N1299">
        <v>41.88</v>
      </c>
      <c r="O1299" s="23">
        <v>2.0</v>
      </c>
      <c r="R1299">
        <v>42.21</v>
      </c>
      <c r="S1299" t="s">
        <v>976</v>
      </c>
      <c r="T1299">
        <v>0.0</v>
      </c>
      <c r="U1299">
        <v>0.0</v>
      </c>
      <c r="V1299" t="s">
        <v>978</v>
      </c>
      <c r="W1299" s="6" t="s">
        <v>1384</v>
      </c>
      <c r="X1299" s="6" t="s">
        <v>2695</v>
      </c>
      <c r="Y1299" s="6" t="s">
        <v>2701</v>
      </c>
      <c r="Z1299" s="6" t="s">
        <v>2701</v>
      </c>
      <c r="AA1299" s="6" t="s">
        <v>2734</v>
      </c>
      <c r="AB1299" s="6" t="s">
        <v>2728</v>
      </c>
      <c r="AC1299" s="6" t="s">
        <v>2699</v>
      </c>
    </row>
    <row r="1300" ht="15.75" hidden="1" customHeight="1">
      <c r="A1300" s="2">
        <v>38.0</v>
      </c>
      <c r="B1300" s="18" t="s">
        <v>735</v>
      </c>
      <c r="C1300">
        <v>0.0</v>
      </c>
      <c r="D1300">
        <v>0.0</v>
      </c>
      <c r="E1300" t="s">
        <v>965</v>
      </c>
      <c r="F1300" t="s">
        <v>1134</v>
      </c>
      <c r="G1300" t="s">
        <v>1719</v>
      </c>
      <c r="H1300" t="s">
        <v>1234</v>
      </c>
      <c r="I1300" t="s">
        <v>1235</v>
      </c>
      <c r="J1300" t="s">
        <v>973</v>
      </c>
      <c r="K1300" s="23">
        <v>0.0</v>
      </c>
      <c r="N1300">
        <v>41.88</v>
      </c>
      <c r="O1300" s="23">
        <v>3.0</v>
      </c>
      <c r="R1300">
        <v>40.26</v>
      </c>
      <c r="S1300" t="s">
        <v>976</v>
      </c>
      <c r="T1300">
        <v>0.0</v>
      </c>
      <c r="U1300">
        <v>0.0</v>
      </c>
      <c r="V1300" t="s">
        <v>978</v>
      </c>
      <c r="W1300" s="6" t="s">
        <v>1384</v>
      </c>
      <c r="X1300" s="6" t="s">
        <v>2695</v>
      </c>
      <c r="Y1300" s="6" t="s">
        <v>2703</v>
      </c>
      <c r="Z1300" s="6" t="s">
        <v>2703</v>
      </c>
      <c r="AA1300" s="6" t="s">
        <v>2734</v>
      </c>
      <c r="AB1300" s="6" t="s">
        <v>2728</v>
      </c>
      <c r="AC1300" s="6" t="s">
        <v>2699</v>
      </c>
    </row>
    <row r="1301" ht="15.75" hidden="1" customHeight="1">
      <c r="A1301" s="2">
        <v>38.0</v>
      </c>
      <c r="B1301" s="18" t="s">
        <v>735</v>
      </c>
      <c r="C1301">
        <v>0.0</v>
      </c>
      <c r="D1301">
        <v>0.0</v>
      </c>
      <c r="E1301" t="s">
        <v>965</v>
      </c>
      <c r="F1301" t="s">
        <v>1134</v>
      </c>
      <c r="G1301" t="s">
        <v>1719</v>
      </c>
      <c r="H1301" t="s">
        <v>1234</v>
      </c>
      <c r="I1301" t="s">
        <v>1235</v>
      </c>
      <c r="J1301" t="s">
        <v>973</v>
      </c>
      <c r="K1301" s="23">
        <v>0.0</v>
      </c>
      <c r="N1301">
        <v>41.88</v>
      </c>
      <c r="O1301" s="23">
        <v>4.0</v>
      </c>
      <c r="R1301">
        <v>41.27</v>
      </c>
      <c r="S1301" t="s">
        <v>976</v>
      </c>
      <c r="T1301">
        <v>0.0</v>
      </c>
      <c r="U1301">
        <v>0.0</v>
      </c>
      <c r="V1301" t="s">
        <v>978</v>
      </c>
      <c r="W1301" s="6" t="s">
        <v>1384</v>
      </c>
      <c r="X1301" s="6" t="s">
        <v>2695</v>
      </c>
      <c r="Y1301" s="6" t="s">
        <v>2705</v>
      </c>
      <c r="Z1301" s="6" t="s">
        <v>2705</v>
      </c>
      <c r="AA1301" s="6" t="s">
        <v>2734</v>
      </c>
      <c r="AB1301" s="6" t="s">
        <v>2728</v>
      </c>
      <c r="AC1301" s="6" t="s">
        <v>2699</v>
      </c>
    </row>
    <row r="1302" ht="15.75" hidden="1" customHeight="1">
      <c r="A1302" s="2">
        <v>38.0</v>
      </c>
      <c r="B1302" s="18" t="s">
        <v>735</v>
      </c>
      <c r="C1302">
        <v>0.0</v>
      </c>
      <c r="D1302">
        <v>0.0</v>
      </c>
      <c r="E1302" t="s">
        <v>965</v>
      </c>
      <c r="F1302" t="s">
        <v>1134</v>
      </c>
      <c r="G1302" t="s">
        <v>1719</v>
      </c>
      <c r="H1302" t="s">
        <v>1234</v>
      </c>
      <c r="I1302" t="s">
        <v>1235</v>
      </c>
      <c r="J1302" t="s">
        <v>973</v>
      </c>
      <c r="K1302" s="23">
        <v>0.0</v>
      </c>
      <c r="N1302">
        <v>41.88</v>
      </c>
      <c r="O1302" s="23">
        <v>5.0</v>
      </c>
      <c r="R1302">
        <v>41.72</v>
      </c>
      <c r="S1302" t="s">
        <v>976</v>
      </c>
      <c r="T1302">
        <v>0.0</v>
      </c>
      <c r="U1302">
        <v>0.0</v>
      </c>
      <c r="V1302" t="s">
        <v>978</v>
      </c>
      <c r="W1302" s="6" t="s">
        <v>1384</v>
      </c>
      <c r="X1302" s="6" t="s">
        <v>2695</v>
      </c>
      <c r="Y1302" s="6" t="s">
        <v>2707</v>
      </c>
      <c r="Z1302" s="6" t="s">
        <v>2707</v>
      </c>
      <c r="AA1302" s="6" t="s">
        <v>2734</v>
      </c>
      <c r="AB1302" s="6" t="s">
        <v>2728</v>
      </c>
      <c r="AC1302" s="6" t="s">
        <v>2699</v>
      </c>
    </row>
    <row r="1303" ht="15.75" hidden="1" customHeight="1">
      <c r="A1303" s="2">
        <v>38.0</v>
      </c>
      <c r="B1303" s="18" t="s">
        <v>735</v>
      </c>
      <c r="C1303">
        <v>0.0</v>
      </c>
      <c r="D1303">
        <v>0.0</v>
      </c>
      <c r="E1303" t="s">
        <v>965</v>
      </c>
      <c r="F1303" t="s">
        <v>1134</v>
      </c>
      <c r="G1303" t="s">
        <v>2735</v>
      </c>
      <c r="H1303" t="s">
        <v>2191</v>
      </c>
      <c r="I1303" t="s">
        <v>1235</v>
      </c>
      <c r="J1303" t="s">
        <v>973</v>
      </c>
      <c r="K1303" s="23">
        <v>0.0</v>
      </c>
      <c r="N1303">
        <v>21.72</v>
      </c>
      <c r="O1303" s="23">
        <v>1.0</v>
      </c>
      <c r="R1303">
        <v>22.67</v>
      </c>
      <c r="S1303" t="s">
        <v>976</v>
      </c>
      <c r="T1303">
        <v>0.0</v>
      </c>
      <c r="U1303">
        <v>0.0</v>
      </c>
      <c r="V1303" t="s">
        <v>978</v>
      </c>
      <c r="W1303" s="6" t="s">
        <v>1384</v>
      </c>
      <c r="X1303" s="6" t="s">
        <v>2695</v>
      </c>
      <c r="Y1303" s="6" t="s">
        <v>2696</v>
      </c>
      <c r="Z1303" s="6" t="s">
        <v>2696</v>
      </c>
      <c r="AA1303" s="6" t="s">
        <v>2736</v>
      </c>
      <c r="AB1303" s="6" t="s">
        <v>2728</v>
      </c>
      <c r="AC1303" s="6" t="s">
        <v>2699</v>
      </c>
    </row>
    <row r="1304" ht="15.75" hidden="1" customHeight="1">
      <c r="A1304" s="2">
        <v>38.0</v>
      </c>
      <c r="B1304" s="18" t="s">
        <v>735</v>
      </c>
      <c r="C1304">
        <v>0.0</v>
      </c>
      <c r="D1304">
        <v>0.0</v>
      </c>
      <c r="E1304" t="s">
        <v>965</v>
      </c>
      <c r="F1304" t="s">
        <v>1134</v>
      </c>
      <c r="G1304" t="s">
        <v>2735</v>
      </c>
      <c r="H1304" t="s">
        <v>2191</v>
      </c>
      <c r="I1304" t="s">
        <v>1235</v>
      </c>
      <c r="J1304" t="s">
        <v>973</v>
      </c>
      <c r="K1304" s="23">
        <v>0.0</v>
      </c>
      <c r="N1304">
        <v>21.72</v>
      </c>
      <c r="O1304" s="23">
        <v>2.0</v>
      </c>
      <c r="R1304">
        <v>17.06</v>
      </c>
      <c r="S1304" t="s">
        <v>976</v>
      </c>
      <c r="T1304">
        <v>0.0</v>
      </c>
      <c r="U1304">
        <v>0.0</v>
      </c>
      <c r="V1304" t="s">
        <v>978</v>
      </c>
      <c r="W1304" s="6" t="s">
        <v>1384</v>
      </c>
      <c r="X1304" s="6" t="s">
        <v>2695</v>
      </c>
      <c r="Y1304" s="6" t="s">
        <v>2701</v>
      </c>
      <c r="Z1304" s="6" t="s">
        <v>2701</v>
      </c>
      <c r="AA1304" s="6" t="s">
        <v>2736</v>
      </c>
      <c r="AB1304" s="6" t="s">
        <v>2728</v>
      </c>
      <c r="AC1304" s="6" t="s">
        <v>2699</v>
      </c>
    </row>
    <row r="1305" ht="15.75" hidden="1" customHeight="1">
      <c r="A1305" s="2">
        <v>38.0</v>
      </c>
      <c r="B1305" s="18" t="s">
        <v>735</v>
      </c>
      <c r="C1305">
        <v>0.0</v>
      </c>
      <c r="D1305">
        <v>0.0</v>
      </c>
      <c r="E1305" t="s">
        <v>965</v>
      </c>
      <c r="F1305" t="s">
        <v>1134</v>
      </c>
      <c r="G1305" t="s">
        <v>2735</v>
      </c>
      <c r="H1305" t="s">
        <v>2191</v>
      </c>
      <c r="I1305" t="s">
        <v>1235</v>
      </c>
      <c r="J1305" t="s">
        <v>973</v>
      </c>
      <c r="K1305" s="23">
        <v>0.0</v>
      </c>
      <c r="N1305">
        <v>21.72</v>
      </c>
      <c r="O1305" s="23">
        <v>3.0</v>
      </c>
      <c r="R1305">
        <v>18.64</v>
      </c>
      <c r="S1305" t="s">
        <v>976</v>
      </c>
      <c r="T1305">
        <v>0.0</v>
      </c>
      <c r="U1305">
        <v>0.0</v>
      </c>
      <c r="V1305" t="s">
        <v>978</v>
      </c>
      <c r="W1305" s="6" t="s">
        <v>1384</v>
      </c>
      <c r="X1305" s="6" t="s">
        <v>2695</v>
      </c>
      <c r="Y1305" s="6" t="s">
        <v>2703</v>
      </c>
      <c r="Z1305" s="6" t="s">
        <v>2703</v>
      </c>
      <c r="AA1305" s="6" t="s">
        <v>2736</v>
      </c>
      <c r="AB1305" s="6" t="s">
        <v>2728</v>
      </c>
      <c r="AC1305" s="6" t="s">
        <v>2699</v>
      </c>
    </row>
    <row r="1306" ht="15.75" hidden="1" customHeight="1">
      <c r="A1306" s="2">
        <v>38.0</v>
      </c>
      <c r="B1306" s="18" t="s">
        <v>735</v>
      </c>
      <c r="C1306">
        <v>0.0</v>
      </c>
      <c r="D1306">
        <v>0.0</v>
      </c>
      <c r="E1306" t="s">
        <v>965</v>
      </c>
      <c r="F1306" t="s">
        <v>1134</v>
      </c>
      <c r="G1306" t="s">
        <v>2735</v>
      </c>
      <c r="H1306" t="s">
        <v>2191</v>
      </c>
      <c r="I1306" t="s">
        <v>1235</v>
      </c>
      <c r="J1306" t="s">
        <v>973</v>
      </c>
      <c r="K1306" s="23">
        <v>0.0</v>
      </c>
      <c r="N1306">
        <v>21.72</v>
      </c>
      <c r="O1306" s="23">
        <v>4.0</v>
      </c>
      <c r="R1306">
        <v>23.31</v>
      </c>
      <c r="S1306" t="s">
        <v>976</v>
      </c>
      <c r="T1306">
        <v>0.0</v>
      </c>
      <c r="U1306">
        <v>0.0</v>
      </c>
      <c r="V1306" t="s">
        <v>978</v>
      </c>
      <c r="W1306" s="6" t="s">
        <v>1384</v>
      </c>
      <c r="X1306" s="6" t="s">
        <v>2695</v>
      </c>
      <c r="Y1306" s="6" t="s">
        <v>2705</v>
      </c>
      <c r="Z1306" s="6" t="s">
        <v>2705</v>
      </c>
      <c r="AA1306" s="6" t="s">
        <v>2736</v>
      </c>
      <c r="AB1306" s="6" t="s">
        <v>2728</v>
      </c>
      <c r="AC1306" s="6" t="s">
        <v>2699</v>
      </c>
    </row>
    <row r="1307" ht="15.75" hidden="1" customHeight="1">
      <c r="A1307" s="2">
        <v>38.0</v>
      </c>
      <c r="B1307" s="18" t="s">
        <v>735</v>
      </c>
      <c r="C1307">
        <v>0.0</v>
      </c>
      <c r="D1307">
        <v>0.0</v>
      </c>
      <c r="E1307" t="s">
        <v>965</v>
      </c>
      <c r="F1307" t="s">
        <v>1134</v>
      </c>
      <c r="G1307" t="s">
        <v>2735</v>
      </c>
      <c r="H1307" t="s">
        <v>2191</v>
      </c>
      <c r="I1307" t="s">
        <v>1235</v>
      </c>
      <c r="J1307" t="s">
        <v>973</v>
      </c>
      <c r="K1307" s="23">
        <v>0.0</v>
      </c>
      <c r="N1307">
        <v>21.72</v>
      </c>
      <c r="O1307" s="23">
        <v>5.0</v>
      </c>
      <c r="R1307">
        <v>20.25</v>
      </c>
      <c r="S1307" t="s">
        <v>976</v>
      </c>
      <c r="T1307">
        <v>0.0</v>
      </c>
      <c r="U1307">
        <v>0.0</v>
      </c>
      <c r="V1307" t="s">
        <v>978</v>
      </c>
      <c r="W1307" s="6" t="s">
        <v>1384</v>
      </c>
      <c r="X1307" s="6" t="s">
        <v>2695</v>
      </c>
      <c r="Y1307" s="6" t="s">
        <v>2707</v>
      </c>
      <c r="Z1307" s="6" t="s">
        <v>2707</v>
      </c>
      <c r="AA1307" s="6" t="s">
        <v>2736</v>
      </c>
      <c r="AB1307" s="6" t="s">
        <v>2728</v>
      </c>
      <c r="AC1307" s="6" t="s">
        <v>2699</v>
      </c>
    </row>
    <row r="1308" ht="15.75" hidden="1" customHeight="1">
      <c r="A1308" s="2">
        <v>38.0</v>
      </c>
      <c r="B1308" s="18" t="s">
        <v>735</v>
      </c>
      <c r="C1308">
        <v>0.0</v>
      </c>
      <c r="D1308">
        <v>0.0</v>
      </c>
      <c r="E1308" t="s">
        <v>965</v>
      </c>
      <c r="F1308" t="s">
        <v>1134</v>
      </c>
      <c r="G1308" t="s">
        <v>1724</v>
      </c>
      <c r="H1308" t="s">
        <v>1725</v>
      </c>
      <c r="I1308" t="s">
        <v>1235</v>
      </c>
      <c r="J1308" t="s">
        <v>973</v>
      </c>
      <c r="K1308" s="23">
        <v>0.0</v>
      </c>
      <c r="N1308">
        <v>77.0</v>
      </c>
      <c r="O1308" s="23">
        <v>1.0</v>
      </c>
      <c r="R1308">
        <v>77.0</v>
      </c>
      <c r="S1308" t="s">
        <v>976</v>
      </c>
      <c r="T1308">
        <v>0.0</v>
      </c>
      <c r="U1308">
        <v>0.0</v>
      </c>
      <c r="V1308" t="s">
        <v>978</v>
      </c>
      <c r="W1308" s="6" t="s">
        <v>1384</v>
      </c>
      <c r="X1308" s="6" t="s">
        <v>2695</v>
      </c>
      <c r="Y1308" s="6" t="s">
        <v>2696</v>
      </c>
      <c r="Z1308" s="6" t="s">
        <v>2696</v>
      </c>
      <c r="AA1308" s="6" t="s">
        <v>2737</v>
      </c>
      <c r="AB1308" s="6" t="s">
        <v>2728</v>
      </c>
      <c r="AC1308" s="6" t="s">
        <v>2699</v>
      </c>
    </row>
    <row r="1309" ht="15.75" hidden="1" customHeight="1">
      <c r="A1309" s="2">
        <v>38.0</v>
      </c>
      <c r="B1309" s="18" t="s">
        <v>735</v>
      </c>
      <c r="C1309">
        <v>0.0</v>
      </c>
      <c r="D1309">
        <v>0.0</v>
      </c>
      <c r="E1309" t="s">
        <v>965</v>
      </c>
      <c r="F1309" t="s">
        <v>1134</v>
      </c>
      <c r="G1309" t="s">
        <v>1724</v>
      </c>
      <c r="H1309" t="s">
        <v>1725</v>
      </c>
      <c r="I1309" t="s">
        <v>1235</v>
      </c>
      <c r="J1309" t="s">
        <v>973</v>
      </c>
      <c r="K1309" s="23">
        <v>0.0</v>
      </c>
      <c r="N1309">
        <v>77.0</v>
      </c>
      <c r="O1309" s="23">
        <v>2.0</v>
      </c>
      <c r="R1309">
        <v>78.0</v>
      </c>
      <c r="S1309" t="s">
        <v>976</v>
      </c>
      <c r="T1309">
        <v>0.0</v>
      </c>
      <c r="U1309">
        <v>0.0</v>
      </c>
      <c r="V1309" t="s">
        <v>978</v>
      </c>
      <c r="W1309" s="6" t="s">
        <v>1384</v>
      </c>
      <c r="X1309" s="6" t="s">
        <v>2695</v>
      </c>
      <c r="Y1309" s="6" t="s">
        <v>2701</v>
      </c>
      <c r="Z1309" s="6" t="s">
        <v>2701</v>
      </c>
      <c r="AA1309" s="6" t="s">
        <v>2737</v>
      </c>
      <c r="AB1309" s="6" t="s">
        <v>2728</v>
      </c>
      <c r="AC1309" s="6" t="s">
        <v>2699</v>
      </c>
    </row>
    <row r="1310" ht="15.75" hidden="1" customHeight="1">
      <c r="A1310" s="2">
        <v>38.0</v>
      </c>
      <c r="B1310" s="18" t="s">
        <v>735</v>
      </c>
      <c r="C1310">
        <v>0.0</v>
      </c>
      <c r="D1310">
        <v>0.0</v>
      </c>
      <c r="E1310" t="s">
        <v>965</v>
      </c>
      <c r="F1310" t="s">
        <v>1134</v>
      </c>
      <c r="G1310" t="s">
        <v>1724</v>
      </c>
      <c r="H1310" t="s">
        <v>1725</v>
      </c>
      <c r="I1310" t="s">
        <v>1235</v>
      </c>
      <c r="J1310" t="s">
        <v>973</v>
      </c>
      <c r="K1310" s="23">
        <v>0.0</v>
      </c>
      <c r="N1310">
        <v>77.0</v>
      </c>
      <c r="O1310" s="23">
        <v>3.0</v>
      </c>
      <c r="R1310">
        <v>75.0</v>
      </c>
      <c r="S1310" t="s">
        <v>976</v>
      </c>
      <c r="T1310">
        <v>0.0</v>
      </c>
      <c r="U1310">
        <v>0.0</v>
      </c>
      <c r="V1310" t="s">
        <v>978</v>
      </c>
      <c r="W1310" s="6" t="s">
        <v>1384</v>
      </c>
      <c r="X1310" s="6" t="s">
        <v>2695</v>
      </c>
      <c r="Y1310" s="6" t="s">
        <v>2703</v>
      </c>
      <c r="Z1310" s="6" t="s">
        <v>2703</v>
      </c>
      <c r="AA1310" s="6" t="s">
        <v>2737</v>
      </c>
      <c r="AB1310" s="6" t="s">
        <v>2728</v>
      </c>
      <c r="AC1310" s="6" t="s">
        <v>2699</v>
      </c>
    </row>
    <row r="1311" ht="15.75" hidden="1" customHeight="1">
      <c r="A1311" s="2">
        <v>38.0</v>
      </c>
      <c r="B1311" s="18" t="s">
        <v>735</v>
      </c>
      <c r="C1311">
        <v>0.0</v>
      </c>
      <c r="D1311">
        <v>0.0</v>
      </c>
      <c r="E1311" t="s">
        <v>965</v>
      </c>
      <c r="F1311" t="s">
        <v>1134</v>
      </c>
      <c r="G1311" t="s">
        <v>1724</v>
      </c>
      <c r="H1311" t="s">
        <v>1725</v>
      </c>
      <c r="I1311" t="s">
        <v>1235</v>
      </c>
      <c r="J1311" t="s">
        <v>973</v>
      </c>
      <c r="K1311" s="23">
        <v>0.0</v>
      </c>
      <c r="N1311">
        <v>77.0</v>
      </c>
      <c r="O1311" s="23">
        <v>4.0</v>
      </c>
      <c r="R1311">
        <v>78.0</v>
      </c>
      <c r="S1311" t="s">
        <v>976</v>
      </c>
      <c r="T1311">
        <v>0.0</v>
      </c>
      <c r="U1311">
        <v>0.0</v>
      </c>
      <c r="V1311" t="s">
        <v>978</v>
      </c>
      <c r="W1311" s="6" t="s">
        <v>1384</v>
      </c>
      <c r="X1311" s="6" t="s">
        <v>2695</v>
      </c>
      <c r="Y1311" s="6" t="s">
        <v>2705</v>
      </c>
      <c r="Z1311" s="6" t="s">
        <v>2705</v>
      </c>
      <c r="AA1311" s="6" t="s">
        <v>2737</v>
      </c>
      <c r="AB1311" s="6" t="s">
        <v>2728</v>
      </c>
      <c r="AC1311" s="6" t="s">
        <v>2699</v>
      </c>
    </row>
    <row r="1312" ht="15.75" hidden="1" customHeight="1">
      <c r="A1312" s="2">
        <v>38.0</v>
      </c>
      <c r="B1312" s="18" t="s">
        <v>735</v>
      </c>
      <c r="C1312">
        <v>0.0</v>
      </c>
      <c r="D1312">
        <v>0.0</v>
      </c>
      <c r="E1312" t="s">
        <v>965</v>
      </c>
      <c r="F1312" t="s">
        <v>1134</v>
      </c>
      <c r="G1312" t="s">
        <v>1724</v>
      </c>
      <c r="H1312" t="s">
        <v>1725</v>
      </c>
      <c r="I1312" t="s">
        <v>1235</v>
      </c>
      <c r="J1312" t="s">
        <v>973</v>
      </c>
      <c r="K1312" s="23">
        <v>0.0</v>
      </c>
      <c r="N1312">
        <v>77.0</v>
      </c>
      <c r="O1312" s="23">
        <v>5.0</v>
      </c>
      <c r="R1312">
        <v>77.0</v>
      </c>
      <c r="S1312" t="s">
        <v>976</v>
      </c>
      <c r="T1312">
        <v>0.0</v>
      </c>
      <c r="U1312">
        <v>0.0</v>
      </c>
      <c r="V1312" t="s">
        <v>978</v>
      </c>
      <c r="W1312" s="6" t="s">
        <v>1384</v>
      </c>
      <c r="X1312" s="6" t="s">
        <v>2695</v>
      </c>
      <c r="Y1312" s="6" t="s">
        <v>2707</v>
      </c>
      <c r="Z1312" s="6" t="s">
        <v>2707</v>
      </c>
      <c r="AA1312" s="6" t="s">
        <v>2737</v>
      </c>
      <c r="AB1312" s="6" t="s">
        <v>2728</v>
      </c>
      <c r="AC1312" s="6" t="s">
        <v>2699</v>
      </c>
    </row>
    <row r="1313" ht="15.75" hidden="1" customHeight="1">
      <c r="A1313" s="2">
        <v>38.0</v>
      </c>
      <c r="B1313" s="18" t="s">
        <v>735</v>
      </c>
      <c r="C1313">
        <v>0.0</v>
      </c>
      <c r="D1313">
        <v>0.0</v>
      </c>
      <c r="E1313" t="s">
        <v>965</v>
      </c>
      <c r="F1313" t="s">
        <v>1134</v>
      </c>
      <c r="G1313" t="s">
        <v>2738</v>
      </c>
      <c r="H1313" t="s">
        <v>2191</v>
      </c>
      <c r="I1313" t="s">
        <v>1235</v>
      </c>
      <c r="J1313" t="s">
        <v>973</v>
      </c>
      <c r="K1313" s="23">
        <v>1.0</v>
      </c>
      <c r="N1313">
        <v>5.81</v>
      </c>
      <c r="O1313" s="23">
        <v>2.0</v>
      </c>
      <c r="R1313">
        <v>5.96</v>
      </c>
      <c r="S1313" t="s">
        <v>976</v>
      </c>
      <c r="T1313">
        <v>0.0</v>
      </c>
      <c r="U1313">
        <v>0.0</v>
      </c>
      <c r="V1313" s="6" t="s">
        <v>978</v>
      </c>
      <c r="W1313" s="6" t="s">
        <v>2696</v>
      </c>
      <c r="X1313" s="6" t="s">
        <v>2696</v>
      </c>
      <c r="Y1313" s="6" t="s">
        <v>2701</v>
      </c>
      <c r="Z1313" s="6" t="s">
        <v>2701</v>
      </c>
      <c r="AA1313" s="35"/>
      <c r="AB1313" s="6" t="s">
        <v>2739</v>
      </c>
      <c r="AC1313" s="6" t="s">
        <v>2740</v>
      </c>
    </row>
    <row r="1314" ht="15.75" hidden="1" customHeight="1">
      <c r="A1314" s="2">
        <v>38.0</v>
      </c>
      <c r="B1314" s="18" t="s">
        <v>735</v>
      </c>
      <c r="C1314">
        <v>0.0</v>
      </c>
      <c r="D1314">
        <v>0.0</v>
      </c>
      <c r="E1314" t="s">
        <v>965</v>
      </c>
      <c r="F1314" t="s">
        <v>1134</v>
      </c>
      <c r="G1314" t="s">
        <v>2741</v>
      </c>
      <c r="H1314" t="s">
        <v>2191</v>
      </c>
      <c r="I1314" t="s">
        <v>1235</v>
      </c>
      <c r="J1314" t="s">
        <v>973</v>
      </c>
      <c r="K1314" s="23">
        <v>1.0</v>
      </c>
      <c r="N1314">
        <v>5.81</v>
      </c>
      <c r="O1314" s="23">
        <v>3.0</v>
      </c>
      <c r="R1314">
        <v>5.65</v>
      </c>
      <c r="S1314" t="s">
        <v>976</v>
      </c>
      <c r="T1314">
        <v>0.0</v>
      </c>
      <c r="U1314">
        <v>0.0</v>
      </c>
      <c r="V1314" s="6" t="s">
        <v>978</v>
      </c>
      <c r="W1314" s="6" t="s">
        <v>2696</v>
      </c>
      <c r="X1314" s="6" t="s">
        <v>2696</v>
      </c>
      <c r="Y1314" s="6" t="s">
        <v>2703</v>
      </c>
      <c r="Z1314" s="6" t="s">
        <v>2703</v>
      </c>
      <c r="AA1314" s="35"/>
      <c r="AB1314" s="6" t="s">
        <v>2739</v>
      </c>
      <c r="AC1314" s="6" t="s">
        <v>2740</v>
      </c>
    </row>
    <row r="1315" ht="15.75" hidden="1" customHeight="1">
      <c r="A1315" s="2">
        <v>38.0</v>
      </c>
      <c r="B1315" s="18" t="s">
        <v>735</v>
      </c>
      <c r="C1315">
        <v>0.0</v>
      </c>
      <c r="D1315">
        <v>0.0</v>
      </c>
      <c r="E1315" t="s">
        <v>965</v>
      </c>
      <c r="F1315" t="s">
        <v>1134</v>
      </c>
      <c r="G1315" t="s">
        <v>2742</v>
      </c>
      <c r="H1315" t="s">
        <v>2191</v>
      </c>
      <c r="I1315" t="s">
        <v>1235</v>
      </c>
      <c r="J1315" t="s">
        <v>973</v>
      </c>
      <c r="K1315" s="23">
        <v>1.0</v>
      </c>
      <c r="N1315">
        <v>5.81</v>
      </c>
      <c r="O1315" s="23">
        <v>4.0</v>
      </c>
      <c r="R1315">
        <v>6.26</v>
      </c>
      <c r="S1315" t="s">
        <v>976</v>
      </c>
      <c r="T1315">
        <v>0.0</v>
      </c>
      <c r="U1315">
        <v>0.0</v>
      </c>
      <c r="V1315" s="6" t="s">
        <v>978</v>
      </c>
      <c r="W1315" s="6" t="s">
        <v>2696</v>
      </c>
      <c r="X1315" s="6" t="s">
        <v>2696</v>
      </c>
      <c r="Y1315" s="6" t="s">
        <v>2705</v>
      </c>
      <c r="Z1315" s="6" t="s">
        <v>2705</v>
      </c>
      <c r="AA1315" s="35"/>
      <c r="AB1315" s="6" t="s">
        <v>2739</v>
      </c>
      <c r="AC1315" s="6" t="s">
        <v>2740</v>
      </c>
    </row>
    <row r="1316" ht="15.75" hidden="1" customHeight="1">
      <c r="A1316" s="2">
        <v>38.0</v>
      </c>
      <c r="B1316" s="18" t="s">
        <v>735</v>
      </c>
      <c r="C1316">
        <v>0.0</v>
      </c>
      <c r="D1316">
        <v>0.0</v>
      </c>
      <c r="E1316" t="s">
        <v>965</v>
      </c>
      <c r="F1316" t="s">
        <v>1134</v>
      </c>
      <c r="G1316" t="s">
        <v>2743</v>
      </c>
      <c r="H1316" t="s">
        <v>2191</v>
      </c>
      <c r="I1316" t="s">
        <v>1235</v>
      </c>
      <c r="J1316" t="s">
        <v>973</v>
      </c>
      <c r="K1316" s="23">
        <v>1.0</v>
      </c>
      <c r="N1316">
        <v>5.81</v>
      </c>
      <c r="O1316" s="23">
        <v>5.0</v>
      </c>
      <c r="R1316">
        <v>5.63</v>
      </c>
      <c r="S1316" t="s">
        <v>976</v>
      </c>
      <c r="T1316">
        <v>0.0</v>
      </c>
      <c r="U1316">
        <v>0.0</v>
      </c>
      <c r="V1316" s="6" t="s">
        <v>978</v>
      </c>
      <c r="W1316" s="6" t="s">
        <v>2696</v>
      </c>
      <c r="X1316" s="6" t="s">
        <v>2696</v>
      </c>
      <c r="Y1316" s="6" t="s">
        <v>2707</v>
      </c>
      <c r="Z1316" s="6" t="s">
        <v>2707</v>
      </c>
      <c r="AA1316" s="35"/>
      <c r="AB1316" s="6" t="s">
        <v>2739</v>
      </c>
      <c r="AC1316" s="6" t="s">
        <v>2740</v>
      </c>
    </row>
    <row r="1317" ht="15.75" hidden="1" customHeight="1">
      <c r="A1317" s="2">
        <v>38.0</v>
      </c>
      <c r="B1317" s="18" t="s">
        <v>735</v>
      </c>
      <c r="C1317">
        <v>0.0</v>
      </c>
      <c r="D1317">
        <v>0.0</v>
      </c>
      <c r="E1317" t="s">
        <v>965</v>
      </c>
      <c r="F1317" t="s">
        <v>1134</v>
      </c>
      <c r="G1317" t="s">
        <v>1043</v>
      </c>
      <c r="H1317" t="s">
        <v>2744</v>
      </c>
      <c r="I1317" t="s">
        <v>1235</v>
      </c>
      <c r="J1317" t="s">
        <v>973</v>
      </c>
      <c r="K1317" s="23">
        <v>1.0</v>
      </c>
      <c r="N1317">
        <v>1.34</v>
      </c>
      <c r="O1317" s="23">
        <v>2.0</v>
      </c>
      <c r="R1317">
        <v>1.34</v>
      </c>
      <c r="S1317" t="s">
        <v>976</v>
      </c>
      <c r="T1317">
        <v>0.0</v>
      </c>
      <c r="U1317">
        <v>0.0</v>
      </c>
      <c r="V1317" s="6" t="s">
        <v>978</v>
      </c>
      <c r="W1317" s="6" t="s">
        <v>2696</v>
      </c>
      <c r="X1317" s="6" t="s">
        <v>2696</v>
      </c>
      <c r="Y1317" s="6" t="s">
        <v>2701</v>
      </c>
      <c r="Z1317" s="6" t="s">
        <v>2701</v>
      </c>
      <c r="AA1317" s="35"/>
      <c r="AB1317" s="6" t="s">
        <v>2739</v>
      </c>
      <c r="AC1317" s="6" t="s">
        <v>2740</v>
      </c>
    </row>
    <row r="1318" ht="15.75" hidden="1" customHeight="1">
      <c r="A1318" s="2">
        <v>38.0</v>
      </c>
      <c r="B1318" s="18" t="s">
        <v>735</v>
      </c>
      <c r="C1318">
        <v>0.0</v>
      </c>
      <c r="D1318">
        <v>0.0</v>
      </c>
      <c r="E1318" t="s">
        <v>965</v>
      </c>
      <c r="F1318" t="s">
        <v>1134</v>
      </c>
      <c r="G1318" t="s">
        <v>1043</v>
      </c>
      <c r="H1318" t="s">
        <v>2745</v>
      </c>
      <c r="I1318" t="s">
        <v>1235</v>
      </c>
      <c r="J1318" t="s">
        <v>973</v>
      </c>
      <c r="K1318" s="23">
        <v>1.0</v>
      </c>
      <c r="N1318">
        <v>1.34</v>
      </c>
      <c r="O1318" s="23">
        <v>3.0</v>
      </c>
      <c r="R1318">
        <v>1.33</v>
      </c>
      <c r="S1318" t="s">
        <v>976</v>
      </c>
      <c r="T1318">
        <v>0.0</v>
      </c>
      <c r="U1318">
        <v>0.0</v>
      </c>
      <c r="V1318" s="6" t="s">
        <v>978</v>
      </c>
      <c r="W1318" s="6" t="s">
        <v>2696</v>
      </c>
      <c r="X1318" s="6" t="s">
        <v>2696</v>
      </c>
      <c r="Y1318" s="6" t="s">
        <v>2703</v>
      </c>
      <c r="Z1318" s="6" t="s">
        <v>2703</v>
      </c>
      <c r="AA1318" s="35"/>
      <c r="AB1318" s="6" t="s">
        <v>2739</v>
      </c>
      <c r="AC1318" s="6" t="s">
        <v>2740</v>
      </c>
    </row>
    <row r="1319" ht="15.75" hidden="1" customHeight="1">
      <c r="A1319" s="2">
        <v>38.0</v>
      </c>
      <c r="B1319" s="18" t="s">
        <v>735</v>
      </c>
      <c r="C1319">
        <v>0.0</v>
      </c>
      <c r="D1319">
        <v>0.0</v>
      </c>
      <c r="E1319" t="s">
        <v>965</v>
      </c>
      <c r="F1319" t="s">
        <v>1134</v>
      </c>
      <c r="G1319" t="s">
        <v>1043</v>
      </c>
      <c r="H1319" t="s">
        <v>2746</v>
      </c>
      <c r="I1319" t="s">
        <v>1235</v>
      </c>
      <c r="J1319" t="s">
        <v>973</v>
      </c>
      <c r="K1319" s="23">
        <v>1.0</v>
      </c>
      <c r="N1319">
        <v>1.34</v>
      </c>
      <c r="O1319" s="23">
        <v>4.0</v>
      </c>
      <c r="R1319">
        <v>1.35</v>
      </c>
      <c r="S1319" t="s">
        <v>976</v>
      </c>
      <c r="T1319">
        <v>0.0</v>
      </c>
      <c r="U1319">
        <v>0.0</v>
      </c>
      <c r="V1319" s="6" t="s">
        <v>978</v>
      </c>
      <c r="W1319" s="6" t="s">
        <v>2696</v>
      </c>
      <c r="X1319" s="6" t="s">
        <v>2696</v>
      </c>
      <c r="Y1319" s="6" t="s">
        <v>2705</v>
      </c>
      <c r="Z1319" s="6" t="s">
        <v>2705</v>
      </c>
      <c r="AA1319" s="35"/>
      <c r="AB1319" s="6" t="s">
        <v>2739</v>
      </c>
      <c r="AC1319" s="6" t="s">
        <v>2740</v>
      </c>
    </row>
    <row r="1320" ht="15.75" hidden="1" customHeight="1">
      <c r="A1320" s="2">
        <v>38.0</v>
      </c>
      <c r="B1320" s="18" t="s">
        <v>735</v>
      </c>
      <c r="C1320">
        <v>0.0</v>
      </c>
      <c r="D1320">
        <v>0.0</v>
      </c>
      <c r="E1320" t="s">
        <v>965</v>
      </c>
      <c r="F1320" t="s">
        <v>1134</v>
      </c>
      <c r="G1320" t="s">
        <v>1043</v>
      </c>
      <c r="H1320" t="s">
        <v>2747</v>
      </c>
      <c r="I1320" t="s">
        <v>1235</v>
      </c>
      <c r="J1320" t="s">
        <v>973</v>
      </c>
      <c r="K1320" s="23">
        <v>1.0</v>
      </c>
      <c r="N1320">
        <v>1.34</v>
      </c>
      <c r="O1320" s="23">
        <v>5.0</v>
      </c>
      <c r="R1320">
        <v>1.35</v>
      </c>
      <c r="S1320" t="s">
        <v>976</v>
      </c>
      <c r="T1320">
        <v>0.0</v>
      </c>
      <c r="U1320">
        <v>0.0</v>
      </c>
      <c r="V1320" s="6" t="s">
        <v>978</v>
      </c>
      <c r="W1320" s="6" t="s">
        <v>2696</v>
      </c>
      <c r="X1320" s="6" t="s">
        <v>2696</v>
      </c>
      <c r="Y1320" s="6" t="s">
        <v>2707</v>
      </c>
      <c r="Z1320" s="6" t="s">
        <v>2707</v>
      </c>
      <c r="AA1320" s="35"/>
      <c r="AB1320" s="6" t="s">
        <v>2739</v>
      </c>
      <c r="AC1320" s="6" t="s">
        <v>2740</v>
      </c>
    </row>
    <row r="1321" ht="15.75" hidden="1" customHeight="1">
      <c r="A1321" s="2">
        <v>38.0</v>
      </c>
      <c r="B1321" s="18" t="s">
        <v>735</v>
      </c>
      <c r="C1321">
        <v>0.0</v>
      </c>
      <c r="D1321">
        <v>0.0</v>
      </c>
      <c r="E1321" t="s">
        <v>965</v>
      </c>
      <c r="F1321" t="s">
        <v>1134</v>
      </c>
      <c r="G1321" t="s">
        <v>2715</v>
      </c>
      <c r="H1321" t="s">
        <v>2191</v>
      </c>
      <c r="I1321" t="s">
        <v>1235</v>
      </c>
      <c r="J1321" t="s">
        <v>973</v>
      </c>
      <c r="K1321" s="23">
        <v>1.0</v>
      </c>
      <c r="N1321">
        <v>71.55</v>
      </c>
      <c r="O1321" s="23">
        <v>2.0</v>
      </c>
      <c r="R1321">
        <v>70.82</v>
      </c>
      <c r="S1321" t="s">
        <v>976</v>
      </c>
      <c r="T1321">
        <v>0.0</v>
      </c>
      <c r="U1321">
        <v>0.0</v>
      </c>
      <c r="V1321" s="6" t="s">
        <v>978</v>
      </c>
      <c r="W1321" s="6" t="s">
        <v>2696</v>
      </c>
      <c r="X1321" s="6" t="s">
        <v>2696</v>
      </c>
      <c r="Y1321" s="6" t="s">
        <v>2701</v>
      </c>
      <c r="Z1321" s="6" t="s">
        <v>2701</v>
      </c>
      <c r="AA1321" s="35"/>
      <c r="AB1321" s="6" t="s">
        <v>2739</v>
      </c>
      <c r="AC1321" s="6" t="s">
        <v>2740</v>
      </c>
    </row>
    <row r="1322" ht="15.75" hidden="1" customHeight="1">
      <c r="A1322" s="2">
        <v>38.0</v>
      </c>
      <c r="B1322" s="18" t="s">
        <v>735</v>
      </c>
      <c r="C1322">
        <v>0.0</v>
      </c>
      <c r="D1322">
        <v>0.0</v>
      </c>
      <c r="E1322" t="s">
        <v>965</v>
      </c>
      <c r="F1322" t="s">
        <v>1134</v>
      </c>
      <c r="G1322" t="s">
        <v>2715</v>
      </c>
      <c r="H1322" t="s">
        <v>2191</v>
      </c>
      <c r="I1322" t="s">
        <v>1235</v>
      </c>
      <c r="J1322" t="s">
        <v>973</v>
      </c>
      <c r="K1322" s="23">
        <v>1.0</v>
      </c>
      <c r="N1322">
        <v>71.55</v>
      </c>
      <c r="O1322" s="23">
        <v>3.0</v>
      </c>
      <c r="R1322">
        <v>69.94</v>
      </c>
      <c r="S1322" t="s">
        <v>976</v>
      </c>
      <c r="T1322">
        <v>0.0</v>
      </c>
      <c r="U1322">
        <v>0.0</v>
      </c>
      <c r="V1322" s="6" t="s">
        <v>978</v>
      </c>
      <c r="W1322" s="6" t="s">
        <v>2696</v>
      </c>
      <c r="X1322" s="6" t="s">
        <v>2696</v>
      </c>
      <c r="Y1322" s="6" t="s">
        <v>2703</v>
      </c>
      <c r="Z1322" s="6" t="s">
        <v>2703</v>
      </c>
      <c r="AA1322" s="35"/>
      <c r="AB1322" s="6" t="s">
        <v>2739</v>
      </c>
      <c r="AC1322" s="6" t="s">
        <v>2740</v>
      </c>
    </row>
    <row r="1323" ht="15.75" hidden="1" customHeight="1">
      <c r="A1323" s="2">
        <v>38.0</v>
      </c>
      <c r="B1323" s="18" t="s">
        <v>735</v>
      </c>
      <c r="C1323">
        <v>0.0</v>
      </c>
      <c r="D1323">
        <v>0.0</v>
      </c>
      <c r="E1323" t="s">
        <v>965</v>
      </c>
      <c r="F1323" t="s">
        <v>1134</v>
      </c>
      <c r="G1323" t="s">
        <v>2715</v>
      </c>
      <c r="H1323" t="s">
        <v>2191</v>
      </c>
      <c r="I1323" t="s">
        <v>1235</v>
      </c>
      <c r="J1323" t="s">
        <v>973</v>
      </c>
      <c r="K1323" s="23">
        <v>1.0</v>
      </c>
      <c r="N1323">
        <v>71.55</v>
      </c>
      <c r="O1323" s="23">
        <v>4.0</v>
      </c>
      <c r="R1323">
        <v>67.42</v>
      </c>
      <c r="S1323" t="s">
        <v>976</v>
      </c>
      <c r="T1323">
        <v>0.0</v>
      </c>
      <c r="U1323">
        <v>0.0</v>
      </c>
      <c r="V1323" s="6" t="s">
        <v>978</v>
      </c>
      <c r="W1323" s="6" t="s">
        <v>2696</v>
      </c>
      <c r="X1323" s="6" t="s">
        <v>2696</v>
      </c>
      <c r="Y1323" s="6" t="s">
        <v>2705</v>
      </c>
      <c r="Z1323" s="6" t="s">
        <v>2705</v>
      </c>
      <c r="AA1323" s="35"/>
      <c r="AB1323" s="6" t="s">
        <v>2739</v>
      </c>
      <c r="AC1323" s="6" t="s">
        <v>2740</v>
      </c>
    </row>
    <row r="1324" ht="15.75" hidden="1" customHeight="1">
      <c r="A1324" s="2">
        <v>38.0</v>
      </c>
      <c r="B1324" s="18" t="s">
        <v>735</v>
      </c>
      <c r="C1324">
        <v>0.0</v>
      </c>
      <c r="D1324">
        <v>0.0</v>
      </c>
      <c r="E1324" t="s">
        <v>965</v>
      </c>
      <c r="F1324" t="s">
        <v>1134</v>
      </c>
      <c r="G1324" t="s">
        <v>2715</v>
      </c>
      <c r="H1324" t="s">
        <v>2191</v>
      </c>
      <c r="I1324" t="s">
        <v>1235</v>
      </c>
      <c r="J1324" t="s">
        <v>973</v>
      </c>
      <c r="K1324" s="23">
        <v>1.0</v>
      </c>
      <c r="N1324">
        <v>71.55</v>
      </c>
      <c r="O1324" s="23">
        <v>5.0</v>
      </c>
      <c r="R1324">
        <v>69.31</v>
      </c>
      <c r="S1324" t="s">
        <v>976</v>
      </c>
      <c r="T1324">
        <v>0.0</v>
      </c>
      <c r="U1324">
        <v>0.0</v>
      </c>
      <c r="V1324" s="6" t="s">
        <v>978</v>
      </c>
      <c r="W1324" s="6" t="s">
        <v>2696</v>
      </c>
      <c r="X1324" s="6" t="s">
        <v>2696</v>
      </c>
      <c r="Y1324" s="6" t="s">
        <v>2707</v>
      </c>
      <c r="Z1324" s="6" t="s">
        <v>2707</v>
      </c>
      <c r="AA1324" s="35"/>
      <c r="AB1324" s="6" t="s">
        <v>2739</v>
      </c>
      <c r="AC1324" s="6" t="s">
        <v>2740</v>
      </c>
    </row>
    <row r="1325" ht="15.75" hidden="1" customHeight="1">
      <c r="A1325" s="2">
        <v>38.0</v>
      </c>
      <c r="B1325" s="18" t="s">
        <v>735</v>
      </c>
      <c r="C1325">
        <v>0.0</v>
      </c>
      <c r="D1325">
        <v>0.0</v>
      </c>
      <c r="E1325" t="s">
        <v>965</v>
      </c>
      <c r="F1325" t="s">
        <v>1134</v>
      </c>
      <c r="G1325" t="s">
        <v>2748</v>
      </c>
      <c r="H1325" t="s">
        <v>2191</v>
      </c>
      <c r="I1325" t="s">
        <v>1235</v>
      </c>
      <c r="J1325" t="s">
        <v>973</v>
      </c>
      <c r="K1325" s="23">
        <v>1.0</v>
      </c>
      <c r="N1325">
        <v>15.37</v>
      </c>
      <c r="O1325" s="23">
        <v>2.0</v>
      </c>
      <c r="R1325">
        <v>9.46</v>
      </c>
      <c r="S1325" t="s">
        <v>976</v>
      </c>
      <c r="T1325">
        <v>0.0</v>
      </c>
      <c r="U1325">
        <v>0.0</v>
      </c>
      <c r="V1325" s="6" t="s">
        <v>978</v>
      </c>
      <c r="W1325" s="6" t="s">
        <v>2696</v>
      </c>
      <c r="X1325" s="6" t="s">
        <v>2696</v>
      </c>
      <c r="Y1325" s="6" t="s">
        <v>2701</v>
      </c>
      <c r="Z1325" s="6" t="s">
        <v>2701</v>
      </c>
      <c r="AA1325" s="35"/>
      <c r="AB1325" s="6" t="s">
        <v>2739</v>
      </c>
      <c r="AC1325" s="6" t="s">
        <v>2740</v>
      </c>
    </row>
    <row r="1326" ht="15.75" hidden="1" customHeight="1">
      <c r="A1326" s="2">
        <v>38.0</v>
      </c>
      <c r="B1326" s="18" t="s">
        <v>735</v>
      </c>
      <c r="C1326">
        <v>0.0</v>
      </c>
      <c r="D1326">
        <v>0.0</v>
      </c>
      <c r="E1326" t="s">
        <v>965</v>
      </c>
      <c r="F1326" t="s">
        <v>1134</v>
      </c>
      <c r="G1326" t="s">
        <v>2749</v>
      </c>
      <c r="H1326" t="s">
        <v>2191</v>
      </c>
      <c r="I1326" t="s">
        <v>1235</v>
      </c>
      <c r="J1326" t="s">
        <v>973</v>
      </c>
      <c r="K1326" s="23">
        <v>1.0</v>
      </c>
      <c r="N1326">
        <v>15.37</v>
      </c>
      <c r="O1326" s="23">
        <v>3.0</v>
      </c>
      <c r="R1326">
        <v>11.26</v>
      </c>
      <c r="S1326" t="s">
        <v>976</v>
      </c>
      <c r="T1326">
        <v>0.0</v>
      </c>
      <c r="U1326">
        <v>0.0</v>
      </c>
      <c r="V1326" s="6" t="s">
        <v>978</v>
      </c>
      <c r="W1326" s="6" t="s">
        <v>2696</v>
      </c>
      <c r="X1326" s="6" t="s">
        <v>2696</v>
      </c>
      <c r="Y1326" s="6" t="s">
        <v>2703</v>
      </c>
      <c r="Z1326" s="6" t="s">
        <v>2703</v>
      </c>
      <c r="AA1326" s="35"/>
      <c r="AB1326" s="6" t="s">
        <v>2739</v>
      </c>
      <c r="AC1326" s="6" t="s">
        <v>2740</v>
      </c>
    </row>
    <row r="1327" ht="15.75" hidden="1" customHeight="1">
      <c r="A1327" s="2">
        <v>38.0</v>
      </c>
      <c r="B1327" s="18" t="s">
        <v>735</v>
      </c>
      <c r="C1327">
        <v>0.0</v>
      </c>
      <c r="D1327">
        <v>0.0</v>
      </c>
      <c r="E1327" t="s">
        <v>965</v>
      </c>
      <c r="F1327" t="s">
        <v>1134</v>
      </c>
      <c r="G1327" t="s">
        <v>2750</v>
      </c>
      <c r="H1327" t="s">
        <v>2191</v>
      </c>
      <c r="I1327" t="s">
        <v>1235</v>
      </c>
      <c r="J1327" t="s">
        <v>973</v>
      </c>
      <c r="K1327" s="23">
        <v>1.0</v>
      </c>
      <c r="N1327">
        <v>15.37</v>
      </c>
      <c r="O1327" s="23">
        <v>4.0</v>
      </c>
      <c r="R1327">
        <v>15.41</v>
      </c>
      <c r="S1327" t="s">
        <v>976</v>
      </c>
      <c r="T1327">
        <v>0.0</v>
      </c>
      <c r="U1327">
        <v>0.0</v>
      </c>
      <c r="V1327" s="6" t="s">
        <v>978</v>
      </c>
      <c r="W1327" s="6" t="s">
        <v>2696</v>
      </c>
      <c r="X1327" s="6" t="s">
        <v>2696</v>
      </c>
      <c r="Y1327" s="6" t="s">
        <v>2705</v>
      </c>
      <c r="Z1327" s="6" t="s">
        <v>2705</v>
      </c>
      <c r="AA1327" s="35"/>
      <c r="AB1327" s="6" t="s">
        <v>2739</v>
      </c>
      <c r="AC1327" s="6" t="s">
        <v>2740</v>
      </c>
    </row>
    <row r="1328" ht="15.75" hidden="1" customHeight="1">
      <c r="A1328" s="2">
        <v>38.0</v>
      </c>
      <c r="B1328" s="18" t="s">
        <v>735</v>
      </c>
      <c r="C1328">
        <v>0.0</v>
      </c>
      <c r="D1328">
        <v>0.0</v>
      </c>
      <c r="E1328" t="s">
        <v>965</v>
      </c>
      <c r="F1328" t="s">
        <v>1134</v>
      </c>
      <c r="G1328" t="s">
        <v>2751</v>
      </c>
      <c r="H1328" t="s">
        <v>2191</v>
      </c>
      <c r="I1328" t="s">
        <v>1235</v>
      </c>
      <c r="J1328" t="s">
        <v>973</v>
      </c>
      <c r="K1328" s="23">
        <v>1.0</v>
      </c>
      <c r="N1328">
        <v>15.37</v>
      </c>
      <c r="O1328" s="23">
        <v>5.0</v>
      </c>
      <c r="R1328">
        <v>13.62</v>
      </c>
      <c r="S1328" t="s">
        <v>976</v>
      </c>
      <c r="T1328">
        <v>0.0</v>
      </c>
      <c r="U1328">
        <v>0.0</v>
      </c>
      <c r="V1328" s="6" t="s">
        <v>978</v>
      </c>
      <c r="W1328" s="6" t="s">
        <v>2696</v>
      </c>
      <c r="X1328" s="6" t="s">
        <v>2696</v>
      </c>
      <c r="Y1328" s="6" t="s">
        <v>2707</v>
      </c>
      <c r="Z1328" s="6" t="s">
        <v>2707</v>
      </c>
      <c r="AA1328" s="35"/>
      <c r="AB1328" s="6" t="s">
        <v>2739</v>
      </c>
      <c r="AC1328" s="6" t="s">
        <v>2740</v>
      </c>
    </row>
    <row r="1329" ht="15.75" hidden="1" customHeight="1">
      <c r="A1329" s="2">
        <v>38.0</v>
      </c>
      <c r="B1329" s="18" t="s">
        <v>735</v>
      </c>
      <c r="C1329">
        <v>0.0</v>
      </c>
      <c r="D1329">
        <v>0.0</v>
      </c>
      <c r="E1329" t="s">
        <v>965</v>
      </c>
      <c r="F1329" t="s">
        <v>1134</v>
      </c>
      <c r="G1329" t="s">
        <v>1536</v>
      </c>
      <c r="H1329" t="s">
        <v>1536</v>
      </c>
      <c r="I1329" t="s">
        <v>1235</v>
      </c>
      <c r="J1329" t="s">
        <v>973</v>
      </c>
      <c r="K1329" s="23">
        <v>1.0</v>
      </c>
      <c r="N1329">
        <v>5.61</v>
      </c>
      <c r="O1329" s="23">
        <v>2.0</v>
      </c>
      <c r="R1329">
        <v>5.71</v>
      </c>
      <c r="S1329" t="s">
        <v>976</v>
      </c>
      <c r="T1329">
        <v>0.0</v>
      </c>
      <c r="U1329">
        <v>0.0</v>
      </c>
      <c r="V1329" s="6" t="s">
        <v>978</v>
      </c>
      <c r="W1329" s="6" t="s">
        <v>2696</v>
      </c>
      <c r="X1329" s="6" t="s">
        <v>2696</v>
      </c>
      <c r="Y1329" s="6" t="s">
        <v>2701</v>
      </c>
      <c r="Z1329" s="6" t="s">
        <v>2701</v>
      </c>
      <c r="AA1329" s="35"/>
      <c r="AB1329" s="6" t="s">
        <v>2739</v>
      </c>
      <c r="AC1329" s="6" t="s">
        <v>2740</v>
      </c>
    </row>
    <row r="1330" ht="15.75" hidden="1" customHeight="1">
      <c r="A1330" s="2">
        <v>38.0</v>
      </c>
      <c r="B1330" s="18" t="s">
        <v>735</v>
      </c>
      <c r="C1330">
        <v>0.0</v>
      </c>
      <c r="D1330">
        <v>0.0</v>
      </c>
      <c r="E1330" t="s">
        <v>965</v>
      </c>
      <c r="F1330" t="s">
        <v>1134</v>
      </c>
      <c r="G1330" t="s">
        <v>1536</v>
      </c>
      <c r="H1330" t="s">
        <v>1536</v>
      </c>
      <c r="I1330" t="s">
        <v>1235</v>
      </c>
      <c r="J1330" t="s">
        <v>973</v>
      </c>
      <c r="K1330" s="23">
        <v>1.0</v>
      </c>
      <c r="N1330">
        <v>5.61</v>
      </c>
      <c r="O1330" s="23">
        <v>3.0</v>
      </c>
      <c r="R1330">
        <v>5.65</v>
      </c>
      <c r="S1330" t="s">
        <v>976</v>
      </c>
      <c r="T1330">
        <v>0.0</v>
      </c>
      <c r="U1330">
        <v>0.0</v>
      </c>
      <c r="V1330" s="6" t="s">
        <v>978</v>
      </c>
      <c r="W1330" s="6" t="s">
        <v>2696</v>
      </c>
      <c r="X1330" s="6" t="s">
        <v>2696</v>
      </c>
      <c r="Y1330" s="6" t="s">
        <v>2703</v>
      </c>
      <c r="Z1330" s="6" t="s">
        <v>2703</v>
      </c>
      <c r="AA1330" s="35"/>
      <c r="AB1330" s="6" t="s">
        <v>2739</v>
      </c>
      <c r="AC1330" s="6" t="s">
        <v>2740</v>
      </c>
    </row>
    <row r="1331" ht="15.75" hidden="1" customHeight="1">
      <c r="A1331" s="2">
        <v>38.0</v>
      </c>
      <c r="B1331" s="18" t="s">
        <v>735</v>
      </c>
      <c r="C1331">
        <v>0.0</v>
      </c>
      <c r="D1331">
        <v>0.0</v>
      </c>
      <c r="E1331" t="s">
        <v>965</v>
      </c>
      <c r="F1331" t="s">
        <v>1134</v>
      </c>
      <c r="G1331" t="s">
        <v>1536</v>
      </c>
      <c r="H1331" t="s">
        <v>1536</v>
      </c>
      <c r="I1331" t="s">
        <v>1235</v>
      </c>
      <c r="J1331" t="s">
        <v>973</v>
      </c>
      <c r="K1331" s="23">
        <v>1.0</v>
      </c>
      <c r="N1331">
        <v>5.61</v>
      </c>
      <c r="O1331" s="23">
        <v>4.0</v>
      </c>
      <c r="R1331">
        <v>5.54</v>
      </c>
      <c r="S1331" t="s">
        <v>976</v>
      </c>
      <c r="T1331">
        <v>0.0</v>
      </c>
      <c r="U1331">
        <v>0.0</v>
      </c>
      <c r="V1331" s="6" t="s">
        <v>978</v>
      </c>
      <c r="W1331" s="6" t="s">
        <v>2696</v>
      </c>
      <c r="X1331" s="6" t="s">
        <v>2696</v>
      </c>
      <c r="Y1331" s="6" t="s">
        <v>2705</v>
      </c>
      <c r="Z1331" s="6" t="s">
        <v>2705</v>
      </c>
      <c r="AA1331" s="35"/>
      <c r="AB1331" s="6" t="s">
        <v>2739</v>
      </c>
      <c r="AC1331" s="6" t="s">
        <v>2740</v>
      </c>
    </row>
    <row r="1332" ht="15.75" hidden="1" customHeight="1">
      <c r="A1332" s="2">
        <v>38.0</v>
      </c>
      <c r="B1332" s="18" t="s">
        <v>735</v>
      </c>
      <c r="C1332">
        <v>0.0</v>
      </c>
      <c r="D1332">
        <v>0.0</v>
      </c>
      <c r="E1332" t="s">
        <v>965</v>
      </c>
      <c r="F1332" t="s">
        <v>1134</v>
      </c>
      <c r="G1332" t="s">
        <v>1536</v>
      </c>
      <c r="H1332" t="s">
        <v>1536</v>
      </c>
      <c r="I1332" t="s">
        <v>1235</v>
      </c>
      <c r="J1332" t="s">
        <v>973</v>
      </c>
      <c r="K1332" s="23">
        <v>1.0</v>
      </c>
      <c r="N1332">
        <v>5.61</v>
      </c>
      <c r="O1332" s="23">
        <v>5.0</v>
      </c>
      <c r="R1332">
        <v>5.62</v>
      </c>
      <c r="S1332" t="s">
        <v>976</v>
      </c>
      <c r="T1332">
        <v>0.0</v>
      </c>
      <c r="U1332">
        <v>0.0</v>
      </c>
      <c r="V1332" s="6" t="s">
        <v>978</v>
      </c>
      <c r="W1332" s="6" t="s">
        <v>2696</v>
      </c>
      <c r="X1332" s="6" t="s">
        <v>2696</v>
      </c>
      <c r="Y1332" s="6" t="s">
        <v>2707</v>
      </c>
      <c r="Z1332" s="6" t="s">
        <v>2707</v>
      </c>
      <c r="AA1332" s="35"/>
      <c r="AB1332" s="6" t="s">
        <v>2739</v>
      </c>
      <c r="AC1332" s="6" t="s">
        <v>2740</v>
      </c>
    </row>
    <row r="1333" ht="15.75" hidden="1" customHeight="1">
      <c r="A1333" s="2">
        <v>38.0</v>
      </c>
      <c r="B1333" s="18" t="s">
        <v>735</v>
      </c>
      <c r="C1333">
        <v>0.0</v>
      </c>
      <c r="D1333">
        <v>0.0</v>
      </c>
      <c r="E1333" t="s">
        <v>965</v>
      </c>
      <c r="F1333" t="s">
        <v>1134</v>
      </c>
      <c r="G1333" t="s">
        <v>1611</v>
      </c>
      <c r="H1333" t="s">
        <v>2191</v>
      </c>
      <c r="I1333" t="s">
        <v>1235</v>
      </c>
      <c r="J1333" t="s">
        <v>973</v>
      </c>
      <c r="K1333" s="23">
        <v>1.0</v>
      </c>
      <c r="N1333">
        <v>3.54</v>
      </c>
      <c r="O1333" s="23">
        <v>2.0</v>
      </c>
      <c r="R1333">
        <v>3.82</v>
      </c>
      <c r="S1333" t="s">
        <v>976</v>
      </c>
      <c r="T1333">
        <v>0.0</v>
      </c>
      <c r="U1333">
        <v>0.0</v>
      </c>
      <c r="V1333" s="6" t="s">
        <v>978</v>
      </c>
      <c r="W1333" s="6" t="s">
        <v>2696</v>
      </c>
      <c r="X1333" s="6" t="s">
        <v>2696</v>
      </c>
      <c r="Y1333" s="6" t="s">
        <v>2701</v>
      </c>
      <c r="Z1333" s="6" t="s">
        <v>2701</v>
      </c>
      <c r="AA1333" s="35"/>
      <c r="AB1333" s="6" t="s">
        <v>2739</v>
      </c>
      <c r="AC1333" s="6" t="s">
        <v>2740</v>
      </c>
    </row>
    <row r="1334" ht="15.75" hidden="1" customHeight="1">
      <c r="A1334" s="2">
        <v>38.0</v>
      </c>
      <c r="B1334" s="18" t="s">
        <v>735</v>
      </c>
      <c r="C1334">
        <v>0.0</v>
      </c>
      <c r="D1334">
        <v>0.0</v>
      </c>
      <c r="E1334" t="s">
        <v>965</v>
      </c>
      <c r="F1334" t="s">
        <v>1134</v>
      </c>
      <c r="G1334" t="s">
        <v>1611</v>
      </c>
      <c r="H1334" t="s">
        <v>2191</v>
      </c>
      <c r="I1334" t="s">
        <v>1235</v>
      </c>
      <c r="J1334" t="s">
        <v>973</v>
      </c>
      <c r="K1334" s="23">
        <v>1.0</v>
      </c>
      <c r="N1334">
        <v>3.54</v>
      </c>
      <c r="O1334" s="23">
        <v>3.0</v>
      </c>
      <c r="R1334">
        <v>3.02</v>
      </c>
      <c r="S1334" t="s">
        <v>976</v>
      </c>
      <c r="T1334">
        <v>0.0</v>
      </c>
      <c r="U1334">
        <v>0.0</v>
      </c>
      <c r="V1334" s="6" t="s">
        <v>978</v>
      </c>
      <c r="W1334" s="6" t="s">
        <v>2696</v>
      </c>
      <c r="X1334" s="6" t="s">
        <v>2696</v>
      </c>
      <c r="Y1334" s="6" t="s">
        <v>2703</v>
      </c>
      <c r="Z1334" s="6" t="s">
        <v>2703</v>
      </c>
      <c r="AA1334" s="35"/>
      <c r="AB1334" s="6" t="s">
        <v>2739</v>
      </c>
      <c r="AC1334" s="6" t="s">
        <v>2740</v>
      </c>
    </row>
    <row r="1335" ht="15.75" hidden="1" customHeight="1">
      <c r="A1335" s="2">
        <v>38.0</v>
      </c>
      <c r="B1335" s="18" t="s">
        <v>735</v>
      </c>
      <c r="C1335">
        <v>0.0</v>
      </c>
      <c r="D1335">
        <v>0.0</v>
      </c>
      <c r="E1335" t="s">
        <v>965</v>
      </c>
      <c r="F1335" t="s">
        <v>1134</v>
      </c>
      <c r="G1335" t="s">
        <v>1611</v>
      </c>
      <c r="H1335" t="s">
        <v>2191</v>
      </c>
      <c r="I1335" t="s">
        <v>1235</v>
      </c>
      <c r="J1335" t="s">
        <v>973</v>
      </c>
      <c r="K1335" s="23">
        <v>1.0</v>
      </c>
      <c r="N1335">
        <v>3.54</v>
      </c>
      <c r="O1335" s="23">
        <v>4.0</v>
      </c>
      <c r="R1335">
        <v>3.45</v>
      </c>
      <c r="S1335" t="s">
        <v>976</v>
      </c>
      <c r="T1335">
        <v>0.0</v>
      </c>
      <c r="U1335">
        <v>0.0</v>
      </c>
      <c r="V1335" s="6" t="s">
        <v>978</v>
      </c>
      <c r="W1335" s="6" t="s">
        <v>2696</v>
      </c>
      <c r="X1335" s="6" t="s">
        <v>2696</v>
      </c>
      <c r="Y1335" s="6" t="s">
        <v>2705</v>
      </c>
      <c r="Z1335" s="6" t="s">
        <v>2705</v>
      </c>
      <c r="AA1335" s="35"/>
      <c r="AB1335" s="6" t="s">
        <v>2739</v>
      </c>
      <c r="AC1335" s="6" t="s">
        <v>2740</v>
      </c>
    </row>
    <row r="1336" ht="15.75" hidden="1" customHeight="1">
      <c r="A1336" s="2">
        <v>38.0</v>
      </c>
      <c r="B1336" s="18" t="s">
        <v>735</v>
      </c>
      <c r="C1336">
        <v>0.0</v>
      </c>
      <c r="D1336">
        <v>0.0</v>
      </c>
      <c r="E1336" t="s">
        <v>965</v>
      </c>
      <c r="F1336" t="s">
        <v>1134</v>
      </c>
      <c r="G1336" t="s">
        <v>1611</v>
      </c>
      <c r="H1336" t="s">
        <v>2191</v>
      </c>
      <c r="I1336" t="s">
        <v>1235</v>
      </c>
      <c r="J1336" t="s">
        <v>973</v>
      </c>
      <c r="K1336" s="23">
        <v>1.0</v>
      </c>
      <c r="N1336">
        <v>3.54</v>
      </c>
      <c r="O1336" s="23">
        <v>5.0</v>
      </c>
      <c r="R1336">
        <v>3.39</v>
      </c>
      <c r="S1336" t="s">
        <v>976</v>
      </c>
      <c r="T1336">
        <v>0.0</v>
      </c>
      <c r="U1336">
        <v>0.0</v>
      </c>
      <c r="V1336" s="6" t="s">
        <v>978</v>
      </c>
      <c r="W1336" s="6" t="s">
        <v>2696</v>
      </c>
      <c r="X1336" s="6" t="s">
        <v>2696</v>
      </c>
      <c r="Y1336" s="6" t="s">
        <v>2707</v>
      </c>
      <c r="Z1336" s="6" t="s">
        <v>2707</v>
      </c>
      <c r="AA1336" s="35"/>
      <c r="AB1336" s="6" t="s">
        <v>2739</v>
      </c>
      <c r="AC1336" s="6" t="s">
        <v>2740</v>
      </c>
    </row>
    <row r="1337" ht="15.75" hidden="1" customHeight="1">
      <c r="A1337" s="2">
        <v>38.0</v>
      </c>
      <c r="B1337" s="18" t="s">
        <v>735</v>
      </c>
      <c r="C1337">
        <v>0.0</v>
      </c>
      <c r="D1337">
        <v>0.0</v>
      </c>
      <c r="E1337" t="s">
        <v>965</v>
      </c>
      <c r="F1337" t="s">
        <v>1134</v>
      </c>
      <c r="G1337" t="s">
        <v>2730</v>
      </c>
      <c r="H1337" t="s">
        <v>1725</v>
      </c>
      <c r="I1337" t="s">
        <v>1235</v>
      </c>
      <c r="J1337" t="s">
        <v>973</v>
      </c>
      <c r="K1337" s="23">
        <v>1.0</v>
      </c>
      <c r="N1337">
        <v>2.03</v>
      </c>
      <c r="O1337" s="23">
        <v>3.0</v>
      </c>
      <c r="R1337">
        <v>2.01</v>
      </c>
      <c r="S1337" t="s">
        <v>976</v>
      </c>
      <c r="T1337">
        <v>0.0</v>
      </c>
      <c r="U1337">
        <v>0.0</v>
      </c>
      <c r="V1337" s="6" t="s">
        <v>978</v>
      </c>
      <c r="W1337" s="6" t="s">
        <v>2696</v>
      </c>
      <c r="X1337" s="6" t="s">
        <v>2696</v>
      </c>
      <c r="Y1337" s="6" t="s">
        <v>2703</v>
      </c>
      <c r="Z1337" s="6" t="s">
        <v>2703</v>
      </c>
      <c r="AA1337" s="35"/>
      <c r="AB1337" s="6" t="s">
        <v>2739</v>
      </c>
      <c r="AC1337" s="6" t="s">
        <v>2740</v>
      </c>
    </row>
    <row r="1338" ht="15.75" hidden="1" customHeight="1">
      <c r="A1338" s="2">
        <v>38.0</v>
      </c>
      <c r="B1338" s="18" t="s">
        <v>735</v>
      </c>
      <c r="C1338">
        <v>0.0</v>
      </c>
      <c r="D1338">
        <v>0.0</v>
      </c>
      <c r="E1338" t="s">
        <v>965</v>
      </c>
      <c r="F1338" t="s">
        <v>1134</v>
      </c>
      <c r="G1338" t="s">
        <v>2730</v>
      </c>
      <c r="H1338" t="s">
        <v>1725</v>
      </c>
      <c r="I1338" t="s">
        <v>1235</v>
      </c>
      <c r="J1338" t="s">
        <v>973</v>
      </c>
      <c r="K1338" s="23">
        <v>1.0</v>
      </c>
      <c r="N1338">
        <v>2.03</v>
      </c>
      <c r="O1338" s="23">
        <v>4.0</v>
      </c>
      <c r="R1338">
        <v>2.08</v>
      </c>
      <c r="S1338" t="s">
        <v>976</v>
      </c>
      <c r="T1338">
        <v>0.0</v>
      </c>
      <c r="U1338">
        <v>0.0</v>
      </c>
      <c r="V1338" s="6" t="s">
        <v>978</v>
      </c>
      <c r="W1338" s="6" t="s">
        <v>2696</v>
      </c>
      <c r="X1338" s="6" t="s">
        <v>2696</v>
      </c>
      <c r="Y1338" s="6" t="s">
        <v>2705</v>
      </c>
      <c r="Z1338" s="6" t="s">
        <v>2705</v>
      </c>
      <c r="AA1338" s="35"/>
      <c r="AB1338" s="6" t="s">
        <v>2739</v>
      </c>
      <c r="AC1338" s="6" t="s">
        <v>2740</v>
      </c>
    </row>
    <row r="1339" ht="15.75" hidden="1" customHeight="1">
      <c r="A1339" s="2">
        <v>38.0</v>
      </c>
      <c r="B1339" s="18" t="s">
        <v>735</v>
      </c>
      <c r="C1339">
        <v>0.0</v>
      </c>
      <c r="D1339">
        <v>0.0</v>
      </c>
      <c r="E1339" t="s">
        <v>965</v>
      </c>
      <c r="F1339" t="s">
        <v>1134</v>
      </c>
      <c r="G1339" t="s">
        <v>2730</v>
      </c>
      <c r="H1339" t="s">
        <v>1725</v>
      </c>
      <c r="I1339" t="s">
        <v>1235</v>
      </c>
      <c r="J1339" t="s">
        <v>973</v>
      </c>
      <c r="K1339" s="23">
        <v>1.0</v>
      </c>
      <c r="N1339">
        <v>2.03</v>
      </c>
      <c r="O1339" s="23">
        <v>5.0</v>
      </c>
      <c r="R1339">
        <v>2.09</v>
      </c>
      <c r="S1339" t="s">
        <v>976</v>
      </c>
      <c r="T1339">
        <v>0.0</v>
      </c>
      <c r="U1339">
        <v>0.0</v>
      </c>
      <c r="V1339" s="6" t="s">
        <v>978</v>
      </c>
      <c r="W1339" s="6" t="s">
        <v>2696</v>
      </c>
      <c r="X1339" s="6" t="s">
        <v>2696</v>
      </c>
      <c r="Y1339" s="6" t="s">
        <v>2707</v>
      </c>
      <c r="Z1339" s="6" t="s">
        <v>2707</v>
      </c>
      <c r="AA1339" s="35"/>
      <c r="AB1339" s="6" t="s">
        <v>2739</v>
      </c>
      <c r="AC1339" s="6" t="s">
        <v>2740</v>
      </c>
    </row>
    <row r="1340" ht="15.75" hidden="1" customHeight="1">
      <c r="A1340" s="2">
        <v>38.0</v>
      </c>
      <c r="B1340" s="18" t="s">
        <v>735</v>
      </c>
      <c r="C1340">
        <v>0.0</v>
      </c>
      <c r="D1340">
        <v>0.0</v>
      </c>
      <c r="E1340" t="s">
        <v>965</v>
      </c>
      <c r="F1340" t="s">
        <v>1134</v>
      </c>
      <c r="G1340" t="s">
        <v>1668</v>
      </c>
      <c r="H1340" t="s">
        <v>1669</v>
      </c>
      <c r="I1340" t="s">
        <v>1235</v>
      </c>
      <c r="J1340" t="s">
        <v>973</v>
      </c>
      <c r="K1340" s="23">
        <v>1.0</v>
      </c>
      <c r="N1340">
        <v>1312.0</v>
      </c>
      <c r="O1340" s="23">
        <v>2.0</v>
      </c>
      <c r="R1340">
        <v>1335.0</v>
      </c>
      <c r="S1340" t="s">
        <v>976</v>
      </c>
      <c r="T1340">
        <v>0.0</v>
      </c>
      <c r="U1340">
        <v>0.0</v>
      </c>
      <c r="V1340" s="6" t="s">
        <v>978</v>
      </c>
      <c r="W1340" s="6" t="s">
        <v>2696</v>
      </c>
      <c r="X1340" s="6" t="s">
        <v>2696</v>
      </c>
      <c r="Y1340" s="6" t="s">
        <v>2701</v>
      </c>
      <c r="Z1340" s="6" t="s">
        <v>2701</v>
      </c>
      <c r="AA1340" s="35"/>
      <c r="AB1340" s="6" t="s">
        <v>2739</v>
      </c>
      <c r="AC1340" s="6" t="s">
        <v>2740</v>
      </c>
    </row>
    <row r="1341" ht="15.75" hidden="1" customHeight="1">
      <c r="A1341" s="2">
        <v>38.0</v>
      </c>
      <c r="B1341" s="18" t="s">
        <v>735</v>
      </c>
      <c r="C1341">
        <v>0.0</v>
      </c>
      <c r="D1341">
        <v>0.0</v>
      </c>
      <c r="E1341" t="s">
        <v>965</v>
      </c>
      <c r="F1341" t="s">
        <v>1134</v>
      </c>
      <c r="G1341" t="s">
        <v>1668</v>
      </c>
      <c r="H1341" t="s">
        <v>1669</v>
      </c>
      <c r="I1341" t="s">
        <v>1235</v>
      </c>
      <c r="J1341" t="s">
        <v>973</v>
      </c>
      <c r="K1341" s="23">
        <v>1.0</v>
      </c>
      <c r="N1341">
        <v>1312.0</v>
      </c>
      <c r="O1341" s="23">
        <v>3.0</v>
      </c>
      <c r="R1341">
        <v>1301.0</v>
      </c>
      <c r="S1341" t="s">
        <v>976</v>
      </c>
      <c r="T1341">
        <v>0.0</v>
      </c>
      <c r="U1341">
        <v>0.0</v>
      </c>
      <c r="V1341" s="6" t="s">
        <v>978</v>
      </c>
      <c r="W1341" s="6" t="s">
        <v>2696</v>
      </c>
      <c r="X1341" s="6" t="s">
        <v>2696</v>
      </c>
      <c r="Y1341" s="6" t="s">
        <v>2703</v>
      </c>
      <c r="Z1341" s="6" t="s">
        <v>2703</v>
      </c>
      <c r="AA1341" s="35"/>
      <c r="AB1341" s="6" t="s">
        <v>2739</v>
      </c>
      <c r="AC1341" s="6" t="s">
        <v>2740</v>
      </c>
    </row>
    <row r="1342" ht="15.75" hidden="1" customHeight="1">
      <c r="A1342" s="2">
        <v>38.0</v>
      </c>
      <c r="B1342" s="18" t="s">
        <v>735</v>
      </c>
      <c r="C1342">
        <v>0.0</v>
      </c>
      <c r="D1342">
        <v>0.0</v>
      </c>
      <c r="E1342" t="s">
        <v>965</v>
      </c>
      <c r="F1342" t="s">
        <v>1134</v>
      </c>
      <c r="G1342" t="s">
        <v>1668</v>
      </c>
      <c r="H1342" t="s">
        <v>1669</v>
      </c>
      <c r="I1342" t="s">
        <v>1235</v>
      </c>
      <c r="J1342" t="s">
        <v>973</v>
      </c>
      <c r="K1342" s="23">
        <v>1.0</v>
      </c>
      <c r="N1342">
        <v>1312.0</v>
      </c>
      <c r="O1342" s="23">
        <v>4.0</v>
      </c>
      <c r="R1342">
        <v>1298.0</v>
      </c>
      <c r="S1342" t="s">
        <v>976</v>
      </c>
      <c r="T1342">
        <v>0.0</v>
      </c>
      <c r="U1342">
        <v>0.0</v>
      </c>
      <c r="V1342" s="6" t="s">
        <v>978</v>
      </c>
      <c r="W1342" s="6" t="s">
        <v>2696</v>
      </c>
      <c r="X1342" s="6" t="s">
        <v>2696</v>
      </c>
      <c r="Y1342" s="6" t="s">
        <v>2705</v>
      </c>
      <c r="Z1342" s="6" t="s">
        <v>2705</v>
      </c>
      <c r="AA1342" s="35"/>
      <c r="AB1342" s="6" t="s">
        <v>2739</v>
      </c>
      <c r="AC1342" s="6" t="s">
        <v>2740</v>
      </c>
    </row>
    <row r="1343" ht="15.75" hidden="1" customHeight="1">
      <c r="A1343" s="2">
        <v>38.0</v>
      </c>
      <c r="B1343" s="18" t="s">
        <v>735</v>
      </c>
      <c r="C1343">
        <v>0.0</v>
      </c>
      <c r="D1343">
        <v>0.0</v>
      </c>
      <c r="E1343" t="s">
        <v>965</v>
      </c>
      <c r="F1343" t="s">
        <v>1134</v>
      </c>
      <c r="G1343" t="s">
        <v>1668</v>
      </c>
      <c r="H1343" t="s">
        <v>1669</v>
      </c>
      <c r="I1343" t="s">
        <v>1235</v>
      </c>
      <c r="J1343" t="s">
        <v>973</v>
      </c>
      <c r="K1343" s="23">
        <v>1.0</v>
      </c>
      <c r="N1343">
        <v>1312.0</v>
      </c>
      <c r="O1343" s="23">
        <v>5.0</v>
      </c>
      <c r="R1343">
        <v>1283.0</v>
      </c>
      <c r="S1343" t="s">
        <v>976</v>
      </c>
      <c r="T1343">
        <v>0.0</v>
      </c>
      <c r="U1343">
        <v>0.0</v>
      </c>
      <c r="V1343" s="6" t="s">
        <v>978</v>
      </c>
      <c r="W1343" s="6" t="s">
        <v>2696</v>
      </c>
      <c r="X1343" s="6" t="s">
        <v>2696</v>
      </c>
      <c r="Y1343" s="6" t="s">
        <v>2707</v>
      </c>
      <c r="Z1343" s="6" t="s">
        <v>2707</v>
      </c>
      <c r="AA1343" s="35"/>
      <c r="AB1343" s="6" t="s">
        <v>2739</v>
      </c>
      <c r="AC1343" s="6" t="s">
        <v>2740</v>
      </c>
    </row>
    <row r="1344" ht="15.75" hidden="1" customHeight="1">
      <c r="A1344" s="2">
        <v>38.0</v>
      </c>
      <c r="B1344" s="18" t="s">
        <v>735</v>
      </c>
      <c r="C1344">
        <v>0.0</v>
      </c>
      <c r="D1344">
        <v>0.0</v>
      </c>
      <c r="E1344" t="s">
        <v>965</v>
      </c>
      <c r="F1344" t="s">
        <v>1134</v>
      </c>
      <c r="G1344" t="s">
        <v>1719</v>
      </c>
      <c r="H1344" t="s">
        <v>1234</v>
      </c>
      <c r="I1344" t="s">
        <v>1235</v>
      </c>
      <c r="J1344" t="s">
        <v>973</v>
      </c>
      <c r="K1344" s="23">
        <v>1.0</v>
      </c>
      <c r="N1344">
        <v>40.61</v>
      </c>
      <c r="O1344" s="23">
        <v>2.0</v>
      </c>
      <c r="R1344">
        <v>42.21</v>
      </c>
      <c r="S1344" t="s">
        <v>976</v>
      </c>
      <c r="T1344">
        <v>0.0</v>
      </c>
      <c r="U1344">
        <v>0.0</v>
      </c>
      <c r="V1344" s="6" t="s">
        <v>978</v>
      </c>
      <c r="W1344" s="6" t="s">
        <v>2696</v>
      </c>
      <c r="X1344" s="6" t="s">
        <v>2696</v>
      </c>
      <c r="Y1344" s="6" t="s">
        <v>2701</v>
      </c>
      <c r="Z1344" s="6" t="s">
        <v>2701</v>
      </c>
      <c r="AA1344" s="35"/>
      <c r="AB1344" s="6" t="s">
        <v>2739</v>
      </c>
      <c r="AC1344" s="6" t="s">
        <v>2740</v>
      </c>
    </row>
    <row r="1345" ht="15.75" hidden="1" customHeight="1">
      <c r="A1345" s="2">
        <v>38.0</v>
      </c>
      <c r="B1345" s="18" t="s">
        <v>735</v>
      </c>
      <c r="C1345">
        <v>0.0</v>
      </c>
      <c r="D1345">
        <v>0.0</v>
      </c>
      <c r="E1345" t="s">
        <v>965</v>
      </c>
      <c r="F1345" t="s">
        <v>1134</v>
      </c>
      <c r="G1345" t="s">
        <v>1719</v>
      </c>
      <c r="H1345" t="s">
        <v>1234</v>
      </c>
      <c r="I1345" t="s">
        <v>1235</v>
      </c>
      <c r="J1345" t="s">
        <v>973</v>
      </c>
      <c r="K1345" s="23">
        <v>1.0</v>
      </c>
      <c r="N1345">
        <v>40.61</v>
      </c>
      <c r="O1345" s="23">
        <v>3.0</v>
      </c>
      <c r="R1345">
        <v>40.26</v>
      </c>
      <c r="S1345" t="s">
        <v>976</v>
      </c>
      <c r="T1345">
        <v>0.0</v>
      </c>
      <c r="U1345">
        <v>0.0</v>
      </c>
      <c r="V1345" s="6" t="s">
        <v>978</v>
      </c>
      <c r="W1345" s="6" t="s">
        <v>2696</v>
      </c>
      <c r="X1345" s="6" t="s">
        <v>2696</v>
      </c>
      <c r="Y1345" s="6" t="s">
        <v>2703</v>
      </c>
      <c r="Z1345" s="6" t="s">
        <v>2703</v>
      </c>
      <c r="AA1345" s="35"/>
      <c r="AB1345" s="6" t="s">
        <v>2739</v>
      </c>
      <c r="AC1345" s="6" t="s">
        <v>2740</v>
      </c>
    </row>
    <row r="1346" ht="15.75" hidden="1" customHeight="1">
      <c r="A1346" s="2">
        <v>38.0</v>
      </c>
      <c r="B1346" s="18" t="s">
        <v>735</v>
      </c>
      <c r="C1346">
        <v>0.0</v>
      </c>
      <c r="D1346">
        <v>0.0</v>
      </c>
      <c r="E1346" t="s">
        <v>965</v>
      </c>
      <c r="F1346" t="s">
        <v>1134</v>
      </c>
      <c r="G1346" t="s">
        <v>1719</v>
      </c>
      <c r="H1346" t="s">
        <v>1234</v>
      </c>
      <c r="I1346" t="s">
        <v>1235</v>
      </c>
      <c r="J1346" t="s">
        <v>973</v>
      </c>
      <c r="K1346" s="23">
        <v>1.0</v>
      </c>
      <c r="N1346">
        <v>40.61</v>
      </c>
      <c r="O1346" s="23">
        <v>4.0</v>
      </c>
      <c r="R1346">
        <v>41.27</v>
      </c>
      <c r="S1346" t="s">
        <v>976</v>
      </c>
      <c r="T1346">
        <v>0.0</v>
      </c>
      <c r="U1346">
        <v>0.0</v>
      </c>
      <c r="V1346" s="6" t="s">
        <v>978</v>
      </c>
      <c r="W1346" s="6" t="s">
        <v>2696</v>
      </c>
      <c r="X1346" s="6" t="s">
        <v>2696</v>
      </c>
      <c r="Y1346" s="6" t="s">
        <v>2705</v>
      </c>
      <c r="Z1346" s="6" t="s">
        <v>2705</v>
      </c>
      <c r="AA1346" s="35"/>
      <c r="AB1346" s="6" t="s">
        <v>2739</v>
      </c>
      <c r="AC1346" s="6" t="s">
        <v>2740</v>
      </c>
    </row>
    <row r="1347" ht="15.75" hidden="1" customHeight="1">
      <c r="A1347" s="2">
        <v>38.0</v>
      </c>
      <c r="B1347" s="18" t="s">
        <v>735</v>
      </c>
      <c r="C1347">
        <v>0.0</v>
      </c>
      <c r="D1347">
        <v>0.0</v>
      </c>
      <c r="E1347" t="s">
        <v>965</v>
      </c>
      <c r="F1347" t="s">
        <v>1134</v>
      </c>
      <c r="G1347" t="s">
        <v>1719</v>
      </c>
      <c r="H1347" t="s">
        <v>1234</v>
      </c>
      <c r="I1347" t="s">
        <v>1235</v>
      </c>
      <c r="J1347" t="s">
        <v>973</v>
      </c>
      <c r="K1347" s="23">
        <v>1.0</v>
      </c>
      <c r="N1347">
        <v>40.61</v>
      </c>
      <c r="O1347" s="23">
        <v>5.0</v>
      </c>
      <c r="R1347">
        <v>41.72</v>
      </c>
      <c r="S1347" t="s">
        <v>976</v>
      </c>
      <c r="T1347">
        <v>0.0</v>
      </c>
      <c r="U1347">
        <v>0.0</v>
      </c>
      <c r="V1347" s="6" t="s">
        <v>978</v>
      </c>
      <c r="W1347" s="6" t="s">
        <v>2696</v>
      </c>
      <c r="X1347" s="6" t="s">
        <v>2696</v>
      </c>
      <c r="Y1347" s="6" t="s">
        <v>2707</v>
      </c>
      <c r="Z1347" s="6" t="s">
        <v>2707</v>
      </c>
      <c r="AA1347" s="35"/>
      <c r="AB1347" s="6" t="s">
        <v>2739</v>
      </c>
      <c r="AC1347" s="6" t="s">
        <v>2740</v>
      </c>
    </row>
    <row r="1348" ht="15.75" hidden="1" customHeight="1">
      <c r="A1348" s="2">
        <v>38.0</v>
      </c>
      <c r="B1348" s="18" t="s">
        <v>735</v>
      </c>
      <c r="C1348">
        <v>0.0</v>
      </c>
      <c r="D1348">
        <v>0.0</v>
      </c>
      <c r="E1348" t="s">
        <v>965</v>
      </c>
      <c r="F1348" t="s">
        <v>1134</v>
      </c>
      <c r="G1348" t="s">
        <v>2735</v>
      </c>
      <c r="H1348" t="s">
        <v>2191</v>
      </c>
      <c r="I1348" t="s">
        <v>1235</v>
      </c>
      <c r="J1348" t="s">
        <v>973</v>
      </c>
      <c r="K1348" s="23">
        <v>1.0</v>
      </c>
      <c r="N1348">
        <v>22.67</v>
      </c>
      <c r="O1348" s="23">
        <v>2.0</v>
      </c>
      <c r="R1348">
        <v>17.06</v>
      </c>
      <c r="S1348" t="s">
        <v>976</v>
      </c>
      <c r="T1348">
        <v>0.0</v>
      </c>
      <c r="U1348">
        <v>0.0</v>
      </c>
      <c r="V1348" s="6" t="s">
        <v>978</v>
      </c>
      <c r="W1348" s="6" t="s">
        <v>2696</v>
      </c>
      <c r="X1348" s="6" t="s">
        <v>2696</v>
      </c>
      <c r="Y1348" s="6" t="s">
        <v>2701</v>
      </c>
      <c r="Z1348" s="6" t="s">
        <v>2701</v>
      </c>
      <c r="AA1348" s="35"/>
      <c r="AB1348" s="6" t="s">
        <v>2739</v>
      </c>
      <c r="AC1348" s="6" t="s">
        <v>2740</v>
      </c>
    </row>
    <row r="1349" ht="15.75" hidden="1" customHeight="1">
      <c r="A1349" s="2">
        <v>38.0</v>
      </c>
      <c r="B1349" s="18" t="s">
        <v>735</v>
      </c>
      <c r="C1349">
        <v>0.0</v>
      </c>
      <c r="D1349">
        <v>0.0</v>
      </c>
      <c r="E1349" t="s">
        <v>965</v>
      </c>
      <c r="F1349" t="s">
        <v>1134</v>
      </c>
      <c r="G1349" t="s">
        <v>2735</v>
      </c>
      <c r="H1349" t="s">
        <v>2191</v>
      </c>
      <c r="I1349" t="s">
        <v>1235</v>
      </c>
      <c r="J1349" t="s">
        <v>973</v>
      </c>
      <c r="K1349" s="23">
        <v>1.0</v>
      </c>
      <c r="N1349">
        <v>22.67</v>
      </c>
      <c r="O1349" s="23">
        <v>3.0</v>
      </c>
      <c r="R1349">
        <v>18.64</v>
      </c>
      <c r="S1349" t="s">
        <v>976</v>
      </c>
      <c r="T1349">
        <v>0.0</v>
      </c>
      <c r="U1349">
        <v>0.0</v>
      </c>
      <c r="V1349" s="6" t="s">
        <v>978</v>
      </c>
      <c r="W1349" s="6" t="s">
        <v>2696</v>
      </c>
      <c r="X1349" s="6" t="s">
        <v>2696</v>
      </c>
      <c r="Y1349" s="6" t="s">
        <v>2703</v>
      </c>
      <c r="Z1349" s="6" t="s">
        <v>2703</v>
      </c>
      <c r="AA1349" s="35"/>
      <c r="AB1349" s="6" t="s">
        <v>2739</v>
      </c>
      <c r="AC1349" s="6" t="s">
        <v>2740</v>
      </c>
    </row>
    <row r="1350" ht="15.75" hidden="1" customHeight="1">
      <c r="A1350" s="2">
        <v>38.0</v>
      </c>
      <c r="B1350" s="18" t="s">
        <v>735</v>
      </c>
      <c r="C1350">
        <v>0.0</v>
      </c>
      <c r="D1350">
        <v>0.0</v>
      </c>
      <c r="E1350" t="s">
        <v>965</v>
      </c>
      <c r="F1350" t="s">
        <v>1134</v>
      </c>
      <c r="G1350" t="s">
        <v>2735</v>
      </c>
      <c r="H1350" t="s">
        <v>2191</v>
      </c>
      <c r="I1350" t="s">
        <v>1235</v>
      </c>
      <c r="J1350" t="s">
        <v>973</v>
      </c>
      <c r="K1350" s="23">
        <v>1.0</v>
      </c>
      <c r="N1350">
        <v>22.67</v>
      </c>
      <c r="O1350" s="23">
        <v>4.0</v>
      </c>
      <c r="R1350">
        <v>23.31</v>
      </c>
      <c r="S1350" t="s">
        <v>976</v>
      </c>
      <c r="T1350">
        <v>0.0</v>
      </c>
      <c r="U1350">
        <v>0.0</v>
      </c>
      <c r="V1350" s="6" t="s">
        <v>978</v>
      </c>
      <c r="W1350" s="6" t="s">
        <v>2696</v>
      </c>
      <c r="X1350" s="6" t="s">
        <v>2696</v>
      </c>
      <c r="Y1350" s="6" t="s">
        <v>2705</v>
      </c>
      <c r="Z1350" s="6" t="s">
        <v>2705</v>
      </c>
      <c r="AA1350" s="35"/>
      <c r="AB1350" s="6" t="s">
        <v>2739</v>
      </c>
      <c r="AC1350" s="6" t="s">
        <v>2740</v>
      </c>
    </row>
    <row r="1351" ht="15.75" hidden="1" customHeight="1">
      <c r="A1351" s="2">
        <v>38.0</v>
      </c>
      <c r="B1351" s="18" t="s">
        <v>735</v>
      </c>
      <c r="C1351">
        <v>0.0</v>
      </c>
      <c r="D1351">
        <v>0.0</v>
      </c>
      <c r="E1351" t="s">
        <v>965</v>
      </c>
      <c r="F1351" t="s">
        <v>1134</v>
      </c>
      <c r="G1351" t="s">
        <v>2735</v>
      </c>
      <c r="H1351" t="s">
        <v>2191</v>
      </c>
      <c r="I1351" t="s">
        <v>1235</v>
      </c>
      <c r="J1351" t="s">
        <v>973</v>
      </c>
      <c r="K1351" s="23">
        <v>1.0</v>
      </c>
      <c r="N1351">
        <v>22.67</v>
      </c>
      <c r="O1351" s="23">
        <v>5.0</v>
      </c>
      <c r="R1351">
        <v>20.25</v>
      </c>
      <c r="S1351" t="s">
        <v>976</v>
      </c>
      <c r="T1351">
        <v>0.0</v>
      </c>
      <c r="U1351">
        <v>0.0</v>
      </c>
      <c r="V1351" s="6" t="s">
        <v>978</v>
      </c>
      <c r="W1351" s="6" t="s">
        <v>2696</v>
      </c>
      <c r="X1351" s="6" t="s">
        <v>2696</v>
      </c>
      <c r="Y1351" s="6" t="s">
        <v>2707</v>
      </c>
      <c r="Z1351" s="6" t="s">
        <v>2707</v>
      </c>
      <c r="AA1351" s="35"/>
      <c r="AB1351" s="6" t="s">
        <v>2739</v>
      </c>
      <c r="AC1351" s="6" t="s">
        <v>2740</v>
      </c>
    </row>
    <row r="1352" ht="15.75" hidden="1" customHeight="1">
      <c r="A1352" s="2">
        <v>38.0</v>
      </c>
      <c r="B1352" s="18" t="s">
        <v>735</v>
      </c>
      <c r="C1352">
        <v>0.0</v>
      </c>
      <c r="D1352">
        <v>0.0</v>
      </c>
      <c r="E1352" t="s">
        <v>965</v>
      </c>
      <c r="F1352" t="s">
        <v>1134</v>
      </c>
      <c r="G1352" t="s">
        <v>1724</v>
      </c>
      <c r="H1352" t="s">
        <v>1725</v>
      </c>
      <c r="I1352" t="s">
        <v>1235</v>
      </c>
      <c r="J1352" t="s">
        <v>973</v>
      </c>
      <c r="K1352" s="23">
        <v>1.0</v>
      </c>
      <c r="N1352">
        <v>77.0</v>
      </c>
      <c r="O1352" s="23">
        <v>2.0</v>
      </c>
      <c r="R1352">
        <v>78.0</v>
      </c>
      <c r="S1352" t="s">
        <v>976</v>
      </c>
      <c r="T1352">
        <v>0.0</v>
      </c>
      <c r="U1352">
        <v>0.0</v>
      </c>
      <c r="V1352" s="6" t="s">
        <v>978</v>
      </c>
      <c r="W1352" s="6" t="s">
        <v>2696</v>
      </c>
      <c r="X1352" s="6" t="s">
        <v>2696</v>
      </c>
      <c r="Y1352" s="6" t="s">
        <v>2701</v>
      </c>
      <c r="Z1352" s="6" t="s">
        <v>2701</v>
      </c>
      <c r="AA1352" s="35"/>
      <c r="AB1352" s="6" t="s">
        <v>2739</v>
      </c>
      <c r="AC1352" s="6" t="s">
        <v>2740</v>
      </c>
    </row>
    <row r="1353" ht="15.75" hidden="1" customHeight="1">
      <c r="A1353" s="2">
        <v>38.0</v>
      </c>
      <c r="B1353" s="18" t="s">
        <v>735</v>
      </c>
      <c r="C1353">
        <v>0.0</v>
      </c>
      <c r="D1353">
        <v>0.0</v>
      </c>
      <c r="E1353" t="s">
        <v>965</v>
      </c>
      <c r="F1353" t="s">
        <v>1134</v>
      </c>
      <c r="G1353" t="s">
        <v>1724</v>
      </c>
      <c r="H1353" t="s">
        <v>1725</v>
      </c>
      <c r="I1353" t="s">
        <v>1235</v>
      </c>
      <c r="J1353" t="s">
        <v>973</v>
      </c>
      <c r="K1353" s="23">
        <v>1.0</v>
      </c>
      <c r="N1353">
        <v>77.0</v>
      </c>
      <c r="O1353" s="23">
        <v>3.0</v>
      </c>
      <c r="R1353">
        <v>75.0</v>
      </c>
      <c r="S1353" t="s">
        <v>976</v>
      </c>
      <c r="T1353">
        <v>0.0</v>
      </c>
      <c r="U1353">
        <v>0.0</v>
      </c>
      <c r="V1353" s="6" t="s">
        <v>978</v>
      </c>
      <c r="W1353" s="6" t="s">
        <v>2696</v>
      </c>
      <c r="X1353" s="6" t="s">
        <v>2696</v>
      </c>
      <c r="Y1353" s="6" t="s">
        <v>2703</v>
      </c>
      <c r="Z1353" s="6" t="s">
        <v>2703</v>
      </c>
      <c r="AA1353" s="35"/>
      <c r="AB1353" s="6" t="s">
        <v>2739</v>
      </c>
      <c r="AC1353" s="6" t="s">
        <v>2740</v>
      </c>
    </row>
    <row r="1354" ht="15.75" hidden="1" customHeight="1">
      <c r="A1354" s="2">
        <v>38.0</v>
      </c>
      <c r="B1354" s="18" t="s">
        <v>735</v>
      </c>
      <c r="C1354">
        <v>0.0</v>
      </c>
      <c r="D1354">
        <v>0.0</v>
      </c>
      <c r="E1354" t="s">
        <v>965</v>
      </c>
      <c r="F1354" t="s">
        <v>1134</v>
      </c>
      <c r="G1354" t="s">
        <v>1724</v>
      </c>
      <c r="H1354" t="s">
        <v>1725</v>
      </c>
      <c r="I1354" t="s">
        <v>1235</v>
      </c>
      <c r="J1354" t="s">
        <v>973</v>
      </c>
      <c r="K1354" s="23">
        <v>1.0</v>
      </c>
      <c r="N1354">
        <v>77.0</v>
      </c>
      <c r="O1354" s="23">
        <v>4.0</v>
      </c>
      <c r="R1354">
        <v>78.0</v>
      </c>
      <c r="S1354" t="s">
        <v>976</v>
      </c>
      <c r="T1354">
        <v>0.0</v>
      </c>
      <c r="U1354">
        <v>0.0</v>
      </c>
      <c r="V1354" s="6" t="s">
        <v>978</v>
      </c>
      <c r="W1354" s="6" t="s">
        <v>2696</v>
      </c>
      <c r="X1354" s="6" t="s">
        <v>2696</v>
      </c>
      <c r="Y1354" s="6" t="s">
        <v>2705</v>
      </c>
      <c r="Z1354" s="6" t="s">
        <v>2705</v>
      </c>
      <c r="AA1354" s="35"/>
      <c r="AB1354" s="6" t="s">
        <v>2739</v>
      </c>
      <c r="AC1354" s="6" t="s">
        <v>2740</v>
      </c>
    </row>
    <row r="1355" ht="15.75" hidden="1" customHeight="1">
      <c r="A1355" s="2">
        <v>38.0</v>
      </c>
      <c r="B1355" s="18" t="s">
        <v>735</v>
      </c>
      <c r="C1355">
        <v>0.0</v>
      </c>
      <c r="D1355">
        <v>0.0</v>
      </c>
      <c r="E1355" t="s">
        <v>965</v>
      </c>
      <c r="F1355" t="s">
        <v>1134</v>
      </c>
      <c r="G1355" t="s">
        <v>1724</v>
      </c>
      <c r="H1355" t="s">
        <v>1725</v>
      </c>
      <c r="I1355" t="s">
        <v>1235</v>
      </c>
      <c r="J1355" t="s">
        <v>973</v>
      </c>
      <c r="K1355" s="23">
        <v>1.0</v>
      </c>
      <c r="N1355">
        <v>77.0</v>
      </c>
      <c r="O1355" s="23">
        <v>5.0</v>
      </c>
      <c r="R1355">
        <v>77.0</v>
      </c>
      <c r="S1355" t="s">
        <v>976</v>
      </c>
      <c r="T1355">
        <v>0.0</v>
      </c>
      <c r="U1355">
        <v>0.0</v>
      </c>
      <c r="V1355" s="6" t="s">
        <v>978</v>
      </c>
      <c r="W1355" s="6" t="s">
        <v>2696</v>
      </c>
      <c r="X1355" s="6" t="s">
        <v>2696</v>
      </c>
      <c r="Y1355" s="6" t="s">
        <v>2707</v>
      </c>
      <c r="Z1355" s="6" t="s">
        <v>2707</v>
      </c>
      <c r="AA1355" s="35"/>
      <c r="AB1355" s="6" t="s">
        <v>2739</v>
      </c>
      <c r="AC1355" s="6" t="s">
        <v>2740</v>
      </c>
    </row>
    <row r="1356" ht="15.75" hidden="1" customHeight="1">
      <c r="A1356" s="2">
        <v>38.0</v>
      </c>
      <c r="B1356" s="18" t="s">
        <v>735</v>
      </c>
      <c r="C1356">
        <v>0.0</v>
      </c>
      <c r="D1356">
        <v>0.0</v>
      </c>
      <c r="E1356" t="s">
        <v>965</v>
      </c>
      <c r="F1356" t="s">
        <v>1134</v>
      </c>
      <c r="G1356" t="s">
        <v>2730</v>
      </c>
      <c r="H1356" t="s">
        <v>1725</v>
      </c>
      <c r="I1356" t="s">
        <v>1235</v>
      </c>
      <c r="J1356" t="s">
        <v>973</v>
      </c>
      <c r="K1356" s="23">
        <v>1.0</v>
      </c>
      <c r="N1356">
        <v>2.03</v>
      </c>
      <c r="O1356" s="23">
        <v>2.0</v>
      </c>
      <c r="R1356">
        <v>2.11</v>
      </c>
      <c r="S1356">
        <v>0.05</v>
      </c>
      <c r="T1356">
        <v>1.0</v>
      </c>
      <c r="V1356" s="6" t="s">
        <v>978</v>
      </c>
      <c r="W1356" s="6" t="s">
        <v>2696</v>
      </c>
      <c r="X1356" s="6" t="s">
        <v>2696</v>
      </c>
      <c r="Y1356" s="6" t="s">
        <v>2701</v>
      </c>
      <c r="Z1356" s="6" t="s">
        <v>2701</v>
      </c>
      <c r="AA1356" s="35"/>
      <c r="AB1356" s="6" t="s">
        <v>2739</v>
      </c>
      <c r="AC1356" s="6" t="s">
        <v>2740</v>
      </c>
    </row>
    <row r="1357" ht="15.75" hidden="1" customHeight="1">
      <c r="A1357" s="2">
        <v>38.0</v>
      </c>
      <c r="B1357" s="18" t="s">
        <v>735</v>
      </c>
      <c r="C1357">
        <v>0.0</v>
      </c>
      <c r="D1357">
        <v>0.0</v>
      </c>
      <c r="E1357" t="s">
        <v>965</v>
      </c>
      <c r="F1357" t="s">
        <v>966</v>
      </c>
      <c r="G1357" t="s">
        <v>968</v>
      </c>
      <c r="H1357" t="s">
        <v>1447</v>
      </c>
      <c r="I1357" t="s">
        <v>1235</v>
      </c>
      <c r="J1357" t="s">
        <v>973</v>
      </c>
      <c r="K1357" s="23">
        <v>1.0</v>
      </c>
      <c r="N1357">
        <v>12002.0</v>
      </c>
      <c r="O1357" s="23">
        <v>2.0</v>
      </c>
      <c r="R1357">
        <v>11811.0</v>
      </c>
      <c r="S1357" t="s">
        <v>976</v>
      </c>
      <c r="T1357">
        <v>5.0</v>
      </c>
      <c r="V1357" s="6" t="s">
        <v>978</v>
      </c>
      <c r="W1357" s="6" t="s">
        <v>2696</v>
      </c>
      <c r="X1357" s="6" t="s">
        <v>2696</v>
      </c>
      <c r="Y1357" s="6" t="s">
        <v>2701</v>
      </c>
      <c r="Z1357" s="6" t="s">
        <v>2701</v>
      </c>
      <c r="AA1357" s="35"/>
      <c r="AB1357" s="6" t="s">
        <v>2739</v>
      </c>
      <c r="AC1357" s="6" t="s">
        <v>2740</v>
      </c>
    </row>
    <row r="1358" ht="15.75" hidden="1" customHeight="1">
      <c r="A1358" s="2">
        <v>38.0</v>
      </c>
      <c r="B1358" s="18" t="s">
        <v>735</v>
      </c>
      <c r="C1358">
        <v>0.0</v>
      </c>
      <c r="D1358">
        <v>0.0</v>
      </c>
      <c r="E1358" t="s">
        <v>965</v>
      </c>
      <c r="F1358" t="s">
        <v>966</v>
      </c>
      <c r="G1358" t="s">
        <v>1210</v>
      </c>
      <c r="H1358" t="s">
        <v>1447</v>
      </c>
      <c r="I1358" t="s">
        <v>1235</v>
      </c>
      <c r="J1358" t="s">
        <v>973</v>
      </c>
      <c r="K1358" s="23">
        <v>1.0</v>
      </c>
      <c r="N1358">
        <v>3621.0</v>
      </c>
      <c r="O1358" s="23">
        <v>2.0</v>
      </c>
      <c r="R1358">
        <v>3667.0</v>
      </c>
      <c r="S1358" t="s">
        <v>976</v>
      </c>
      <c r="T1358">
        <v>5.0</v>
      </c>
      <c r="V1358" s="6" t="s">
        <v>978</v>
      </c>
      <c r="W1358" s="6" t="s">
        <v>2696</v>
      </c>
      <c r="X1358" s="6" t="s">
        <v>2696</v>
      </c>
      <c r="Y1358" s="6" t="s">
        <v>2701</v>
      </c>
      <c r="Z1358" s="6" t="s">
        <v>2701</v>
      </c>
      <c r="AA1358" s="35"/>
      <c r="AB1358" s="6" t="s">
        <v>2739</v>
      </c>
      <c r="AC1358" s="6" t="s">
        <v>2740</v>
      </c>
    </row>
    <row r="1359" ht="15.75" hidden="1" customHeight="1">
      <c r="A1359" s="2">
        <v>38.0</v>
      </c>
      <c r="B1359" s="18" t="s">
        <v>735</v>
      </c>
      <c r="C1359">
        <v>0.0</v>
      </c>
      <c r="D1359">
        <v>0.0</v>
      </c>
      <c r="E1359" t="s">
        <v>965</v>
      </c>
      <c r="F1359" t="s">
        <v>966</v>
      </c>
      <c r="G1359" t="s">
        <v>968</v>
      </c>
      <c r="H1359" t="s">
        <v>1447</v>
      </c>
      <c r="I1359" t="s">
        <v>1235</v>
      </c>
      <c r="J1359" t="s">
        <v>973</v>
      </c>
      <c r="K1359" s="23">
        <v>1.0</v>
      </c>
      <c r="N1359">
        <v>12002.0</v>
      </c>
      <c r="O1359" s="23">
        <v>3.0</v>
      </c>
      <c r="R1359">
        <v>10943.0</v>
      </c>
      <c r="S1359" t="s">
        <v>976</v>
      </c>
      <c r="T1359">
        <v>6.0</v>
      </c>
      <c r="V1359" s="6" t="s">
        <v>978</v>
      </c>
      <c r="W1359" s="6" t="s">
        <v>2696</v>
      </c>
      <c r="X1359" s="6" t="s">
        <v>2696</v>
      </c>
      <c r="Y1359" s="6" t="s">
        <v>2703</v>
      </c>
      <c r="Z1359" s="6" t="s">
        <v>2703</v>
      </c>
      <c r="AA1359" s="35"/>
      <c r="AB1359" s="6" t="s">
        <v>2739</v>
      </c>
      <c r="AC1359" s="6" t="s">
        <v>2740</v>
      </c>
    </row>
    <row r="1360" ht="15.75" hidden="1" customHeight="1">
      <c r="A1360" s="2">
        <v>38.0</v>
      </c>
      <c r="B1360" s="18" t="s">
        <v>735</v>
      </c>
      <c r="C1360">
        <v>0.0</v>
      </c>
      <c r="D1360">
        <v>0.0</v>
      </c>
      <c r="E1360" t="s">
        <v>965</v>
      </c>
      <c r="F1360" t="s">
        <v>966</v>
      </c>
      <c r="G1360" t="s">
        <v>1210</v>
      </c>
      <c r="H1360" t="s">
        <v>1447</v>
      </c>
      <c r="I1360" t="s">
        <v>1235</v>
      </c>
      <c r="J1360" t="s">
        <v>973</v>
      </c>
      <c r="K1360" s="23">
        <v>1.0</v>
      </c>
      <c r="N1360">
        <v>3621.0</v>
      </c>
      <c r="O1360" s="23">
        <v>3.0</v>
      </c>
      <c r="R1360">
        <v>3650.0</v>
      </c>
      <c r="S1360" t="s">
        <v>976</v>
      </c>
      <c r="T1360">
        <v>6.0</v>
      </c>
      <c r="V1360" s="6" t="s">
        <v>978</v>
      </c>
      <c r="W1360" s="6" t="s">
        <v>2696</v>
      </c>
      <c r="X1360" s="6" t="s">
        <v>2696</v>
      </c>
      <c r="Y1360" s="6" t="s">
        <v>2703</v>
      </c>
      <c r="Z1360" s="6" t="s">
        <v>2703</v>
      </c>
      <c r="AA1360" s="35"/>
      <c r="AB1360" s="6" t="s">
        <v>2739</v>
      </c>
      <c r="AC1360" s="6" t="s">
        <v>2740</v>
      </c>
    </row>
    <row r="1361" ht="15.75" hidden="1" customHeight="1">
      <c r="A1361" s="2">
        <v>38.0</v>
      </c>
      <c r="B1361" s="18" t="s">
        <v>735</v>
      </c>
      <c r="C1361">
        <v>0.0</v>
      </c>
      <c r="D1361">
        <v>0.0</v>
      </c>
      <c r="E1361" t="s">
        <v>965</v>
      </c>
      <c r="F1361" t="s">
        <v>966</v>
      </c>
      <c r="G1361" t="s">
        <v>968</v>
      </c>
      <c r="H1361" t="s">
        <v>1447</v>
      </c>
      <c r="I1361" t="s">
        <v>1235</v>
      </c>
      <c r="J1361" t="s">
        <v>973</v>
      </c>
      <c r="K1361" s="23">
        <v>1.0</v>
      </c>
      <c r="N1361">
        <v>12002.0</v>
      </c>
      <c r="O1361" s="23">
        <v>4.0</v>
      </c>
      <c r="R1361">
        <v>12028.0</v>
      </c>
      <c r="S1361" t="s">
        <v>976</v>
      </c>
      <c r="T1361">
        <v>7.0</v>
      </c>
      <c r="V1361" s="6" t="s">
        <v>978</v>
      </c>
      <c r="W1361" s="6" t="s">
        <v>2696</v>
      </c>
      <c r="X1361" s="6" t="s">
        <v>2696</v>
      </c>
      <c r="Y1361" s="6" t="s">
        <v>2705</v>
      </c>
      <c r="Z1361" s="6" t="s">
        <v>2705</v>
      </c>
      <c r="AA1361" s="35"/>
      <c r="AB1361" s="6" t="s">
        <v>2739</v>
      </c>
      <c r="AC1361" s="6" t="s">
        <v>2740</v>
      </c>
    </row>
    <row r="1362" ht="15.75" hidden="1" customHeight="1">
      <c r="A1362" s="2">
        <v>38.0</v>
      </c>
      <c r="B1362" s="18" t="s">
        <v>735</v>
      </c>
      <c r="C1362">
        <v>0.0</v>
      </c>
      <c r="D1362">
        <v>0.0</v>
      </c>
      <c r="E1362" t="s">
        <v>965</v>
      </c>
      <c r="F1362" t="s">
        <v>966</v>
      </c>
      <c r="G1362" t="s">
        <v>1210</v>
      </c>
      <c r="H1362" t="s">
        <v>1447</v>
      </c>
      <c r="I1362" t="s">
        <v>1235</v>
      </c>
      <c r="J1362" t="s">
        <v>973</v>
      </c>
      <c r="K1362" s="23">
        <v>1.0</v>
      </c>
      <c r="N1362">
        <v>3621.0</v>
      </c>
      <c r="O1362" s="23">
        <v>4.0</v>
      </c>
      <c r="R1362">
        <v>3590.0</v>
      </c>
      <c r="S1362" t="s">
        <v>976</v>
      </c>
      <c r="T1362">
        <v>7.0</v>
      </c>
      <c r="V1362" s="6" t="s">
        <v>978</v>
      </c>
      <c r="W1362" s="6" t="s">
        <v>2696</v>
      </c>
      <c r="X1362" s="6" t="s">
        <v>2696</v>
      </c>
      <c r="Y1362" s="6" t="s">
        <v>2705</v>
      </c>
      <c r="Z1362" s="6" t="s">
        <v>2705</v>
      </c>
      <c r="AA1362" s="35"/>
      <c r="AB1362" s="6" t="s">
        <v>2739</v>
      </c>
      <c r="AC1362" s="6" t="s">
        <v>2740</v>
      </c>
    </row>
    <row r="1363" ht="15.75" hidden="1" customHeight="1">
      <c r="A1363" s="2">
        <v>38.0</v>
      </c>
      <c r="B1363" s="18" t="s">
        <v>735</v>
      </c>
      <c r="C1363">
        <v>0.0</v>
      </c>
      <c r="D1363">
        <v>0.0</v>
      </c>
      <c r="E1363" t="s">
        <v>965</v>
      </c>
      <c r="F1363" t="s">
        <v>966</v>
      </c>
      <c r="G1363" t="s">
        <v>968</v>
      </c>
      <c r="H1363" t="s">
        <v>1447</v>
      </c>
      <c r="I1363" t="s">
        <v>1235</v>
      </c>
      <c r="J1363" t="s">
        <v>973</v>
      </c>
      <c r="K1363" s="23">
        <v>1.0</v>
      </c>
      <c r="N1363">
        <v>12002.0</v>
      </c>
      <c r="O1363" s="23">
        <v>5.0</v>
      </c>
      <c r="R1363">
        <v>11837.0</v>
      </c>
      <c r="S1363" t="s">
        <v>976</v>
      </c>
      <c r="T1363">
        <v>8.0</v>
      </c>
      <c r="V1363" s="6" t="s">
        <v>978</v>
      </c>
      <c r="W1363" s="6" t="s">
        <v>2696</v>
      </c>
      <c r="X1363" s="6" t="s">
        <v>2696</v>
      </c>
      <c r="Y1363" s="6" t="s">
        <v>2707</v>
      </c>
      <c r="Z1363" s="6" t="s">
        <v>2707</v>
      </c>
      <c r="AA1363" s="35"/>
      <c r="AB1363" s="6" t="s">
        <v>2739</v>
      </c>
      <c r="AC1363" s="6" t="s">
        <v>2740</v>
      </c>
    </row>
    <row r="1364" ht="15.75" hidden="1" customHeight="1">
      <c r="A1364" s="2">
        <v>38.0</v>
      </c>
      <c r="B1364" s="18" t="s">
        <v>735</v>
      </c>
      <c r="C1364">
        <v>0.0</v>
      </c>
      <c r="D1364">
        <v>0.0</v>
      </c>
      <c r="E1364" t="s">
        <v>965</v>
      </c>
      <c r="F1364" t="s">
        <v>966</v>
      </c>
      <c r="G1364" t="s">
        <v>1210</v>
      </c>
      <c r="H1364" t="s">
        <v>1447</v>
      </c>
      <c r="I1364" t="s">
        <v>1235</v>
      </c>
      <c r="J1364" t="s">
        <v>973</v>
      </c>
      <c r="K1364" s="23">
        <v>1.0</v>
      </c>
      <c r="N1364">
        <v>3621.0</v>
      </c>
      <c r="O1364" s="23">
        <v>5.0</v>
      </c>
      <c r="R1364">
        <v>3587.0</v>
      </c>
      <c r="S1364" t="s">
        <v>976</v>
      </c>
      <c r="T1364">
        <v>8.0</v>
      </c>
      <c r="V1364" s="6" t="s">
        <v>978</v>
      </c>
      <c r="W1364" s="6" t="s">
        <v>2696</v>
      </c>
      <c r="X1364" s="6" t="s">
        <v>2696</v>
      </c>
      <c r="Y1364" s="6" t="s">
        <v>2707</v>
      </c>
      <c r="Z1364" s="6" t="s">
        <v>2707</v>
      </c>
      <c r="AA1364" s="35"/>
      <c r="AB1364" s="6" t="s">
        <v>2739</v>
      </c>
      <c r="AC1364" s="6" t="s">
        <v>2740</v>
      </c>
    </row>
    <row r="1365" ht="15.75" hidden="1" customHeight="1">
      <c r="A1365" s="2">
        <v>38.0</v>
      </c>
      <c r="B1365" s="18" t="s">
        <v>735</v>
      </c>
      <c r="C1365">
        <v>0.0</v>
      </c>
      <c r="D1365">
        <v>0.0</v>
      </c>
      <c r="E1365" t="s">
        <v>965</v>
      </c>
      <c r="F1365" t="s">
        <v>1134</v>
      </c>
      <c r="G1365" t="s">
        <v>1536</v>
      </c>
      <c r="H1365" t="s">
        <v>1536</v>
      </c>
      <c r="I1365" t="s">
        <v>1235</v>
      </c>
      <c r="J1365" t="s">
        <v>973</v>
      </c>
      <c r="K1365" s="23">
        <v>2.0</v>
      </c>
      <c r="N1365">
        <v>5.71</v>
      </c>
      <c r="O1365" s="23">
        <v>4.0</v>
      </c>
      <c r="R1365">
        <v>5.54</v>
      </c>
      <c r="S1365">
        <v>0.05</v>
      </c>
      <c r="T1365">
        <v>-1.0</v>
      </c>
      <c r="V1365" s="6" t="s">
        <v>1311</v>
      </c>
      <c r="W1365" s="6" t="s">
        <v>2701</v>
      </c>
      <c r="X1365" s="6" t="s">
        <v>2701</v>
      </c>
      <c r="Y1365" s="6" t="s">
        <v>2705</v>
      </c>
      <c r="Z1365" s="6" t="s">
        <v>2705</v>
      </c>
      <c r="AA1365" s="35"/>
      <c r="AB1365" s="6" t="s">
        <v>2739</v>
      </c>
      <c r="AC1365" s="6" t="s">
        <v>2740</v>
      </c>
    </row>
    <row r="1366" ht="15.75" hidden="1" customHeight="1">
      <c r="A1366" s="2">
        <v>38.0</v>
      </c>
      <c r="B1366" s="18" t="s">
        <v>735</v>
      </c>
      <c r="C1366">
        <v>0.0</v>
      </c>
      <c r="D1366">
        <v>0.0</v>
      </c>
      <c r="E1366" t="s">
        <v>965</v>
      </c>
      <c r="F1366" t="s">
        <v>1134</v>
      </c>
      <c r="G1366" t="s">
        <v>1536</v>
      </c>
      <c r="H1366" t="s">
        <v>1536</v>
      </c>
      <c r="I1366" t="s">
        <v>1235</v>
      </c>
      <c r="J1366" t="s">
        <v>973</v>
      </c>
      <c r="K1366" s="23">
        <v>2.0</v>
      </c>
      <c r="N1366">
        <v>5.71</v>
      </c>
      <c r="O1366" s="23">
        <v>5.0</v>
      </c>
      <c r="R1366">
        <v>5.62</v>
      </c>
      <c r="S1366">
        <v>0.05</v>
      </c>
      <c r="T1366">
        <v>-1.0</v>
      </c>
      <c r="V1366" s="6" t="s">
        <v>1311</v>
      </c>
      <c r="W1366" s="6" t="s">
        <v>2701</v>
      </c>
      <c r="X1366" s="6" t="s">
        <v>2701</v>
      </c>
      <c r="Y1366" s="6" t="s">
        <v>2707</v>
      </c>
      <c r="Z1366" s="6" t="s">
        <v>2707</v>
      </c>
      <c r="AA1366" s="35"/>
      <c r="AB1366" s="6" t="s">
        <v>2739</v>
      </c>
      <c r="AC1366" s="6" t="s">
        <v>2740</v>
      </c>
    </row>
    <row r="1367" ht="15.75" hidden="1" customHeight="1">
      <c r="A1367" s="2">
        <v>38.0</v>
      </c>
      <c r="B1367" s="18" t="s">
        <v>735</v>
      </c>
      <c r="C1367">
        <v>0.0</v>
      </c>
      <c r="D1367">
        <v>0.0</v>
      </c>
      <c r="E1367" t="s">
        <v>965</v>
      </c>
      <c r="F1367" t="s">
        <v>1134</v>
      </c>
      <c r="G1367" t="s">
        <v>2730</v>
      </c>
      <c r="H1367" t="s">
        <v>1725</v>
      </c>
      <c r="I1367" t="s">
        <v>1235</v>
      </c>
      <c r="J1367" t="s">
        <v>973</v>
      </c>
      <c r="K1367" s="23">
        <v>2.0</v>
      </c>
      <c r="N1367">
        <v>2.11</v>
      </c>
      <c r="O1367" s="23">
        <v>3.0</v>
      </c>
      <c r="R1367">
        <v>2.01</v>
      </c>
      <c r="S1367">
        <v>0.05</v>
      </c>
      <c r="T1367">
        <v>-1.0</v>
      </c>
      <c r="V1367" s="6" t="s">
        <v>1311</v>
      </c>
      <c r="W1367" s="6" t="s">
        <v>2701</v>
      </c>
      <c r="X1367" s="6" t="s">
        <v>2701</v>
      </c>
      <c r="Y1367" s="6" t="s">
        <v>2703</v>
      </c>
      <c r="Z1367" s="6" t="s">
        <v>2703</v>
      </c>
      <c r="AA1367" s="35"/>
      <c r="AB1367" s="6" t="s">
        <v>2739</v>
      </c>
      <c r="AC1367" s="6" t="s">
        <v>2740</v>
      </c>
    </row>
    <row r="1368" ht="15.75" hidden="1" customHeight="1">
      <c r="A1368" s="2">
        <v>38.0</v>
      </c>
      <c r="B1368" s="18" t="s">
        <v>735</v>
      </c>
      <c r="C1368">
        <v>0.0</v>
      </c>
      <c r="D1368">
        <v>0.0</v>
      </c>
      <c r="E1368" t="s">
        <v>965</v>
      </c>
      <c r="F1368" t="s">
        <v>1134</v>
      </c>
      <c r="G1368" t="s">
        <v>2752</v>
      </c>
      <c r="H1368" t="s">
        <v>2191</v>
      </c>
      <c r="I1368" t="s">
        <v>1235</v>
      </c>
      <c r="J1368" t="s">
        <v>973</v>
      </c>
      <c r="K1368" s="23">
        <v>2.0</v>
      </c>
      <c r="N1368">
        <v>5.96</v>
      </c>
      <c r="O1368" s="23">
        <v>3.0</v>
      </c>
      <c r="R1368">
        <v>5.65</v>
      </c>
      <c r="S1368" t="s">
        <v>976</v>
      </c>
      <c r="T1368">
        <v>0.0</v>
      </c>
      <c r="U1368">
        <v>0.0</v>
      </c>
      <c r="V1368" s="6" t="s">
        <v>1311</v>
      </c>
      <c r="W1368" s="6" t="s">
        <v>2701</v>
      </c>
      <c r="X1368" s="6" t="s">
        <v>2701</v>
      </c>
      <c r="Y1368" s="6" t="s">
        <v>2703</v>
      </c>
      <c r="Z1368" s="6" t="s">
        <v>2703</v>
      </c>
      <c r="AA1368" s="35"/>
      <c r="AB1368" s="6" t="s">
        <v>2739</v>
      </c>
      <c r="AC1368" s="6" t="s">
        <v>2740</v>
      </c>
    </row>
    <row r="1369" ht="15.75" hidden="1" customHeight="1">
      <c r="A1369" s="2">
        <v>38.0</v>
      </c>
      <c r="B1369" s="18" t="s">
        <v>735</v>
      </c>
      <c r="C1369">
        <v>0.0</v>
      </c>
      <c r="D1369">
        <v>0.0</v>
      </c>
      <c r="E1369" t="s">
        <v>965</v>
      </c>
      <c r="F1369" t="s">
        <v>1134</v>
      </c>
      <c r="G1369" t="s">
        <v>2753</v>
      </c>
      <c r="H1369" t="s">
        <v>2191</v>
      </c>
      <c r="I1369" t="s">
        <v>1235</v>
      </c>
      <c r="J1369" t="s">
        <v>973</v>
      </c>
      <c r="K1369" s="23">
        <v>2.0</v>
      </c>
      <c r="N1369">
        <v>5.96</v>
      </c>
      <c r="O1369" s="23">
        <v>4.0</v>
      </c>
      <c r="R1369">
        <v>6.26</v>
      </c>
      <c r="S1369" t="s">
        <v>976</v>
      </c>
      <c r="T1369">
        <v>0.0</v>
      </c>
      <c r="U1369">
        <v>0.0</v>
      </c>
      <c r="V1369" s="6" t="s">
        <v>1311</v>
      </c>
      <c r="W1369" s="6" t="s">
        <v>2701</v>
      </c>
      <c r="X1369" s="6" t="s">
        <v>2701</v>
      </c>
      <c r="Y1369" s="6" t="s">
        <v>2705</v>
      </c>
      <c r="Z1369" s="6" t="s">
        <v>2705</v>
      </c>
      <c r="AA1369" s="35"/>
      <c r="AB1369" s="6" t="s">
        <v>2739</v>
      </c>
      <c r="AC1369" s="6" t="s">
        <v>2740</v>
      </c>
    </row>
    <row r="1370" ht="15.75" hidden="1" customHeight="1">
      <c r="A1370" s="2">
        <v>38.0</v>
      </c>
      <c r="B1370" s="18" t="s">
        <v>735</v>
      </c>
      <c r="C1370">
        <v>0.0</v>
      </c>
      <c r="D1370">
        <v>0.0</v>
      </c>
      <c r="E1370" t="s">
        <v>965</v>
      </c>
      <c r="F1370" t="s">
        <v>1134</v>
      </c>
      <c r="G1370" t="s">
        <v>2754</v>
      </c>
      <c r="H1370" t="s">
        <v>2191</v>
      </c>
      <c r="I1370" t="s">
        <v>1235</v>
      </c>
      <c r="J1370" t="s">
        <v>973</v>
      </c>
      <c r="K1370" s="23">
        <v>2.0</v>
      </c>
      <c r="N1370">
        <v>5.96</v>
      </c>
      <c r="O1370" s="23">
        <v>5.0</v>
      </c>
      <c r="R1370">
        <v>5.63</v>
      </c>
      <c r="S1370" t="s">
        <v>976</v>
      </c>
      <c r="T1370">
        <v>0.0</v>
      </c>
      <c r="U1370">
        <v>0.0</v>
      </c>
      <c r="V1370" s="6" t="s">
        <v>1311</v>
      </c>
      <c r="W1370" s="6" t="s">
        <v>2701</v>
      </c>
      <c r="X1370" s="6" t="s">
        <v>2701</v>
      </c>
      <c r="Y1370" s="6" t="s">
        <v>2707</v>
      </c>
      <c r="Z1370" s="6" t="s">
        <v>2707</v>
      </c>
      <c r="AA1370" s="35"/>
      <c r="AB1370" s="6" t="s">
        <v>2739</v>
      </c>
      <c r="AC1370" s="6" t="s">
        <v>2740</v>
      </c>
    </row>
    <row r="1371" ht="15.75" hidden="1" customHeight="1">
      <c r="A1371" s="2">
        <v>38.0</v>
      </c>
      <c r="B1371" s="18" t="s">
        <v>735</v>
      </c>
      <c r="C1371">
        <v>0.0</v>
      </c>
      <c r="D1371">
        <v>0.0</v>
      </c>
      <c r="E1371" t="s">
        <v>965</v>
      </c>
      <c r="F1371" t="s">
        <v>1134</v>
      </c>
      <c r="G1371" t="s">
        <v>1043</v>
      </c>
      <c r="H1371" t="s">
        <v>2755</v>
      </c>
      <c r="I1371" t="s">
        <v>1235</v>
      </c>
      <c r="J1371" t="s">
        <v>973</v>
      </c>
      <c r="K1371" s="23">
        <v>2.0</v>
      </c>
      <c r="N1371">
        <v>1.34</v>
      </c>
      <c r="O1371" s="23">
        <v>3.0</v>
      </c>
      <c r="R1371">
        <v>1.33</v>
      </c>
      <c r="S1371" t="s">
        <v>976</v>
      </c>
      <c r="T1371">
        <v>0.0</v>
      </c>
      <c r="U1371">
        <v>0.0</v>
      </c>
      <c r="V1371" s="6" t="s">
        <v>1311</v>
      </c>
      <c r="W1371" s="6" t="s">
        <v>2701</v>
      </c>
      <c r="X1371" s="6" t="s">
        <v>2701</v>
      </c>
      <c r="Y1371" s="6" t="s">
        <v>2703</v>
      </c>
      <c r="Z1371" s="6" t="s">
        <v>2703</v>
      </c>
      <c r="AA1371" s="35"/>
      <c r="AB1371" s="6" t="s">
        <v>2739</v>
      </c>
      <c r="AC1371" s="6" t="s">
        <v>2740</v>
      </c>
    </row>
    <row r="1372" ht="15.75" hidden="1" customHeight="1">
      <c r="A1372" s="2">
        <v>38.0</v>
      </c>
      <c r="B1372" s="18" t="s">
        <v>735</v>
      </c>
      <c r="C1372">
        <v>0.0</v>
      </c>
      <c r="D1372">
        <v>0.0</v>
      </c>
      <c r="E1372" t="s">
        <v>965</v>
      </c>
      <c r="F1372" t="s">
        <v>1134</v>
      </c>
      <c r="G1372" t="s">
        <v>1043</v>
      </c>
      <c r="H1372" t="s">
        <v>2756</v>
      </c>
      <c r="I1372" t="s">
        <v>1235</v>
      </c>
      <c r="J1372" t="s">
        <v>973</v>
      </c>
      <c r="K1372" s="23">
        <v>2.0</v>
      </c>
      <c r="N1372">
        <v>1.34</v>
      </c>
      <c r="O1372" s="23">
        <v>4.0</v>
      </c>
      <c r="R1372">
        <v>1.35</v>
      </c>
      <c r="S1372" t="s">
        <v>976</v>
      </c>
      <c r="T1372">
        <v>0.0</v>
      </c>
      <c r="U1372">
        <v>0.0</v>
      </c>
      <c r="V1372" s="6" t="s">
        <v>1311</v>
      </c>
      <c r="W1372" s="6" t="s">
        <v>2701</v>
      </c>
      <c r="X1372" s="6" t="s">
        <v>2701</v>
      </c>
      <c r="Y1372" s="6" t="s">
        <v>2705</v>
      </c>
      <c r="Z1372" s="6" t="s">
        <v>2705</v>
      </c>
      <c r="AA1372" s="35"/>
      <c r="AB1372" s="6" t="s">
        <v>2739</v>
      </c>
      <c r="AC1372" s="6" t="s">
        <v>2740</v>
      </c>
    </row>
    <row r="1373" ht="15.75" hidden="1" customHeight="1">
      <c r="A1373" s="2">
        <v>38.0</v>
      </c>
      <c r="B1373" s="18" t="s">
        <v>735</v>
      </c>
      <c r="C1373">
        <v>0.0</v>
      </c>
      <c r="D1373">
        <v>0.0</v>
      </c>
      <c r="E1373" t="s">
        <v>965</v>
      </c>
      <c r="F1373" t="s">
        <v>1134</v>
      </c>
      <c r="G1373" t="s">
        <v>1043</v>
      </c>
      <c r="H1373" t="s">
        <v>2757</v>
      </c>
      <c r="I1373" t="s">
        <v>1235</v>
      </c>
      <c r="J1373" t="s">
        <v>973</v>
      </c>
      <c r="K1373" s="23">
        <v>2.0</v>
      </c>
      <c r="N1373">
        <v>1.34</v>
      </c>
      <c r="O1373" s="23">
        <v>5.0</v>
      </c>
      <c r="R1373">
        <v>1.35</v>
      </c>
      <c r="S1373" t="s">
        <v>976</v>
      </c>
      <c r="T1373">
        <v>0.0</v>
      </c>
      <c r="U1373">
        <v>0.0</v>
      </c>
      <c r="V1373" s="6" t="s">
        <v>1311</v>
      </c>
      <c r="W1373" s="6" t="s">
        <v>2701</v>
      </c>
      <c r="X1373" s="6" t="s">
        <v>2701</v>
      </c>
      <c r="Y1373" s="6" t="s">
        <v>2707</v>
      </c>
      <c r="Z1373" s="6" t="s">
        <v>2707</v>
      </c>
      <c r="AA1373" s="35"/>
      <c r="AB1373" s="6" t="s">
        <v>2739</v>
      </c>
      <c r="AC1373" s="6" t="s">
        <v>2740</v>
      </c>
    </row>
    <row r="1374" ht="15.75" hidden="1" customHeight="1">
      <c r="A1374" s="2">
        <v>38.0</v>
      </c>
      <c r="B1374" s="18" t="s">
        <v>735</v>
      </c>
      <c r="C1374">
        <v>0.0</v>
      </c>
      <c r="D1374">
        <v>0.0</v>
      </c>
      <c r="E1374" t="s">
        <v>965</v>
      </c>
      <c r="F1374" t="s">
        <v>1134</v>
      </c>
      <c r="G1374" t="s">
        <v>2715</v>
      </c>
      <c r="H1374" t="s">
        <v>2191</v>
      </c>
      <c r="I1374" t="s">
        <v>1235</v>
      </c>
      <c r="J1374" t="s">
        <v>973</v>
      </c>
      <c r="K1374" s="23">
        <v>2.0</v>
      </c>
      <c r="N1374">
        <v>70.82</v>
      </c>
      <c r="O1374" s="23">
        <v>3.0</v>
      </c>
      <c r="R1374">
        <v>69.94</v>
      </c>
      <c r="S1374" t="s">
        <v>976</v>
      </c>
      <c r="T1374">
        <v>0.0</v>
      </c>
      <c r="U1374">
        <v>0.0</v>
      </c>
      <c r="V1374" s="6" t="s">
        <v>1311</v>
      </c>
      <c r="W1374" s="6" t="s">
        <v>2701</v>
      </c>
      <c r="X1374" s="6" t="s">
        <v>2701</v>
      </c>
      <c r="Y1374" s="6" t="s">
        <v>2703</v>
      </c>
      <c r="Z1374" s="6" t="s">
        <v>2703</v>
      </c>
      <c r="AA1374" s="35"/>
      <c r="AB1374" s="6" t="s">
        <v>2739</v>
      </c>
      <c r="AC1374" s="6" t="s">
        <v>2740</v>
      </c>
    </row>
    <row r="1375" ht="15.75" hidden="1" customHeight="1">
      <c r="A1375" s="2">
        <v>38.0</v>
      </c>
      <c r="B1375" s="18" t="s">
        <v>735</v>
      </c>
      <c r="C1375">
        <v>0.0</v>
      </c>
      <c r="D1375">
        <v>0.0</v>
      </c>
      <c r="E1375" t="s">
        <v>965</v>
      </c>
      <c r="F1375" t="s">
        <v>1134</v>
      </c>
      <c r="G1375" t="s">
        <v>2715</v>
      </c>
      <c r="H1375" t="s">
        <v>2191</v>
      </c>
      <c r="I1375" t="s">
        <v>1235</v>
      </c>
      <c r="J1375" t="s">
        <v>973</v>
      </c>
      <c r="K1375" s="23">
        <v>2.0</v>
      </c>
      <c r="N1375">
        <v>70.82</v>
      </c>
      <c r="O1375" s="23">
        <v>4.0</v>
      </c>
      <c r="R1375">
        <v>67.42</v>
      </c>
      <c r="S1375" t="s">
        <v>976</v>
      </c>
      <c r="T1375">
        <v>0.0</v>
      </c>
      <c r="U1375">
        <v>0.0</v>
      </c>
      <c r="V1375" s="6" t="s">
        <v>1311</v>
      </c>
      <c r="W1375" s="6" t="s">
        <v>2701</v>
      </c>
      <c r="X1375" s="6" t="s">
        <v>2701</v>
      </c>
      <c r="Y1375" s="6" t="s">
        <v>2705</v>
      </c>
      <c r="Z1375" s="6" t="s">
        <v>2705</v>
      </c>
      <c r="AA1375" s="35"/>
      <c r="AB1375" s="6" t="s">
        <v>2739</v>
      </c>
      <c r="AC1375" s="6" t="s">
        <v>2740</v>
      </c>
    </row>
    <row r="1376" ht="15.75" hidden="1" customHeight="1">
      <c r="A1376" s="2">
        <v>38.0</v>
      </c>
      <c r="B1376" s="18" t="s">
        <v>735</v>
      </c>
      <c r="C1376">
        <v>0.0</v>
      </c>
      <c r="D1376">
        <v>0.0</v>
      </c>
      <c r="E1376" t="s">
        <v>965</v>
      </c>
      <c r="F1376" t="s">
        <v>1134</v>
      </c>
      <c r="G1376" t="s">
        <v>2715</v>
      </c>
      <c r="H1376" t="s">
        <v>2191</v>
      </c>
      <c r="I1376" t="s">
        <v>1235</v>
      </c>
      <c r="J1376" t="s">
        <v>973</v>
      </c>
      <c r="K1376" s="23">
        <v>2.0</v>
      </c>
      <c r="N1376">
        <v>70.82</v>
      </c>
      <c r="O1376" s="23">
        <v>5.0</v>
      </c>
      <c r="R1376">
        <v>69.31</v>
      </c>
      <c r="S1376" t="s">
        <v>976</v>
      </c>
      <c r="T1376">
        <v>0.0</v>
      </c>
      <c r="U1376">
        <v>0.0</v>
      </c>
      <c r="V1376" s="6" t="s">
        <v>1311</v>
      </c>
      <c r="W1376" s="6" t="s">
        <v>2701</v>
      </c>
      <c r="X1376" s="6" t="s">
        <v>2701</v>
      </c>
      <c r="Y1376" s="6" t="s">
        <v>2707</v>
      </c>
      <c r="Z1376" s="6" t="s">
        <v>2707</v>
      </c>
      <c r="AA1376" s="35"/>
      <c r="AB1376" s="6" t="s">
        <v>2739</v>
      </c>
      <c r="AC1376" s="6" t="s">
        <v>2740</v>
      </c>
    </row>
    <row r="1377" ht="15.75" hidden="1" customHeight="1">
      <c r="A1377" s="2">
        <v>38.0</v>
      </c>
      <c r="B1377" s="18" t="s">
        <v>735</v>
      </c>
      <c r="C1377">
        <v>0.0</v>
      </c>
      <c r="D1377">
        <v>0.0</v>
      </c>
      <c r="E1377" t="s">
        <v>965</v>
      </c>
      <c r="F1377" t="s">
        <v>1134</v>
      </c>
      <c r="G1377" t="s">
        <v>2758</v>
      </c>
      <c r="H1377" t="s">
        <v>2191</v>
      </c>
      <c r="I1377" t="s">
        <v>1235</v>
      </c>
      <c r="J1377" t="s">
        <v>973</v>
      </c>
      <c r="K1377" s="23">
        <v>2.0</v>
      </c>
      <c r="N1377">
        <v>9.46</v>
      </c>
      <c r="O1377" s="23">
        <v>3.0</v>
      </c>
      <c r="R1377">
        <v>11.26</v>
      </c>
      <c r="S1377" t="s">
        <v>976</v>
      </c>
      <c r="T1377">
        <v>0.0</v>
      </c>
      <c r="U1377">
        <v>0.0</v>
      </c>
      <c r="V1377" s="6" t="s">
        <v>1311</v>
      </c>
      <c r="W1377" s="6" t="s">
        <v>2701</v>
      </c>
      <c r="X1377" s="6" t="s">
        <v>2701</v>
      </c>
      <c r="Y1377" s="6" t="s">
        <v>2703</v>
      </c>
      <c r="Z1377" s="6" t="s">
        <v>2703</v>
      </c>
      <c r="AA1377" s="35"/>
      <c r="AB1377" s="6" t="s">
        <v>2739</v>
      </c>
      <c r="AC1377" s="6" t="s">
        <v>2740</v>
      </c>
    </row>
    <row r="1378" ht="15.75" hidden="1" customHeight="1">
      <c r="A1378" s="2">
        <v>38.0</v>
      </c>
      <c r="B1378" s="18" t="s">
        <v>735</v>
      </c>
      <c r="C1378">
        <v>0.0</v>
      </c>
      <c r="D1378">
        <v>0.0</v>
      </c>
      <c r="E1378" t="s">
        <v>965</v>
      </c>
      <c r="F1378" t="s">
        <v>1134</v>
      </c>
      <c r="G1378" t="s">
        <v>2759</v>
      </c>
      <c r="H1378" t="s">
        <v>2191</v>
      </c>
      <c r="I1378" t="s">
        <v>1235</v>
      </c>
      <c r="J1378" t="s">
        <v>973</v>
      </c>
      <c r="K1378" s="23">
        <v>2.0</v>
      </c>
      <c r="N1378">
        <v>9.46</v>
      </c>
      <c r="O1378" s="23">
        <v>4.0</v>
      </c>
      <c r="R1378">
        <v>15.41</v>
      </c>
      <c r="S1378" t="s">
        <v>976</v>
      </c>
      <c r="T1378">
        <v>0.0</v>
      </c>
      <c r="U1378">
        <v>0.0</v>
      </c>
      <c r="V1378" s="6" t="s">
        <v>1311</v>
      </c>
      <c r="W1378" s="6" t="s">
        <v>2701</v>
      </c>
      <c r="X1378" s="6" t="s">
        <v>2701</v>
      </c>
      <c r="Y1378" s="6" t="s">
        <v>2705</v>
      </c>
      <c r="Z1378" s="6" t="s">
        <v>2705</v>
      </c>
      <c r="AA1378" s="35"/>
      <c r="AB1378" s="6" t="s">
        <v>2739</v>
      </c>
      <c r="AC1378" s="6" t="s">
        <v>2740</v>
      </c>
    </row>
    <row r="1379" ht="15.75" hidden="1" customHeight="1">
      <c r="A1379" s="2">
        <v>38.0</v>
      </c>
      <c r="B1379" s="18" t="s">
        <v>735</v>
      </c>
      <c r="C1379">
        <v>0.0</v>
      </c>
      <c r="D1379">
        <v>0.0</v>
      </c>
      <c r="E1379" t="s">
        <v>965</v>
      </c>
      <c r="F1379" t="s">
        <v>1134</v>
      </c>
      <c r="G1379" t="s">
        <v>2760</v>
      </c>
      <c r="H1379" t="s">
        <v>2191</v>
      </c>
      <c r="I1379" t="s">
        <v>1235</v>
      </c>
      <c r="J1379" t="s">
        <v>973</v>
      </c>
      <c r="K1379" s="23">
        <v>2.0</v>
      </c>
      <c r="N1379">
        <v>9.46</v>
      </c>
      <c r="O1379" s="23">
        <v>5.0</v>
      </c>
      <c r="R1379">
        <v>13.62</v>
      </c>
      <c r="S1379" t="s">
        <v>976</v>
      </c>
      <c r="T1379">
        <v>0.0</v>
      </c>
      <c r="U1379">
        <v>0.0</v>
      </c>
      <c r="V1379" s="6" t="s">
        <v>1311</v>
      </c>
      <c r="W1379" s="6" t="s">
        <v>2701</v>
      </c>
      <c r="X1379" s="6" t="s">
        <v>2701</v>
      </c>
      <c r="Y1379" s="6" t="s">
        <v>2707</v>
      </c>
      <c r="Z1379" s="6" t="s">
        <v>2707</v>
      </c>
      <c r="AA1379" s="35"/>
      <c r="AB1379" s="6" t="s">
        <v>2739</v>
      </c>
      <c r="AC1379" s="6" t="s">
        <v>2740</v>
      </c>
    </row>
    <row r="1380" ht="15.75" hidden="1" customHeight="1">
      <c r="A1380" s="2">
        <v>38.0</v>
      </c>
      <c r="B1380" s="18" t="s">
        <v>735</v>
      </c>
      <c r="C1380">
        <v>0.0</v>
      </c>
      <c r="D1380">
        <v>0.0</v>
      </c>
      <c r="E1380" t="s">
        <v>965</v>
      </c>
      <c r="F1380" t="s">
        <v>1134</v>
      </c>
      <c r="G1380" t="s">
        <v>1536</v>
      </c>
      <c r="H1380" t="s">
        <v>1536</v>
      </c>
      <c r="I1380" t="s">
        <v>1235</v>
      </c>
      <c r="J1380" t="s">
        <v>973</v>
      </c>
      <c r="K1380" s="23">
        <v>2.0</v>
      </c>
      <c r="N1380">
        <v>5.71</v>
      </c>
      <c r="O1380" s="23">
        <v>3.0</v>
      </c>
      <c r="R1380">
        <v>5.65</v>
      </c>
      <c r="S1380" t="s">
        <v>976</v>
      </c>
      <c r="T1380">
        <v>0.0</v>
      </c>
      <c r="U1380">
        <v>0.0</v>
      </c>
      <c r="V1380" s="6" t="s">
        <v>1311</v>
      </c>
      <c r="W1380" s="6" t="s">
        <v>2701</v>
      </c>
      <c r="X1380" s="6" t="s">
        <v>2701</v>
      </c>
      <c r="Y1380" s="6" t="s">
        <v>2703</v>
      </c>
      <c r="Z1380" s="6" t="s">
        <v>2703</v>
      </c>
      <c r="AA1380" s="35"/>
      <c r="AB1380" s="6" t="s">
        <v>2739</v>
      </c>
      <c r="AC1380" s="6" t="s">
        <v>2740</v>
      </c>
    </row>
    <row r="1381" ht="15.75" hidden="1" customHeight="1">
      <c r="A1381" s="2">
        <v>38.0</v>
      </c>
      <c r="B1381" s="18" t="s">
        <v>735</v>
      </c>
      <c r="C1381">
        <v>0.0</v>
      </c>
      <c r="D1381">
        <v>0.0</v>
      </c>
      <c r="E1381" t="s">
        <v>965</v>
      </c>
      <c r="F1381" t="s">
        <v>1134</v>
      </c>
      <c r="G1381" t="s">
        <v>1611</v>
      </c>
      <c r="H1381" t="s">
        <v>2191</v>
      </c>
      <c r="I1381" t="s">
        <v>1235</v>
      </c>
      <c r="J1381" t="s">
        <v>973</v>
      </c>
      <c r="K1381" s="23">
        <v>2.0</v>
      </c>
      <c r="N1381">
        <v>3.82</v>
      </c>
      <c r="O1381" s="23">
        <v>3.0</v>
      </c>
      <c r="R1381">
        <v>3.02</v>
      </c>
      <c r="S1381" t="s">
        <v>976</v>
      </c>
      <c r="T1381">
        <v>0.0</v>
      </c>
      <c r="U1381">
        <v>0.0</v>
      </c>
      <c r="V1381" s="6" t="s">
        <v>1311</v>
      </c>
      <c r="W1381" s="6" t="s">
        <v>2701</v>
      </c>
      <c r="X1381" s="6" t="s">
        <v>2701</v>
      </c>
      <c r="Y1381" s="6" t="s">
        <v>2703</v>
      </c>
      <c r="Z1381" s="6" t="s">
        <v>2703</v>
      </c>
      <c r="AA1381" s="35"/>
      <c r="AB1381" s="6" t="s">
        <v>2739</v>
      </c>
      <c r="AC1381" s="6" t="s">
        <v>2740</v>
      </c>
    </row>
    <row r="1382" ht="15.75" hidden="1" customHeight="1">
      <c r="A1382" s="2">
        <v>38.0</v>
      </c>
      <c r="B1382" s="18" t="s">
        <v>735</v>
      </c>
      <c r="C1382">
        <v>0.0</v>
      </c>
      <c r="D1382">
        <v>0.0</v>
      </c>
      <c r="E1382" t="s">
        <v>965</v>
      </c>
      <c r="F1382" t="s">
        <v>1134</v>
      </c>
      <c r="G1382" t="s">
        <v>1611</v>
      </c>
      <c r="H1382" t="s">
        <v>2191</v>
      </c>
      <c r="I1382" t="s">
        <v>1235</v>
      </c>
      <c r="J1382" t="s">
        <v>973</v>
      </c>
      <c r="K1382" s="23">
        <v>2.0</v>
      </c>
      <c r="N1382">
        <v>3.82</v>
      </c>
      <c r="O1382" s="23">
        <v>4.0</v>
      </c>
      <c r="R1382">
        <v>3.45</v>
      </c>
      <c r="S1382" t="s">
        <v>976</v>
      </c>
      <c r="T1382">
        <v>0.0</v>
      </c>
      <c r="U1382">
        <v>0.0</v>
      </c>
      <c r="V1382" s="6" t="s">
        <v>1311</v>
      </c>
      <c r="W1382" s="6" t="s">
        <v>2701</v>
      </c>
      <c r="X1382" s="6" t="s">
        <v>2701</v>
      </c>
      <c r="Y1382" s="6" t="s">
        <v>2705</v>
      </c>
      <c r="Z1382" s="6" t="s">
        <v>2705</v>
      </c>
      <c r="AA1382" s="35"/>
      <c r="AB1382" s="6" t="s">
        <v>2739</v>
      </c>
      <c r="AC1382" s="6" t="s">
        <v>2740</v>
      </c>
    </row>
    <row r="1383" ht="15.75" hidden="1" customHeight="1">
      <c r="A1383" s="2">
        <v>38.0</v>
      </c>
      <c r="B1383" s="18" t="s">
        <v>735</v>
      </c>
      <c r="C1383">
        <v>0.0</v>
      </c>
      <c r="D1383">
        <v>0.0</v>
      </c>
      <c r="E1383" t="s">
        <v>965</v>
      </c>
      <c r="F1383" t="s">
        <v>1134</v>
      </c>
      <c r="G1383" t="s">
        <v>1611</v>
      </c>
      <c r="H1383" t="s">
        <v>2191</v>
      </c>
      <c r="I1383" t="s">
        <v>1235</v>
      </c>
      <c r="J1383" t="s">
        <v>973</v>
      </c>
      <c r="K1383" s="23">
        <v>2.0</v>
      </c>
      <c r="N1383">
        <v>3.82</v>
      </c>
      <c r="O1383" s="23">
        <v>5.0</v>
      </c>
      <c r="R1383">
        <v>3.39</v>
      </c>
      <c r="S1383" t="s">
        <v>976</v>
      </c>
      <c r="T1383">
        <v>0.0</v>
      </c>
      <c r="U1383">
        <v>0.0</v>
      </c>
      <c r="V1383" s="6" t="s">
        <v>1311</v>
      </c>
      <c r="W1383" s="6" t="s">
        <v>2701</v>
      </c>
      <c r="X1383" s="6" t="s">
        <v>2701</v>
      </c>
      <c r="Y1383" s="6" t="s">
        <v>2707</v>
      </c>
      <c r="Z1383" s="6" t="s">
        <v>2707</v>
      </c>
      <c r="AA1383" s="35"/>
      <c r="AB1383" s="6" t="s">
        <v>2739</v>
      </c>
      <c r="AC1383" s="6" t="s">
        <v>2740</v>
      </c>
    </row>
    <row r="1384" ht="15.75" hidden="1" customHeight="1">
      <c r="A1384" s="2">
        <v>38.0</v>
      </c>
      <c r="B1384" s="18" t="s">
        <v>735</v>
      </c>
      <c r="C1384">
        <v>0.0</v>
      </c>
      <c r="D1384">
        <v>0.0</v>
      </c>
      <c r="E1384" t="s">
        <v>965</v>
      </c>
      <c r="F1384" t="s">
        <v>1134</v>
      </c>
      <c r="G1384" t="s">
        <v>2730</v>
      </c>
      <c r="H1384" t="s">
        <v>1725</v>
      </c>
      <c r="I1384" t="s">
        <v>1235</v>
      </c>
      <c r="J1384" t="s">
        <v>973</v>
      </c>
      <c r="K1384" s="23">
        <v>2.0</v>
      </c>
      <c r="N1384">
        <v>2.11</v>
      </c>
      <c r="O1384" s="23">
        <v>4.0</v>
      </c>
      <c r="R1384">
        <v>2.08</v>
      </c>
      <c r="S1384" t="s">
        <v>976</v>
      </c>
      <c r="T1384">
        <v>0.0</v>
      </c>
      <c r="U1384">
        <v>0.0</v>
      </c>
      <c r="V1384" s="6" t="s">
        <v>1311</v>
      </c>
      <c r="W1384" s="6" t="s">
        <v>2701</v>
      </c>
      <c r="X1384" s="6" t="s">
        <v>2701</v>
      </c>
      <c r="Y1384" s="6" t="s">
        <v>2705</v>
      </c>
      <c r="Z1384" s="6" t="s">
        <v>2705</v>
      </c>
      <c r="AA1384" s="35"/>
      <c r="AB1384" s="6" t="s">
        <v>2739</v>
      </c>
      <c r="AC1384" s="6" t="s">
        <v>2740</v>
      </c>
    </row>
    <row r="1385" ht="15.75" hidden="1" customHeight="1">
      <c r="A1385" s="2">
        <v>38.0</v>
      </c>
      <c r="B1385" s="18" t="s">
        <v>735</v>
      </c>
      <c r="C1385">
        <v>0.0</v>
      </c>
      <c r="D1385">
        <v>0.0</v>
      </c>
      <c r="E1385" t="s">
        <v>965</v>
      </c>
      <c r="F1385" t="s">
        <v>1134</v>
      </c>
      <c r="G1385" t="s">
        <v>2730</v>
      </c>
      <c r="H1385" t="s">
        <v>1725</v>
      </c>
      <c r="I1385" t="s">
        <v>1235</v>
      </c>
      <c r="J1385" t="s">
        <v>973</v>
      </c>
      <c r="K1385" s="23">
        <v>2.0</v>
      </c>
      <c r="N1385">
        <v>2.11</v>
      </c>
      <c r="O1385" s="23">
        <v>5.0</v>
      </c>
      <c r="R1385">
        <v>2.09</v>
      </c>
      <c r="S1385" t="s">
        <v>976</v>
      </c>
      <c r="T1385">
        <v>0.0</v>
      </c>
      <c r="U1385">
        <v>0.0</v>
      </c>
      <c r="V1385" s="6" t="s">
        <v>1311</v>
      </c>
      <c r="W1385" s="6" t="s">
        <v>2701</v>
      </c>
      <c r="X1385" s="6" t="s">
        <v>2701</v>
      </c>
      <c r="Y1385" s="6" t="s">
        <v>2707</v>
      </c>
      <c r="Z1385" s="6" t="s">
        <v>2707</v>
      </c>
      <c r="AA1385" s="35"/>
      <c r="AB1385" s="6" t="s">
        <v>2739</v>
      </c>
      <c r="AC1385" s="6" t="s">
        <v>2740</v>
      </c>
    </row>
    <row r="1386" ht="15.75" hidden="1" customHeight="1">
      <c r="A1386" s="2">
        <v>38.0</v>
      </c>
      <c r="B1386" s="18" t="s">
        <v>735</v>
      </c>
      <c r="C1386">
        <v>0.0</v>
      </c>
      <c r="D1386">
        <v>0.0</v>
      </c>
      <c r="E1386" t="s">
        <v>965</v>
      </c>
      <c r="F1386" t="s">
        <v>1134</v>
      </c>
      <c r="G1386" t="s">
        <v>1668</v>
      </c>
      <c r="H1386" t="s">
        <v>1669</v>
      </c>
      <c r="I1386" t="s">
        <v>1235</v>
      </c>
      <c r="J1386" t="s">
        <v>973</v>
      </c>
      <c r="K1386" s="23">
        <v>2.0</v>
      </c>
      <c r="N1386">
        <v>1335.0</v>
      </c>
      <c r="O1386" s="23">
        <v>3.0</v>
      </c>
      <c r="R1386">
        <v>1301.0</v>
      </c>
      <c r="S1386" t="s">
        <v>976</v>
      </c>
      <c r="T1386">
        <v>0.0</v>
      </c>
      <c r="U1386">
        <v>0.0</v>
      </c>
      <c r="V1386" s="6" t="s">
        <v>1311</v>
      </c>
      <c r="W1386" s="6" t="s">
        <v>2701</v>
      </c>
      <c r="X1386" s="6" t="s">
        <v>2701</v>
      </c>
      <c r="Y1386" s="6" t="s">
        <v>2703</v>
      </c>
      <c r="Z1386" s="6" t="s">
        <v>2703</v>
      </c>
      <c r="AA1386" s="35"/>
      <c r="AB1386" s="6" t="s">
        <v>2739</v>
      </c>
      <c r="AC1386" s="6" t="s">
        <v>2740</v>
      </c>
    </row>
    <row r="1387" ht="15.75" hidden="1" customHeight="1">
      <c r="A1387" s="2">
        <v>38.0</v>
      </c>
      <c r="B1387" s="18" t="s">
        <v>735</v>
      </c>
      <c r="C1387">
        <v>0.0</v>
      </c>
      <c r="D1387">
        <v>0.0</v>
      </c>
      <c r="E1387" t="s">
        <v>965</v>
      </c>
      <c r="F1387" t="s">
        <v>1134</v>
      </c>
      <c r="G1387" t="s">
        <v>1668</v>
      </c>
      <c r="H1387" t="s">
        <v>1669</v>
      </c>
      <c r="I1387" t="s">
        <v>1235</v>
      </c>
      <c r="J1387" t="s">
        <v>973</v>
      </c>
      <c r="K1387" s="23">
        <v>2.0</v>
      </c>
      <c r="N1387">
        <v>1335.0</v>
      </c>
      <c r="O1387" s="23">
        <v>4.0</v>
      </c>
      <c r="R1387">
        <v>1298.0</v>
      </c>
      <c r="S1387" t="s">
        <v>976</v>
      </c>
      <c r="T1387">
        <v>0.0</v>
      </c>
      <c r="U1387">
        <v>0.0</v>
      </c>
      <c r="V1387" s="6" t="s">
        <v>1311</v>
      </c>
      <c r="W1387" s="6" t="s">
        <v>2701</v>
      </c>
      <c r="X1387" s="6" t="s">
        <v>2701</v>
      </c>
      <c r="Y1387" s="6" t="s">
        <v>2705</v>
      </c>
      <c r="Z1387" s="6" t="s">
        <v>2705</v>
      </c>
      <c r="AA1387" s="35"/>
      <c r="AB1387" s="6" t="s">
        <v>2739</v>
      </c>
      <c r="AC1387" s="6" t="s">
        <v>2740</v>
      </c>
    </row>
    <row r="1388" ht="15.75" hidden="1" customHeight="1">
      <c r="A1388" s="2">
        <v>38.0</v>
      </c>
      <c r="B1388" s="18" t="s">
        <v>735</v>
      </c>
      <c r="C1388">
        <v>0.0</v>
      </c>
      <c r="D1388">
        <v>0.0</v>
      </c>
      <c r="E1388" t="s">
        <v>965</v>
      </c>
      <c r="F1388" t="s">
        <v>1134</v>
      </c>
      <c r="G1388" t="s">
        <v>1668</v>
      </c>
      <c r="H1388" t="s">
        <v>1669</v>
      </c>
      <c r="I1388" t="s">
        <v>1235</v>
      </c>
      <c r="J1388" t="s">
        <v>973</v>
      </c>
      <c r="K1388" s="23">
        <v>2.0</v>
      </c>
      <c r="N1388">
        <v>1335.0</v>
      </c>
      <c r="O1388" s="23">
        <v>5.0</v>
      </c>
      <c r="R1388">
        <v>1283.0</v>
      </c>
      <c r="S1388" t="s">
        <v>976</v>
      </c>
      <c r="T1388">
        <v>0.0</v>
      </c>
      <c r="U1388">
        <v>0.0</v>
      </c>
      <c r="V1388" s="6" t="s">
        <v>1311</v>
      </c>
      <c r="W1388" s="6" t="s">
        <v>2701</v>
      </c>
      <c r="X1388" s="6" t="s">
        <v>2701</v>
      </c>
      <c r="Y1388" s="6" t="s">
        <v>2707</v>
      </c>
      <c r="Z1388" s="6" t="s">
        <v>2707</v>
      </c>
      <c r="AA1388" s="35"/>
      <c r="AB1388" s="6" t="s">
        <v>2739</v>
      </c>
      <c r="AC1388" s="6" t="s">
        <v>2740</v>
      </c>
    </row>
    <row r="1389" ht="15.75" hidden="1" customHeight="1">
      <c r="A1389" s="2">
        <v>38.0</v>
      </c>
      <c r="B1389" s="18" t="s">
        <v>735</v>
      </c>
      <c r="C1389">
        <v>0.0</v>
      </c>
      <c r="D1389">
        <v>0.0</v>
      </c>
      <c r="E1389" t="s">
        <v>965</v>
      </c>
      <c r="F1389" t="s">
        <v>1134</v>
      </c>
      <c r="G1389" t="s">
        <v>1719</v>
      </c>
      <c r="H1389" t="s">
        <v>1234</v>
      </c>
      <c r="I1389" t="s">
        <v>1235</v>
      </c>
      <c r="J1389" t="s">
        <v>973</v>
      </c>
      <c r="K1389" s="23">
        <v>2.0</v>
      </c>
      <c r="N1389">
        <v>42.21</v>
      </c>
      <c r="O1389" s="23">
        <v>3.0</v>
      </c>
      <c r="R1389">
        <v>40.26</v>
      </c>
      <c r="S1389" t="s">
        <v>976</v>
      </c>
      <c r="T1389">
        <v>0.0</v>
      </c>
      <c r="U1389">
        <v>0.0</v>
      </c>
      <c r="V1389" s="6" t="s">
        <v>1311</v>
      </c>
      <c r="W1389" s="6" t="s">
        <v>2701</v>
      </c>
      <c r="X1389" s="6" t="s">
        <v>2701</v>
      </c>
      <c r="Y1389" s="6" t="s">
        <v>2703</v>
      </c>
      <c r="Z1389" s="6" t="s">
        <v>2703</v>
      </c>
      <c r="AA1389" s="35"/>
      <c r="AB1389" s="6" t="s">
        <v>2739</v>
      </c>
      <c r="AC1389" s="6" t="s">
        <v>2740</v>
      </c>
    </row>
    <row r="1390" ht="15.75" hidden="1" customHeight="1">
      <c r="A1390" s="2">
        <v>38.0</v>
      </c>
      <c r="B1390" s="18" t="s">
        <v>735</v>
      </c>
      <c r="C1390">
        <v>0.0</v>
      </c>
      <c r="D1390">
        <v>0.0</v>
      </c>
      <c r="E1390" t="s">
        <v>965</v>
      </c>
      <c r="F1390" t="s">
        <v>1134</v>
      </c>
      <c r="G1390" t="s">
        <v>1719</v>
      </c>
      <c r="H1390" t="s">
        <v>1234</v>
      </c>
      <c r="I1390" t="s">
        <v>1235</v>
      </c>
      <c r="J1390" t="s">
        <v>973</v>
      </c>
      <c r="K1390" s="23">
        <v>2.0</v>
      </c>
      <c r="N1390">
        <v>42.21</v>
      </c>
      <c r="O1390" s="23">
        <v>4.0</v>
      </c>
      <c r="R1390">
        <v>41.27</v>
      </c>
      <c r="S1390" t="s">
        <v>976</v>
      </c>
      <c r="T1390">
        <v>0.0</v>
      </c>
      <c r="U1390">
        <v>0.0</v>
      </c>
      <c r="V1390" s="6" t="s">
        <v>1311</v>
      </c>
      <c r="W1390" s="6" t="s">
        <v>2701</v>
      </c>
      <c r="X1390" s="6" t="s">
        <v>2701</v>
      </c>
      <c r="Y1390" s="6" t="s">
        <v>2705</v>
      </c>
      <c r="Z1390" s="6" t="s">
        <v>2705</v>
      </c>
      <c r="AA1390" s="35"/>
      <c r="AB1390" s="6" t="s">
        <v>2739</v>
      </c>
      <c r="AC1390" s="6" t="s">
        <v>2740</v>
      </c>
    </row>
    <row r="1391" ht="15.75" hidden="1" customHeight="1">
      <c r="A1391" s="2">
        <v>38.0</v>
      </c>
      <c r="B1391" s="18" t="s">
        <v>735</v>
      </c>
      <c r="C1391">
        <v>0.0</v>
      </c>
      <c r="D1391">
        <v>0.0</v>
      </c>
      <c r="E1391" t="s">
        <v>965</v>
      </c>
      <c r="F1391" t="s">
        <v>1134</v>
      </c>
      <c r="G1391" t="s">
        <v>1719</v>
      </c>
      <c r="H1391" t="s">
        <v>1234</v>
      </c>
      <c r="I1391" t="s">
        <v>1235</v>
      </c>
      <c r="J1391" t="s">
        <v>973</v>
      </c>
      <c r="K1391" s="23">
        <v>2.0</v>
      </c>
      <c r="N1391">
        <v>42.21</v>
      </c>
      <c r="O1391" s="23">
        <v>5.0</v>
      </c>
      <c r="R1391">
        <v>41.72</v>
      </c>
      <c r="S1391" t="s">
        <v>976</v>
      </c>
      <c r="T1391">
        <v>0.0</v>
      </c>
      <c r="U1391">
        <v>0.0</v>
      </c>
      <c r="V1391" s="6" t="s">
        <v>1311</v>
      </c>
      <c r="W1391" s="6" t="s">
        <v>2701</v>
      </c>
      <c r="X1391" s="6" t="s">
        <v>2701</v>
      </c>
      <c r="Y1391" s="6" t="s">
        <v>2707</v>
      </c>
      <c r="Z1391" s="6" t="s">
        <v>2707</v>
      </c>
      <c r="AA1391" s="35"/>
      <c r="AB1391" s="6" t="s">
        <v>2739</v>
      </c>
      <c r="AC1391" s="6" t="s">
        <v>2740</v>
      </c>
    </row>
    <row r="1392" ht="15.75" hidden="1" customHeight="1">
      <c r="A1392" s="2">
        <v>38.0</v>
      </c>
      <c r="B1392" s="18" t="s">
        <v>735</v>
      </c>
      <c r="C1392">
        <v>0.0</v>
      </c>
      <c r="D1392">
        <v>0.0</v>
      </c>
      <c r="E1392" t="s">
        <v>965</v>
      </c>
      <c r="F1392" t="s">
        <v>1134</v>
      </c>
      <c r="G1392" t="s">
        <v>2735</v>
      </c>
      <c r="H1392" t="s">
        <v>2191</v>
      </c>
      <c r="I1392" t="s">
        <v>1235</v>
      </c>
      <c r="J1392" t="s">
        <v>973</v>
      </c>
      <c r="K1392" s="23">
        <v>2.0</v>
      </c>
      <c r="N1392">
        <v>17.06</v>
      </c>
      <c r="O1392" s="23">
        <v>3.0</v>
      </c>
      <c r="R1392">
        <v>18.64</v>
      </c>
      <c r="S1392" t="s">
        <v>976</v>
      </c>
      <c r="T1392">
        <v>0.0</v>
      </c>
      <c r="U1392">
        <v>0.0</v>
      </c>
      <c r="V1392" s="6" t="s">
        <v>1311</v>
      </c>
      <c r="W1392" s="6" t="s">
        <v>2701</v>
      </c>
      <c r="X1392" s="6" t="s">
        <v>2701</v>
      </c>
      <c r="Y1392" s="6" t="s">
        <v>2703</v>
      </c>
      <c r="Z1392" s="6" t="s">
        <v>2703</v>
      </c>
      <c r="AA1392" s="35"/>
      <c r="AB1392" s="6" t="s">
        <v>2739</v>
      </c>
      <c r="AC1392" s="6" t="s">
        <v>2740</v>
      </c>
    </row>
    <row r="1393" ht="15.75" hidden="1" customHeight="1">
      <c r="A1393" s="2">
        <v>38.0</v>
      </c>
      <c r="B1393" s="18" t="s">
        <v>735</v>
      </c>
      <c r="C1393">
        <v>0.0</v>
      </c>
      <c r="D1393">
        <v>0.0</v>
      </c>
      <c r="E1393" t="s">
        <v>965</v>
      </c>
      <c r="F1393" t="s">
        <v>1134</v>
      </c>
      <c r="G1393" t="s">
        <v>2735</v>
      </c>
      <c r="H1393" t="s">
        <v>2191</v>
      </c>
      <c r="I1393" t="s">
        <v>1235</v>
      </c>
      <c r="J1393" t="s">
        <v>973</v>
      </c>
      <c r="K1393" s="23">
        <v>2.0</v>
      </c>
      <c r="N1393">
        <v>17.06</v>
      </c>
      <c r="O1393" s="23">
        <v>4.0</v>
      </c>
      <c r="R1393">
        <v>23.31</v>
      </c>
      <c r="S1393" t="s">
        <v>976</v>
      </c>
      <c r="T1393">
        <v>0.0</v>
      </c>
      <c r="U1393">
        <v>0.0</v>
      </c>
      <c r="V1393" s="6" t="s">
        <v>1311</v>
      </c>
      <c r="W1393" s="6" t="s">
        <v>2701</v>
      </c>
      <c r="X1393" s="6" t="s">
        <v>2701</v>
      </c>
      <c r="Y1393" s="6" t="s">
        <v>2705</v>
      </c>
      <c r="Z1393" s="6" t="s">
        <v>2705</v>
      </c>
      <c r="AA1393" s="35"/>
      <c r="AB1393" s="6" t="s">
        <v>2739</v>
      </c>
      <c r="AC1393" s="6" t="s">
        <v>2740</v>
      </c>
    </row>
    <row r="1394" ht="15.75" hidden="1" customHeight="1">
      <c r="A1394" s="2">
        <v>38.0</v>
      </c>
      <c r="B1394" s="18" t="s">
        <v>735</v>
      </c>
      <c r="C1394">
        <v>0.0</v>
      </c>
      <c r="D1394">
        <v>0.0</v>
      </c>
      <c r="E1394" t="s">
        <v>965</v>
      </c>
      <c r="F1394" t="s">
        <v>1134</v>
      </c>
      <c r="G1394" t="s">
        <v>2735</v>
      </c>
      <c r="H1394" t="s">
        <v>2191</v>
      </c>
      <c r="I1394" t="s">
        <v>1235</v>
      </c>
      <c r="J1394" t="s">
        <v>973</v>
      </c>
      <c r="K1394" s="23">
        <v>2.0</v>
      </c>
      <c r="N1394">
        <v>17.06</v>
      </c>
      <c r="O1394" s="23">
        <v>5.0</v>
      </c>
      <c r="R1394">
        <v>20.25</v>
      </c>
      <c r="S1394" t="s">
        <v>976</v>
      </c>
      <c r="T1394">
        <v>0.0</v>
      </c>
      <c r="U1394">
        <v>0.0</v>
      </c>
      <c r="V1394" s="6" t="s">
        <v>1311</v>
      </c>
      <c r="W1394" s="6" t="s">
        <v>2701</v>
      </c>
      <c r="X1394" s="6" t="s">
        <v>2701</v>
      </c>
      <c r="Y1394" s="6" t="s">
        <v>2707</v>
      </c>
      <c r="Z1394" s="6" t="s">
        <v>2707</v>
      </c>
      <c r="AA1394" s="35"/>
      <c r="AB1394" s="6" t="s">
        <v>2739</v>
      </c>
      <c r="AC1394" s="6" t="s">
        <v>2740</v>
      </c>
    </row>
    <row r="1395" ht="15.75" hidden="1" customHeight="1">
      <c r="A1395" s="2">
        <v>38.0</v>
      </c>
      <c r="B1395" s="18" t="s">
        <v>735</v>
      </c>
      <c r="C1395">
        <v>0.0</v>
      </c>
      <c r="D1395">
        <v>0.0</v>
      </c>
      <c r="E1395" t="s">
        <v>965</v>
      </c>
      <c r="F1395" t="s">
        <v>1134</v>
      </c>
      <c r="G1395" t="s">
        <v>1724</v>
      </c>
      <c r="H1395" t="s">
        <v>1725</v>
      </c>
      <c r="I1395" t="s">
        <v>1235</v>
      </c>
      <c r="J1395" t="s">
        <v>973</v>
      </c>
      <c r="K1395" s="23">
        <v>2.0</v>
      </c>
      <c r="N1395">
        <v>78.0</v>
      </c>
      <c r="O1395" s="23">
        <v>3.0</v>
      </c>
      <c r="R1395">
        <v>75.0</v>
      </c>
      <c r="S1395" t="s">
        <v>976</v>
      </c>
      <c r="T1395">
        <v>0.0</v>
      </c>
      <c r="U1395">
        <v>0.0</v>
      </c>
      <c r="V1395" s="6" t="s">
        <v>1311</v>
      </c>
      <c r="W1395" s="6" t="s">
        <v>2701</v>
      </c>
      <c r="X1395" s="6" t="s">
        <v>2701</v>
      </c>
      <c r="Y1395" s="6" t="s">
        <v>2703</v>
      </c>
      <c r="Z1395" s="6" t="s">
        <v>2703</v>
      </c>
      <c r="AA1395" s="35"/>
      <c r="AB1395" s="6" t="s">
        <v>2739</v>
      </c>
      <c r="AC1395" s="6" t="s">
        <v>2740</v>
      </c>
    </row>
    <row r="1396" ht="15.75" hidden="1" customHeight="1">
      <c r="A1396" s="2">
        <v>38.0</v>
      </c>
      <c r="B1396" s="18" t="s">
        <v>735</v>
      </c>
      <c r="C1396">
        <v>0.0</v>
      </c>
      <c r="D1396">
        <v>0.0</v>
      </c>
      <c r="E1396" t="s">
        <v>965</v>
      </c>
      <c r="F1396" t="s">
        <v>1134</v>
      </c>
      <c r="G1396" t="s">
        <v>1724</v>
      </c>
      <c r="H1396" t="s">
        <v>1725</v>
      </c>
      <c r="I1396" t="s">
        <v>1235</v>
      </c>
      <c r="J1396" t="s">
        <v>973</v>
      </c>
      <c r="K1396" s="23">
        <v>2.0</v>
      </c>
      <c r="N1396">
        <v>78.0</v>
      </c>
      <c r="O1396" s="23">
        <v>4.0</v>
      </c>
      <c r="R1396">
        <v>78.0</v>
      </c>
      <c r="S1396" t="s">
        <v>976</v>
      </c>
      <c r="T1396">
        <v>0.0</v>
      </c>
      <c r="U1396">
        <v>0.0</v>
      </c>
      <c r="V1396" s="6" t="s">
        <v>1311</v>
      </c>
      <c r="W1396" s="6" t="s">
        <v>2701</v>
      </c>
      <c r="X1396" s="6" t="s">
        <v>2701</v>
      </c>
      <c r="Y1396" s="6" t="s">
        <v>2705</v>
      </c>
      <c r="Z1396" s="6" t="s">
        <v>2705</v>
      </c>
      <c r="AA1396" s="35"/>
      <c r="AB1396" s="6" t="s">
        <v>2739</v>
      </c>
      <c r="AC1396" s="6" t="s">
        <v>2740</v>
      </c>
    </row>
    <row r="1397" ht="15.75" hidden="1" customHeight="1">
      <c r="A1397" s="2">
        <v>38.0</v>
      </c>
      <c r="B1397" s="18" t="s">
        <v>735</v>
      </c>
      <c r="C1397">
        <v>0.0</v>
      </c>
      <c r="D1397">
        <v>0.0</v>
      </c>
      <c r="E1397" t="s">
        <v>965</v>
      </c>
      <c r="F1397" t="s">
        <v>1134</v>
      </c>
      <c r="G1397" t="s">
        <v>1724</v>
      </c>
      <c r="H1397" t="s">
        <v>1725</v>
      </c>
      <c r="I1397" t="s">
        <v>1235</v>
      </c>
      <c r="J1397" t="s">
        <v>973</v>
      </c>
      <c r="K1397" s="23">
        <v>2.0</v>
      </c>
      <c r="N1397">
        <v>78.0</v>
      </c>
      <c r="O1397" s="23">
        <v>5.0</v>
      </c>
      <c r="R1397">
        <v>77.0</v>
      </c>
      <c r="S1397" t="s">
        <v>976</v>
      </c>
      <c r="T1397">
        <v>0.0</v>
      </c>
      <c r="U1397">
        <v>0.0</v>
      </c>
      <c r="V1397" s="6" t="s">
        <v>1311</v>
      </c>
      <c r="W1397" s="6" t="s">
        <v>2701</v>
      </c>
      <c r="X1397" s="6" t="s">
        <v>2701</v>
      </c>
      <c r="Y1397" s="6" t="s">
        <v>2707</v>
      </c>
      <c r="Z1397" s="6" t="s">
        <v>2707</v>
      </c>
      <c r="AA1397" s="35"/>
      <c r="AB1397" s="6" t="s">
        <v>2739</v>
      </c>
      <c r="AC1397" s="6" t="s">
        <v>2740</v>
      </c>
    </row>
    <row r="1398" ht="15.75" hidden="1" customHeight="1">
      <c r="A1398" s="2">
        <v>38.0</v>
      </c>
      <c r="B1398" s="18" t="s">
        <v>735</v>
      </c>
      <c r="C1398">
        <v>0.0</v>
      </c>
      <c r="D1398">
        <v>0.0</v>
      </c>
      <c r="E1398" t="s">
        <v>965</v>
      </c>
      <c r="F1398" t="s">
        <v>966</v>
      </c>
      <c r="G1398" t="s">
        <v>968</v>
      </c>
      <c r="H1398" t="s">
        <v>1447</v>
      </c>
      <c r="I1398" t="s">
        <v>1235</v>
      </c>
      <c r="J1398" t="s">
        <v>973</v>
      </c>
      <c r="K1398" s="23">
        <v>2.0</v>
      </c>
      <c r="N1398">
        <v>11811.0</v>
      </c>
      <c r="O1398" s="23">
        <v>3.0</v>
      </c>
      <c r="R1398">
        <v>10943.0</v>
      </c>
      <c r="S1398" t="s">
        <v>976</v>
      </c>
      <c r="T1398">
        <v>9.0</v>
      </c>
      <c r="V1398" s="6" t="s">
        <v>1311</v>
      </c>
      <c r="W1398" s="6" t="s">
        <v>2701</v>
      </c>
      <c r="X1398" s="6" t="s">
        <v>2701</v>
      </c>
      <c r="Y1398" s="6" t="s">
        <v>2703</v>
      </c>
      <c r="Z1398" s="6" t="s">
        <v>2703</v>
      </c>
      <c r="AA1398" s="35"/>
      <c r="AB1398" s="6" t="s">
        <v>2739</v>
      </c>
      <c r="AC1398" s="6" t="s">
        <v>2740</v>
      </c>
    </row>
    <row r="1399" ht="15.75" hidden="1" customHeight="1">
      <c r="A1399" s="2">
        <v>38.0</v>
      </c>
      <c r="B1399" s="18" t="s">
        <v>735</v>
      </c>
      <c r="C1399">
        <v>0.0</v>
      </c>
      <c r="D1399">
        <v>0.0</v>
      </c>
      <c r="E1399" t="s">
        <v>965</v>
      </c>
      <c r="F1399" t="s">
        <v>966</v>
      </c>
      <c r="G1399" t="s">
        <v>1210</v>
      </c>
      <c r="H1399" t="s">
        <v>1447</v>
      </c>
      <c r="I1399" t="s">
        <v>1235</v>
      </c>
      <c r="J1399" t="s">
        <v>973</v>
      </c>
      <c r="K1399" s="23">
        <v>2.0</v>
      </c>
      <c r="N1399">
        <v>3667.0</v>
      </c>
      <c r="O1399" s="23">
        <v>3.0</v>
      </c>
      <c r="R1399">
        <v>3650.0</v>
      </c>
      <c r="S1399" t="s">
        <v>976</v>
      </c>
      <c r="T1399">
        <v>9.0</v>
      </c>
      <c r="V1399" s="6" t="s">
        <v>1311</v>
      </c>
      <c r="W1399" s="6" t="s">
        <v>2701</v>
      </c>
      <c r="X1399" s="6" t="s">
        <v>2701</v>
      </c>
      <c r="Y1399" s="6" t="s">
        <v>2703</v>
      </c>
      <c r="Z1399" s="6" t="s">
        <v>2703</v>
      </c>
      <c r="AA1399" s="35"/>
      <c r="AB1399" s="6" t="s">
        <v>2739</v>
      </c>
      <c r="AC1399" s="6" t="s">
        <v>2740</v>
      </c>
    </row>
    <row r="1400" ht="15.75" hidden="1" customHeight="1">
      <c r="A1400" s="2">
        <v>38.0</v>
      </c>
      <c r="B1400" s="18" t="s">
        <v>735</v>
      </c>
      <c r="C1400">
        <v>0.0</v>
      </c>
      <c r="D1400">
        <v>0.0</v>
      </c>
      <c r="E1400" t="s">
        <v>965</v>
      </c>
      <c r="F1400" t="s">
        <v>966</v>
      </c>
      <c r="G1400" t="s">
        <v>968</v>
      </c>
      <c r="H1400" t="s">
        <v>1447</v>
      </c>
      <c r="I1400" t="s">
        <v>1235</v>
      </c>
      <c r="J1400" t="s">
        <v>973</v>
      </c>
      <c r="K1400" s="23">
        <v>2.0</v>
      </c>
      <c r="N1400">
        <v>11811.0</v>
      </c>
      <c r="O1400" s="23">
        <v>4.0</v>
      </c>
      <c r="R1400">
        <v>12028.0</v>
      </c>
      <c r="S1400" t="s">
        <v>976</v>
      </c>
      <c r="T1400">
        <v>10.0</v>
      </c>
      <c r="V1400" s="6" t="s">
        <v>1311</v>
      </c>
      <c r="W1400" s="6" t="s">
        <v>2701</v>
      </c>
      <c r="X1400" s="6" t="s">
        <v>2701</v>
      </c>
      <c r="Y1400" s="6" t="s">
        <v>2705</v>
      </c>
      <c r="Z1400" s="6" t="s">
        <v>2705</v>
      </c>
      <c r="AA1400" s="35"/>
      <c r="AB1400" s="6" t="s">
        <v>2739</v>
      </c>
      <c r="AC1400" s="6" t="s">
        <v>2740</v>
      </c>
    </row>
    <row r="1401" ht="15.75" hidden="1" customHeight="1">
      <c r="A1401" s="2">
        <v>38.0</v>
      </c>
      <c r="B1401" s="18" t="s">
        <v>735</v>
      </c>
      <c r="C1401">
        <v>0.0</v>
      </c>
      <c r="D1401">
        <v>0.0</v>
      </c>
      <c r="E1401" t="s">
        <v>965</v>
      </c>
      <c r="F1401" t="s">
        <v>966</v>
      </c>
      <c r="G1401" t="s">
        <v>1210</v>
      </c>
      <c r="H1401" t="s">
        <v>1447</v>
      </c>
      <c r="I1401" t="s">
        <v>1235</v>
      </c>
      <c r="J1401" t="s">
        <v>973</v>
      </c>
      <c r="K1401" s="23">
        <v>2.0</v>
      </c>
      <c r="N1401">
        <v>3667.0</v>
      </c>
      <c r="O1401" s="23">
        <v>4.0</v>
      </c>
      <c r="R1401">
        <v>3590.0</v>
      </c>
      <c r="S1401" t="s">
        <v>976</v>
      </c>
      <c r="T1401">
        <v>10.0</v>
      </c>
      <c r="V1401" s="6" t="s">
        <v>1311</v>
      </c>
      <c r="W1401" s="6" t="s">
        <v>2701</v>
      </c>
      <c r="X1401" s="6" t="s">
        <v>2701</v>
      </c>
      <c r="Y1401" s="6" t="s">
        <v>2705</v>
      </c>
      <c r="Z1401" s="6" t="s">
        <v>2705</v>
      </c>
      <c r="AA1401" s="35"/>
      <c r="AB1401" s="6" t="s">
        <v>2739</v>
      </c>
      <c r="AC1401" s="6" t="s">
        <v>2740</v>
      </c>
    </row>
    <row r="1402" ht="15.75" hidden="1" customHeight="1">
      <c r="A1402" s="2">
        <v>38.0</v>
      </c>
      <c r="B1402" s="18" t="s">
        <v>735</v>
      </c>
      <c r="C1402">
        <v>0.0</v>
      </c>
      <c r="D1402">
        <v>0.0</v>
      </c>
      <c r="E1402" t="s">
        <v>965</v>
      </c>
      <c r="F1402" t="s">
        <v>966</v>
      </c>
      <c r="G1402" t="s">
        <v>968</v>
      </c>
      <c r="H1402" t="s">
        <v>1447</v>
      </c>
      <c r="I1402" t="s">
        <v>1235</v>
      </c>
      <c r="J1402" t="s">
        <v>973</v>
      </c>
      <c r="K1402" s="23">
        <v>2.0</v>
      </c>
      <c r="N1402">
        <v>11811.0</v>
      </c>
      <c r="O1402" s="23">
        <v>5.0</v>
      </c>
      <c r="R1402">
        <v>11837.0</v>
      </c>
      <c r="S1402" t="s">
        <v>976</v>
      </c>
      <c r="T1402">
        <v>11.0</v>
      </c>
      <c r="V1402" s="6" t="s">
        <v>1311</v>
      </c>
      <c r="W1402" s="6" t="s">
        <v>2701</v>
      </c>
      <c r="X1402" s="6" t="s">
        <v>2701</v>
      </c>
      <c r="Y1402" s="6" t="s">
        <v>2707</v>
      </c>
      <c r="Z1402" s="6" t="s">
        <v>2707</v>
      </c>
      <c r="AA1402" s="35"/>
      <c r="AB1402" s="6" t="s">
        <v>2739</v>
      </c>
      <c r="AC1402" s="6" t="s">
        <v>2740</v>
      </c>
    </row>
    <row r="1403" ht="15.75" hidden="1" customHeight="1">
      <c r="A1403" s="2">
        <v>38.0</v>
      </c>
      <c r="B1403" s="18" t="s">
        <v>735</v>
      </c>
      <c r="C1403">
        <v>0.0</v>
      </c>
      <c r="D1403">
        <v>0.0</v>
      </c>
      <c r="E1403" t="s">
        <v>965</v>
      </c>
      <c r="F1403" t="s">
        <v>966</v>
      </c>
      <c r="G1403" t="s">
        <v>1210</v>
      </c>
      <c r="H1403" t="s">
        <v>1447</v>
      </c>
      <c r="I1403" t="s">
        <v>1235</v>
      </c>
      <c r="J1403" t="s">
        <v>973</v>
      </c>
      <c r="K1403" s="23">
        <v>2.0</v>
      </c>
      <c r="N1403">
        <v>3667.0</v>
      </c>
      <c r="O1403" s="23">
        <v>5.0</v>
      </c>
      <c r="R1403">
        <v>3587.0</v>
      </c>
      <c r="S1403" t="s">
        <v>976</v>
      </c>
      <c r="T1403">
        <v>11.0</v>
      </c>
      <c r="V1403" s="6" t="s">
        <v>1311</v>
      </c>
      <c r="W1403" s="6" t="s">
        <v>2701</v>
      </c>
      <c r="X1403" s="6" t="s">
        <v>2701</v>
      </c>
      <c r="Y1403" s="6" t="s">
        <v>2707</v>
      </c>
      <c r="Z1403" s="6" t="s">
        <v>2707</v>
      </c>
      <c r="AA1403" s="35"/>
      <c r="AB1403" s="6" t="s">
        <v>2739</v>
      </c>
      <c r="AC1403" s="6" t="s">
        <v>2740</v>
      </c>
    </row>
    <row r="1404" ht="15.75" hidden="1" customHeight="1">
      <c r="A1404" s="2">
        <v>38.0</v>
      </c>
      <c r="B1404" s="18" t="s">
        <v>735</v>
      </c>
      <c r="C1404">
        <v>0.0</v>
      </c>
      <c r="D1404">
        <v>0.0</v>
      </c>
      <c r="E1404" t="s">
        <v>965</v>
      </c>
      <c r="F1404" t="s">
        <v>1134</v>
      </c>
      <c r="G1404" t="s">
        <v>2761</v>
      </c>
      <c r="H1404" t="s">
        <v>2191</v>
      </c>
      <c r="I1404" t="s">
        <v>1235</v>
      </c>
      <c r="J1404" t="s">
        <v>973</v>
      </c>
      <c r="K1404" s="23">
        <v>3.0</v>
      </c>
      <c r="N1404">
        <v>5.65</v>
      </c>
      <c r="O1404" s="23">
        <v>4.0</v>
      </c>
      <c r="R1404">
        <v>6.26</v>
      </c>
      <c r="S1404" t="s">
        <v>976</v>
      </c>
      <c r="T1404">
        <v>0.0</v>
      </c>
      <c r="U1404">
        <v>0.0</v>
      </c>
      <c r="V1404" s="6" t="s">
        <v>1311</v>
      </c>
      <c r="W1404" s="6" t="s">
        <v>2703</v>
      </c>
      <c r="X1404" s="6" t="s">
        <v>2703</v>
      </c>
      <c r="Y1404" s="6" t="s">
        <v>2705</v>
      </c>
      <c r="Z1404" s="6" t="s">
        <v>2705</v>
      </c>
      <c r="AA1404" s="35"/>
      <c r="AB1404" s="6" t="s">
        <v>2739</v>
      </c>
      <c r="AC1404" s="6" t="s">
        <v>2740</v>
      </c>
    </row>
    <row r="1405" ht="15.75" hidden="1" customHeight="1">
      <c r="A1405" s="2">
        <v>38.0</v>
      </c>
      <c r="B1405" s="18" t="s">
        <v>735</v>
      </c>
      <c r="C1405">
        <v>0.0</v>
      </c>
      <c r="D1405">
        <v>0.0</v>
      </c>
      <c r="E1405" t="s">
        <v>965</v>
      </c>
      <c r="F1405" t="s">
        <v>1134</v>
      </c>
      <c r="G1405" t="s">
        <v>2762</v>
      </c>
      <c r="H1405" t="s">
        <v>2191</v>
      </c>
      <c r="I1405" t="s">
        <v>1235</v>
      </c>
      <c r="J1405" t="s">
        <v>973</v>
      </c>
      <c r="K1405" s="23">
        <v>3.0</v>
      </c>
      <c r="N1405">
        <v>5.65</v>
      </c>
      <c r="O1405" s="23">
        <v>5.0</v>
      </c>
      <c r="R1405">
        <v>5.63</v>
      </c>
      <c r="S1405" t="s">
        <v>976</v>
      </c>
      <c r="T1405">
        <v>0.0</v>
      </c>
      <c r="U1405">
        <v>0.0</v>
      </c>
      <c r="V1405" s="6" t="s">
        <v>1311</v>
      </c>
      <c r="W1405" s="6" t="s">
        <v>2703</v>
      </c>
      <c r="X1405" s="6" t="s">
        <v>2703</v>
      </c>
      <c r="Y1405" s="6" t="s">
        <v>2707</v>
      </c>
      <c r="Z1405" s="6" t="s">
        <v>2707</v>
      </c>
      <c r="AA1405" s="35"/>
      <c r="AB1405" s="6" t="s">
        <v>2739</v>
      </c>
      <c r="AC1405" s="6" t="s">
        <v>2740</v>
      </c>
    </row>
    <row r="1406" ht="15.75" hidden="1" customHeight="1">
      <c r="A1406" s="2">
        <v>38.0</v>
      </c>
      <c r="B1406" s="18" t="s">
        <v>735</v>
      </c>
      <c r="C1406">
        <v>0.0</v>
      </c>
      <c r="D1406">
        <v>0.0</v>
      </c>
      <c r="E1406" t="s">
        <v>965</v>
      </c>
      <c r="F1406" t="s">
        <v>1134</v>
      </c>
      <c r="G1406" t="s">
        <v>1043</v>
      </c>
      <c r="H1406" t="s">
        <v>2763</v>
      </c>
      <c r="I1406" t="s">
        <v>1235</v>
      </c>
      <c r="J1406" t="s">
        <v>973</v>
      </c>
      <c r="K1406" s="23">
        <v>3.0</v>
      </c>
      <c r="N1406">
        <v>1.33</v>
      </c>
      <c r="O1406" s="23">
        <v>4.0</v>
      </c>
      <c r="R1406">
        <v>1.35</v>
      </c>
      <c r="S1406" t="s">
        <v>976</v>
      </c>
      <c r="T1406">
        <v>0.0</v>
      </c>
      <c r="U1406">
        <v>0.0</v>
      </c>
      <c r="V1406" s="6" t="s">
        <v>1311</v>
      </c>
      <c r="W1406" s="6" t="s">
        <v>2703</v>
      </c>
      <c r="X1406" s="6" t="s">
        <v>2703</v>
      </c>
      <c r="Y1406" s="6" t="s">
        <v>2705</v>
      </c>
      <c r="Z1406" s="6" t="s">
        <v>2705</v>
      </c>
      <c r="AA1406" s="35"/>
      <c r="AB1406" s="6" t="s">
        <v>2739</v>
      </c>
      <c r="AC1406" s="6" t="s">
        <v>2740</v>
      </c>
    </row>
    <row r="1407" ht="15.75" hidden="1" customHeight="1">
      <c r="A1407" s="2">
        <v>38.0</v>
      </c>
      <c r="B1407" s="18" t="s">
        <v>735</v>
      </c>
      <c r="C1407">
        <v>0.0</v>
      </c>
      <c r="D1407">
        <v>0.0</v>
      </c>
      <c r="E1407" t="s">
        <v>965</v>
      </c>
      <c r="F1407" t="s">
        <v>1134</v>
      </c>
      <c r="G1407" t="s">
        <v>1043</v>
      </c>
      <c r="H1407" t="s">
        <v>2764</v>
      </c>
      <c r="I1407" t="s">
        <v>1235</v>
      </c>
      <c r="J1407" t="s">
        <v>973</v>
      </c>
      <c r="K1407" s="23">
        <v>3.0</v>
      </c>
      <c r="N1407">
        <v>1.33</v>
      </c>
      <c r="O1407" s="23">
        <v>5.0</v>
      </c>
      <c r="R1407">
        <v>1.35</v>
      </c>
      <c r="S1407" t="s">
        <v>976</v>
      </c>
      <c r="T1407">
        <v>0.0</v>
      </c>
      <c r="U1407">
        <v>0.0</v>
      </c>
      <c r="V1407" s="6" t="s">
        <v>1311</v>
      </c>
      <c r="W1407" s="6" t="s">
        <v>2703</v>
      </c>
      <c r="X1407" s="6" t="s">
        <v>2703</v>
      </c>
      <c r="Y1407" s="6" t="s">
        <v>2707</v>
      </c>
      <c r="Z1407" s="6" t="s">
        <v>2707</v>
      </c>
      <c r="AA1407" s="35"/>
      <c r="AB1407" s="6" t="s">
        <v>2739</v>
      </c>
      <c r="AC1407" s="6" t="s">
        <v>2740</v>
      </c>
    </row>
    <row r="1408" ht="15.75" hidden="1" customHeight="1">
      <c r="A1408" s="2">
        <v>38.0</v>
      </c>
      <c r="B1408" s="18" t="s">
        <v>735</v>
      </c>
      <c r="C1408">
        <v>0.0</v>
      </c>
      <c r="D1408">
        <v>0.0</v>
      </c>
      <c r="E1408" t="s">
        <v>965</v>
      </c>
      <c r="F1408" t="s">
        <v>1134</v>
      </c>
      <c r="G1408" t="s">
        <v>2715</v>
      </c>
      <c r="H1408" t="s">
        <v>2191</v>
      </c>
      <c r="I1408" t="s">
        <v>1235</v>
      </c>
      <c r="J1408" t="s">
        <v>973</v>
      </c>
      <c r="K1408" s="23">
        <v>3.0</v>
      </c>
      <c r="N1408">
        <v>69.94</v>
      </c>
      <c r="O1408" s="23">
        <v>4.0</v>
      </c>
      <c r="R1408">
        <v>67.42</v>
      </c>
      <c r="S1408" t="s">
        <v>976</v>
      </c>
      <c r="T1408">
        <v>0.0</v>
      </c>
      <c r="U1408">
        <v>0.0</v>
      </c>
      <c r="V1408" s="6" t="s">
        <v>1311</v>
      </c>
      <c r="W1408" s="6" t="s">
        <v>2703</v>
      </c>
      <c r="X1408" s="6" t="s">
        <v>2703</v>
      </c>
      <c r="Y1408" s="6" t="s">
        <v>2705</v>
      </c>
      <c r="Z1408" s="6" t="s">
        <v>2705</v>
      </c>
      <c r="AA1408" s="35"/>
      <c r="AB1408" s="6" t="s">
        <v>2739</v>
      </c>
      <c r="AC1408" s="6" t="s">
        <v>2740</v>
      </c>
    </row>
    <row r="1409" ht="15.75" hidden="1" customHeight="1">
      <c r="A1409" s="2">
        <v>38.0</v>
      </c>
      <c r="B1409" s="18" t="s">
        <v>735</v>
      </c>
      <c r="C1409">
        <v>0.0</v>
      </c>
      <c r="D1409">
        <v>0.0</v>
      </c>
      <c r="E1409" t="s">
        <v>965</v>
      </c>
      <c r="F1409" t="s">
        <v>1134</v>
      </c>
      <c r="G1409" t="s">
        <v>2715</v>
      </c>
      <c r="H1409" t="s">
        <v>2191</v>
      </c>
      <c r="I1409" t="s">
        <v>1235</v>
      </c>
      <c r="J1409" t="s">
        <v>973</v>
      </c>
      <c r="K1409" s="23">
        <v>3.0</v>
      </c>
      <c r="N1409">
        <v>69.94</v>
      </c>
      <c r="O1409" s="23">
        <v>5.0</v>
      </c>
      <c r="R1409">
        <v>69.31</v>
      </c>
      <c r="S1409" t="s">
        <v>976</v>
      </c>
      <c r="T1409">
        <v>0.0</v>
      </c>
      <c r="U1409">
        <v>0.0</v>
      </c>
      <c r="V1409" s="6" t="s">
        <v>1311</v>
      </c>
      <c r="W1409" s="6" t="s">
        <v>2703</v>
      </c>
      <c r="X1409" s="6" t="s">
        <v>2703</v>
      </c>
      <c r="Y1409" s="6" t="s">
        <v>2707</v>
      </c>
      <c r="Z1409" s="6" t="s">
        <v>2707</v>
      </c>
      <c r="AA1409" s="35"/>
      <c r="AB1409" s="6" t="s">
        <v>2739</v>
      </c>
      <c r="AC1409" s="6" t="s">
        <v>2740</v>
      </c>
    </row>
    <row r="1410" ht="15.75" hidden="1" customHeight="1">
      <c r="A1410" s="2">
        <v>38.0</v>
      </c>
      <c r="B1410" s="18" t="s">
        <v>735</v>
      </c>
      <c r="C1410">
        <v>0.0</v>
      </c>
      <c r="D1410">
        <v>0.0</v>
      </c>
      <c r="E1410" t="s">
        <v>965</v>
      </c>
      <c r="F1410" t="s">
        <v>1134</v>
      </c>
      <c r="G1410" t="s">
        <v>2765</v>
      </c>
      <c r="H1410" t="s">
        <v>2191</v>
      </c>
      <c r="I1410" t="s">
        <v>1235</v>
      </c>
      <c r="J1410" t="s">
        <v>973</v>
      </c>
      <c r="K1410" s="23">
        <v>3.0</v>
      </c>
      <c r="N1410">
        <v>11.26</v>
      </c>
      <c r="O1410" s="23">
        <v>4.0</v>
      </c>
      <c r="R1410">
        <v>15.41</v>
      </c>
      <c r="S1410" t="s">
        <v>976</v>
      </c>
      <c r="T1410">
        <v>0.0</v>
      </c>
      <c r="U1410">
        <v>0.0</v>
      </c>
      <c r="V1410" s="6" t="s">
        <v>1311</v>
      </c>
      <c r="W1410" s="6" t="s">
        <v>2703</v>
      </c>
      <c r="X1410" s="6" t="s">
        <v>2703</v>
      </c>
      <c r="Y1410" s="6" t="s">
        <v>2705</v>
      </c>
      <c r="Z1410" s="6" t="s">
        <v>2705</v>
      </c>
      <c r="AA1410" s="35"/>
      <c r="AB1410" s="6" t="s">
        <v>2739</v>
      </c>
      <c r="AC1410" s="6" t="s">
        <v>2740</v>
      </c>
    </row>
    <row r="1411" ht="15.75" hidden="1" customHeight="1">
      <c r="A1411" s="2">
        <v>38.0</v>
      </c>
      <c r="B1411" s="18" t="s">
        <v>735</v>
      </c>
      <c r="C1411">
        <v>0.0</v>
      </c>
      <c r="D1411">
        <v>0.0</v>
      </c>
      <c r="E1411" t="s">
        <v>965</v>
      </c>
      <c r="F1411" t="s">
        <v>1134</v>
      </c>
      <c r="G1411" t="s">
        <v>2766</v>
      </c>
      <c r="H1411" t="s">
        <v>2191</v>
      </c>
      <c r="I1411" t="s">
        <v>1235</v>
      </c>
      <c r="J1411" t="s">
        <v>973</v>
      </c>
      <c r="K1411" s="23">
        <v>3.0</v>
      </c>
      <c r="N1411">
        <v>11.26</v>
      </c>
      <c r="O1411" s="23">
        <v>5.0</v>
      </c>
      <c r="R1411">
        <v>13.62</v>
      </c>
      <c r="S1411" t="s">
        <v>976</v>
      </c>
      <c r="T1411">
        <v>0.0</v>
      </c>
      <c r="U1411">
        <v>0.0</v>
      </c>
      <c r="V1411" s="6" t="s">
        <v>1311</v>
      </c>
      <c r="W1411" s="6" t="s">
        <v>2703</v>
      </c>
      <c r="X1411" s="6" t="s">
        <v>2703</v>
      </c>
      <c r="Y1411" s="6" t="s">
        <v>2707</v>
      </c>
      <c r="Z1411" s="6" t="s">
        <v>2707</v>
      </c>
      <c r="AA1411" s="35"/>
      <c r="AB1411" s="6" t="s">
        <v>2739</v>
      </c>
      <c r="AC1411" s="6" t="s">
        <v>2740</v>
      </c>
    </row>
    <row r="1412" ht="15.75" hidden="1" customHeight="1">
      <c r="A1412" s="2">
        <v>38.0</v>
      </c>
      <c r="B1412" s="18" t="s">
        <v>735</v>
      </c>
      <c r="C1412">
        <v>0.0</v>
      </c>
      <c r="D1412">
        <v>0.0</v>
      </c>
      <c r="E1412" t="s">
        <v>965</v>
      </c>
      <c r="F1412" t="s">
        <v>1134</v>
      </c>
      <c r="G1412" t="s">
        <v>1536</v>
      </c>
      <c r="H1412" t="s">
        <v>1536</v>
      </c>
      <c r="I1412" t="s">
        <v>1235</v>
      </c>
      <c r="J1412" t="s">
        <v>973</v>
      </c>
      <c r="K1412" s="23">
        <v>3.0</v>
      </c>
      <c r="N1412">
        <v>5.65</v>
      </c>
      <c r="O1412" s="23">
        <v>4.0</v>
      </c>
      <c r="R1412">
        <v>5.54</v>
      </c>
      <c r="S1412" t="s">
        <v>976</v>
      </c>
      <c r="T1412">
        <v>0.0</v>
      </c>
      <c r="U1412">
        <v>0.0</v>
      </c>
      <c r="V1412" s="6" t="s">
        <v>1311</v>
      </c>
      <c r="W1412" s="6" t="s">
        <v>2703</v>
      </c>
      <c r="X1412" s="6" t="s">
        <v>2703</v>
      </c>
      <c r="Y1412" s="6" t="s">
        <v>2705</v>
      </c>
      <c r="Z1412" s="6" t="s">
        <v>2705</v>
      </c>
      <c r="AA1412" s="35"/>
      <c r="AB1412" s="6" t="s">
        <v>2739</v>
      </c>
      <c r="AC1412" s="6" t="s">
        <v>2740</v>
      </c>
    </row>
    <row r="1413" ht="15.75" hidden="1" customHeight="1">
      <c r="A1413" s="2">
        <v>38.0</v>
      </c>
      <c r="B1413" s="18" t="s">
        <v>735</v>
      </c>
      <c r="C1413">
        <v>0.0</v>
      </c>
      <c r="D1413">
        <v>0.0</v>
      </c>
      <c r="E1413" t="s">
        <v>965</v>
      </c>
      <c r="F1413" t="s">
        <v>1134</v>
      </c>
      <c r="G1413" t="s">
        <v>1536</v>
      </c>
      <c r="H1413" t="s">
        <v>1536</v>
      </c>
      <c r="I1413" t="s">
        <v>1235</v>
      </c>
      <c r="J1413" t="s">
        <v>973</v>
      </c>
      <c r="K1413" s="23">
        <v>3.0</v>
      </c>
      <c r="N1413">
        <v>5.65</v>
      </c>
      <c r="O1413" s="23">
        <v>5.0</v>
      </c>
      <c r="R1413">
        <v>5.62</v>
      </c>
      <c r="S1413" t="s">
        <v>976</v>
      </c>
      <c r="T1413">
        <v>0.0</v>
      </c>
      <c r="U1413">
        <v>0.0</v>
      </c>
      <c r="V1413" s="6" t="s">
        <v>1311</v>
      </c>
      <c r="W1413" s="6" t="s">
        <v>2703</v>
      </c>
      <c r="X1413" s="6" t="s">
        <v>2703</v>
      </c>
      <c r="Y1413" s="6" t="s">
        <v>2707</v>
      </c>
      <c r="Z1413" s="6" t="s">
        <v>2707</v>
      </c>
      <c r="AA1413" s="35"/>
      <c r="AB1413" s="6" t="s">
        <v>2739</v>
      </c>
      <c r="AC1413" s="6" t="s">
        <v>2740</v>
      </c>
    </row>
    <row r="1414" ht="15.75" hidden="1" customHeight="1">
      <c r="A1414" s="2">
        <v>38.0</v>
      </c>
      <c r="B1414" s="18" t="s">
        <v>735</v>
      </c>
      <c r="C1414">
        <v>0.0</v>
      </c>
      <c r="D1414">
        <v>0.0</v>
      </c>
      <c r="E1414" t="s">
        <v>965</v>
      </c>
      <c r="F1414" t="s">
        <v>1134</v>
      </c>
      <c r="G1414" t="s">
        <v>1611</v>
      </c>
      <c r="H1414" t="s">
        <v>2191</v>
      </c>
      <c r="I1414" t="s">
        <v>1235</v>
      </c>
      <c r="J1414" t="s">
        <v>973</v>
      </c>
      <c r="K1414" s="23">
        <v>3.0</v>
      </c>
      <c r="N1414">
        <v>3.02</v>
      </c>
      <c r="O1414" s="23">
        <v>4.0</v>
      </c>
      <c r="R1414">
        <v>3.45</v>
      </c>
      <c r="S1414" t="s">
        <v>976</v>
      </c>
      <c r="T1414">
        <v>0.0</v>
      </c>
      <c r="U1414">
        <v>0.0</v>
      </c>
      <c r="V1414" s="6" t="s">
        <v>1311</v>
      </c>
      <c r="W1414" s="6" t="s">
        <v>2703</v>
      </c>
      <c r="X1414" s="6" t="s">
        <v>2703</v>
      </c>
      <c r="Y1414" s="6" t="s">
        <v>2705</v>
      </c>
      <c r="Z1414" s="6" t="s">
        <v>2705</v>
      </c>
      <c r="AA1414" s="35"/>
      <c r="AB1414" s="6" t="s">
        <v>2739</v>
      </c>
      <c r="AC1414" s="6" t="s">
        <v>2740</v>
      </c>
    </row>
    <row r="1415" ht="15.75" hidden="1" customHeight="1">
      <c r="A1415" s="2">
        <v>38.0</v>
      </c>
      <c r="B1415" s="18" t="s">
        <v>735</v>
      </c>
      <c r="C1415">
        <v>0.0</v>
      </c>
      <c r="D1415">
        <v>0.0</v>
      </c>
      <c r="E1415" t="s">
        <v>965</v>
      </c>
      <c r="F1415" t="s">
        <v>1134</v>
      </c>
      <c r="G1415" t="s">
        <v>1611</v>
      </c>
      <c r="H1415" t="s">
        <v>2191</v>
      </c>
      <c r="I1415" t="s">
        <v>1235</v>
      </c>
      <c r="J1415" t="s">
        <v>973</v>
      </c>
      <c r="K1415" s="23">
        <v>3.0</v>
      </c>
      <c r="N1415">
        <v>3.02</v>
      </c>
      <c r="O1415" s="23">
        <v>5.0</v>
      </c>
      <c r="R1415">
        <v>3.39</v>
      </c>
      <c r="S1415" t="s">
        <v>976</v>
      </c>
      <c r="T1415">
        <v>0.0</v>
      </c>
      <c r="U1415">
        <v>0.0</v>
      </c>
      <c r="V1415" s="6" t="s">
        <v>1311</v>
      </c>
      <c r="W1415" s="6" t="s">
        <v>2703</v>
      </c>
      <c r="X1415" s="6" t="s">
        <v>2703</v>
      </c>
      <c r="Y1415" s="6" t="s">
        <v>2707</v>
      </c>
      <c r="Z1415" s="6" t="s">
        <v>2707</v>
      </c>
      <c r="AA1415" s="35"/>
      <c r="AB1415" s="6" t="s">
        <v>2739</v>
      </c>
      <c r="AC1415" s="6" t="s">
        <v>2740</v>
      </c>
    </row>
    <row r="1416" ht="15.75" hidden="1" customHeight="1">
      <c r="A1416" s="2">
        <v>38.0</v>
      </c>
      <c r="B1416" s="18" t="s">
        <v>735</v>
      </c>
      <c r="C1416">
        <v>0.0</v>
      </c>
      <c r="D1416">
        <v>0.0</v>
      </c>
      <c r="E1416" t="s">
        <v>965</v>
      </c>
      <c r="F1416" t="s">
        <v>1134</v>
      </c>
      <c r="G1416" t="s">
        <v>2730</v>
      </c>
      <c r="H1416" t="s">
        <v>1725</v>
      </c>
      <c r="I1416" t="s">
        <v>1235</v>
      </c>
      <c r="J1416" t="s">
        <v>973</v>
      </c>
      <c r="K1416" s="23">
        <v>3.0</v>
      </c>
      <c r="N1416">
        <v>2.01</v>
      </c>
      <c r="O1416" s="23">
        <v>4.0</v>
      </c>
      <c r="R1416">
        <v>2.08</v>
      </c>
      <c r="S1416" t="s">
        <v>976</v>
      </c>
      <c r="T1416">
        <v>0.0</v>
      </c>
      <c r="U1416">
        <v>0.0</v>
      </c>
      <c r="V1416" s="6" t="s">
        <v>1311</v>
      </c>
      <c r="W1416" s="6" t="s">
        <v>2703</v>
      </c>
      <c r="X1416" s="6" t="s">
        <v>2703</v>
      </c>
      <c r="Y1416" s="6" t="s">
        <v>2705</v>
      </c>
      <c r="Z1416" s="6" t="s">
        <v>2705</v>
      </c>
      <c r="AA1416" s="35"/>
      <c r="AB1416" s="6" t="s">
        <v>2739</v>
      </c>
      <c r="AC1416" s="6" t="s">
        <v>2740</v>
      </c>
    </row>
    <row r="1417" ht="15.75" hidden="1" customHeight="1">
      <c r="A1417" s="2">
        <v>38.0</v>
      </c>
      <c r="B1417" s="18" t="s">
        <v>735</v>
      </c>
      <c r="C1417">
        <v>0.0</v>
      </c>
      <c r="D1417">
        <v>0.0</v>
      </c>
      <c r="E1417" t="s">
        <v>965</v>
      </c>
      <c r="F1417" t="s">
        <v>1134</v>
      </c>
      <c r="G1417" t="s">
        <v>2730</v>
      </c>
      <c r="H1417" t="s">
        <v>1725</v>
      </c>
      <c r="I1417" t="s">
        <v>1235</v>
      </c>
      <c r="J1417" t="s">
        <v>973</v>
      </c>
      <c r="K1417" s="23">
        <v>3.0</v>
      </c>
      <c r="N1417">
        <v>2.01</v>
      </c>
      <c r="O1417" s="23">
        <v>5.0</v>
      </c>
      <c r="R1417">
        <v>2.09</v>
      </c>
      <c r="S1417" t="s">
        <v>976</v>
      </c>
      <c r="T1417">
        <v>0.0</v>
      </c>
      <c r="U1417">
        <v>0.0</v>
      </c>
      <c r="V1417" s="6" t="s">
        <v>1311</v>
      </c>
      <c r="W1417" s="6" t="s">
        <v>2703</v>
      </c>
      <c r="X1417" s="6" t="s">
        <v>2703</v>
      </c>
      <c r="Y1417" s="6" t="s">
        <v>2707</v>
      </c>
      <c r="Z1417" s="6" t="s">
        <v>2707</v>
      </c>
      <c r="AA1417" s="35"/>
      <c r="AB1417" s="6" t="s">
        <v>2739</v>
      </c>
      <c r="AC1417" s="6" t="s">
        <v>2740</v>
      </c>
    </row>
    <row r="1418" ht="15.75" hidden="1" customHeight="1">
      <c r="A1418" s="2">
        <v>38.0</v>
      </c>
      <c r="B1418" s="18" t="s">
        <v>735</v>
      </c>
      <c r="C1418">
        <v>0.0</v>
      </c>
      <c r="D1418">
        <v>0.0</v>
      </c>
      <c r="E1418" t="s">
        <v>965</v>
      </c>
      <c r="F1418" t="s">
        <v>1134</v>
      </c>
      <c r="G1418" t="s">
        <v>1668</v>
      </c>
      <c r="H1418" t="s">
        <v>1669</v>
      </c>
      <c r="I1418" t="s">
        <v>1235</v>
      </c>
      <c r="J1418" t="s">
        <v>973</v>
      </c>
      <c r="K1418" s="23">
        <v>3.0</v>
      </c>
      <c r="N1418">
        <v>1301.0</v>
      </c>
      <c r="O1418" s="23">
        <v>4.0</v>
      </c>
      <c r="R1418">
        <v>1298.0</v>
      </c>
      <c r="S1418" t="s">
        <v>976</v>
      </c>
      <c r="T1418">
        <v>0.0</v>
      </c>
      <c r="U1418">
        <v>0.0</v>
      </c>
      <c r="V1418" s="6" t="s">
        <v>1311</v>
      </c>
      <c r="W1418" s="6" t="s">
        <v>2703</v>
      </c>
      <c r="X1418" s="6" t="s">
        <v>2703</v>
      </c>
      <c r="Y1418" s="6" t="s">
        <v>2705</v>
      </c>
      <c r="Z1418" s="6" t="s">
        <v>2705</v>
      </c>
      <c r="AA1418" s="35"/>
      <c r="AB1418" s="6" t="s">
        <v>2739</v>
      </c>
      <c r="AC1418" s="6" t="s">
        <v>2740</v>
      </c>
    </row>
    <row r="1419" ht="15.75" hidden="1" customHeight="1">
      <c r="A1419" s="2">
        <v>38.0</v>
      </c>
      <c r="B1419" s="18" t="s">
        <v>735</v>
      </c>
      <c r="C1419">
        <v>0.0</v>
      </c>
      <c r="D1419">
        <v>0.0</v>
      </c>
      <c r="E1419" t="s">
        <v>965</v>
      </c>
      <c r="F1419" t="s">
        <v>1134</v>
      </c>
      <c r="G1419" t="s">
        <v>1668</v>
      </c>
      <c r="H1419" t="s">
        <v>1669</v>
      </c>
      <c r="I1419" t="s">
        <v>1235</v>
      </c>
      <c r="J1419" t="s">
        <v>973</v>
      </c>
      <c r="K1419" s="23">
        <v>3.0</v>
      </c>
      <c r="N1419">
        <v>1301.0</v>
      </c>
      <c r="O1419" s="23">
        <v>5.0</v>
      </c>
      <c r="R1419">
        <v>1283.0</v>
      </c>
      <c r="S1419" t="s">
        <v>976</v>
      </c>
      <c r="T1419">
        <v>0.0</v>
      </c>
      <c r="U1419">
        <v>0.0</v>
      </c>
      <c r="V1419" s="6" t="s">
        <v>1311</v>
      </c>
      <c r="W1419" s="6" t="s">
        <v>2703</v>
      </c>
      <c r="X1419" s="6" t="s">
        <v>2703</v>
      </c>
      <c r="Y1419" s="6" t="s">
        <v>2707</v>
      </c>
      <c r="Z1419" s="6" t="s">
        <v>2707</v>
      </c>
      <c r="AA1419" s="35"/>
      <c r="AB1419" s="6" t="s">
        <v>2739</v>
      </c>
      <c r="AC1419" s="6" t="s">
        <v>2740</v>
      </c>
    </row>
    <row r="1420" ht="15.75" hidden="1" customHeight="1">
      <c r="A1420" s="2">
        <v>38.0</v>
      </c>
      <c r="B1420" s="18" t="s">
        <v>735</v>
      </c>
      <c r="C1420">
        <v>0.0</v>
      </c>
      <c r="D1420">
        <v>0.0</v>
      </c>
      <c r="E1420" t="s">
        <v>965</v>
      </c>
      <c r="F1420" t="s">
        <v>1134</v>
      </c>
      <c r="G1420" t="s">
        <v>1719</v>
      </c>
      <c r="H1420" t="s">
        <v>1234</v>
      </c>
      <c r="I1420" t="s">
        <v>1235</v>
      </c>
      <c r="J1420" t="s">
        <v>973</v>
      </c>
      <c r="K1420" s="23">
        <v>3.0</v>
      </c>
      <c r="N1420">
        <v>40.26</v>
      </c>
      <c r="O1420" s="23">
        <v>4.0</v>
      </c>
      <c r="R1420">
        <v>41.27</v>
      </c>
      <c r="S1420" t="s">
        <v>976</v>
      </c>
      <c r="T1420">
        <v>0.0</v>
      </c>
      <c r="U1420">
        <v>0.0</v>
      </c>
      <c r="V1420" s="6" t="s">
        <v>1311</v>
      </c>
      <c r="W1420" s="6" t="s">
        <v>2703</v>
      </c>
      <c r="X1420" s="6" t="s">
        <v>2703</v>
      </c>
      <c r="Y1420" s="6" t="s">
        <v>2705</v>
      </c>
      <c r="Z1420" s="6" t="s">
        <v>2705</v>
      </c>
      <c r="AA1420" s="35"/>
      <c r="AB1420" s="6" t="s">
        <v>2739</v>
      </c>
      <c r="AC1420" s="6" t="s">
        <v>2740</v>
      </c>
    </row>
    <row r="1421" ht="15.75" hidden="1" customHeight="1">
      <c r="A1421" s="2">
        <v>38.0</v>
      </c>
      <c r="B1421" s="18" t="s">
        <v>735</v>
      </c>
      <c r="C1421">
        <v>0.0</v>
      </c>
      <c r="D1421">
        <v>0.0</v>
      </c>
      <c r="E1421" t="s">
        <v>965</v>
      </c>
      <c r="F1421" t="s">
        <v>1134</v>
      </c>
      <c r="G1421" t="s">
        <v>1719</v>
      </c>
      <c r="H1421" t="s">
        <v>1234</v>
      </c>
      <c r="I1421" t="s">
        <v>1235</v>
      </c>
      <c r="J1421" t="s">
        <v>973</v>
      </c>
      <c r="K1421" s="23">
        <v>3.0</v>
      </c>
      <c r="N1421">
        <v>40.26</v>
      </c>
      <c r="O1421" s="23">
        <v>5.0</v>
      </c>
      <c r="R1421">
        <v>41.72</v>
      </c>
      <c r="S1421" t="s">
        <v>976</v>
      </c>
      <c r="T1421">
        <v>0.0</v>
      </c>
      <c r="U1421">
        <v>0.0</v>
      </c>
      <c r="V1421" s="6" t="s">
        <v>1311</v>
      </c>
      <c r="W1421" s="6" t="s">
        <v>2703</v>
      </c>
      <c r="X1421" s="6" t="s">
        <v>2703</v>
      </c>
      <c r="Y1421" s="6" t="s">
        <v>2707</v>
      </c>
      <c r="Z1421" s="6" t="s">
        <v>2707</v>
      </c>
      <c r="AA1421" s="35"/>
      <c r="AB1421" s="6" t="s">
        <v>2739</v>
      </c>
      <c r="AC1421" s="6" t="s">
        <v>2740</v>
      </c>
    </row>
    <row r="1422" ht="15.75" hidden="1" customHeight="1">
      <c r="A1422" s="2">
        <v>38.0</v>
      </c>
      <c r="B1422" s="18" t="s">
        <v>735</v>
      </c>
      <c r="C1422">
        <v>0.0</v>
      </c>
      <c r="D1422">
        <v>0.0</v>
      </c>
      <c r="E1422" t="s">
        <v>965</v>
      </c>
      <c r="F1422" t="s">
        <v>1134</v>
      </c>
      <c r="G1422" t="s">
        <v>2735</v>
      </c>
      <c r="H1422" t="s">
        <v>2191</v>
      </c>
      <c r="I1422" t="s">
        <v>1235</v>
      </c>
      <c r="J1422" t="s">
        <v>973</v>
      </c>
      <c r="K1422" s="23">
        <v>3.0</v>
      </c>
      <c r="N1422">
        <v>18.64</v>
      </c>
      <c r="O1422" s="23">
        <v>4.0</v>
      </c>
      <c r="R1422">
        <v>23.31</v>
      </c>
      <c r="S1422" t="s">
        <v>976</v>
      </c>
      <c r="T1422">
        <v>0.0</v>
      </c>
      <c r="U1422">
        <v>0.0</v>
      </c>
      <c r="V1422" s="6" t="s">
        <v>1311</v>
      </c>
      <c r="W1422" s="6" t="s">
        <v>2703</v>
      </c>
      <c r="X1422" s="6" t="s">
        <v>2703</v>
      </c>
      <c r="Y1422" s="6" t="s">
        <v>2705</v>
      </c>
      <c r="Z1422" s="6" t="s">
        <v>2705</v>
      </c>
      <c r="AA1422" s="35"/>
      <c r="AB1422" s="6" t="s">
        <v>2739</v>
      </c>
      <c r="AC1422" s="6" t="s">
        <v>2740</v>
      </c>
    </row>
    <row r="1423" ht="15.75" hidden="1" customHeight="1">
      <c r="A1423" s="2">
        <v>38.0</v>
      </c>
      <c r="B1423" s="18" t="s">
        <v>735</v>
      </c>
      <c r="C1423">
        <v>0.0</v>
      </c>
      <c r="D1423">
        <v>0.0</v>
      </c>
      <c r="E1423" t="s">
        <v>965</v>
      </c>
      <c r="F1423" t="s">
        <v>1134</v>
      </c>
      <c r="G1423" t="s">
        <v>2735</v>
      </c>
      <c r="H1423" t="s">
        <v>2191</v>
      </c>
      <c r="I1423" t="s">
        <v>1235</v>
      </c>
      <c r="J1423" t="s">
        <v>973</v>
      </c>
      <c r="K1423" s="23">
        <v>3.0</v>
      </c>
      <c r="N1423">
        <v>18.64</v>
      </c>
      <c r="O1423" s="23">
        <v>5.0</v>
      </c>
      <c r="R1423">
        <v>20.25</v>
      </c>
      <c r="S1423" t="s">
        <v>976</v>
      </c>
      <c r="T1423">
        <v>0.0</v>
      </c>
      <c r="U1423">
        <v>0.0</v>
      </c>
      <c r="V1423" s="6" t="s">
        <v>1311</v>
      </c>
      <c r="W1423" s="6" t="s">
        <v>2703</v>
      </c>
      <c r="X1423" s="6" t="s">
        <v>2703</v>
      </c>
      <c r="Y1423" s="6" t="s">
        <v>2707</v>
      </c>
      <c r="Z1423" s="6" t="s">
        <v>2707</v>
      </c>
      <c r="AA1423" s="35"/>
      <c r="AB1423" s="6" t="s">
        <v>2739</v>
      </c>
      <c r="AC1423" s="6" t="s">
        <v>2740</v>
      </c>
    </row>
    <row r="1424" ht="15.75" hidden="1" customHeight="1">
      <c r="A1424" s="2">
        <v>38.0</v>
      </c>
      <c r="B1424" s="18" t="s">
        <v>735</v>
      </c>
      <c r="C1424">
        <v>0.0</v>
      </c>
      <c r="D1424">
        <v>0.0</v>
      </c>
      <c r="E1424" t="s">
        <v>965</v>
      </c>
      <c r="F1424" t="s">
        <v>1134</v>
      </c>
      <c r="G1424" t="s">
        <v>1724</v>
      </c>
      <c r="H1424" t="s">
        <v>1725</v>
      </c>
      <c r="I1424" t="s">
        <v>1235</v>
      </c>
      <c r="J1424" t="s">
        <v>973</v>
      </c>
      <c r="K1424" s="23">
        <v>3.0</v>
      </c>
      <c r="N1424">
        <v>75.0</v>
      </c>
      <c r="O1424" s="23">
        <v>4.0</v>
      </c>
      <c r="R1424">
        <v>78.0</v>
      </c>
      <c r="S1424" t="s">
        <v>976</v>
      </c>
      <c r="T1424">
        <v>0.0</v>
      </c>
      <c r="U1424">
        <v>0.0</v>
      </c>
      <c r="V1424" s="6" t="s">
        <v>1311</v>
      </c>
      <c r="W1424" s="6" t="s">
        <v>2703</v>
      </c>
      <c r="X1424" s="6" t="s">
        <v>2703</v>
      </c>
      <c r="Y1424" s="6" t="s">
        <v>2705</v>
      </c>
      <c r="Z1424" s="6" t="s">
        <v>2705</v>
      </c>
      <c r="AA1424" s="35"/>
      <c r="AB1424" s="6" t="s">
        <v>2739</v>
      </c>
      <c r="AC1424" s="6" t="s">
        <v>2740</v>
      </c>
    </row>
    <row r="1425" ht="15.75" hidden="1" customHeight="1">
      <c r="A1425" s="2">
        <v>38.0</v>
      </c>
      <c r="B1425" s="18" t="s">
        <v>735</v>
      </c>
      <c r="C1425">
        <v>0.0</v>
      </c>
      <c r="D1425">
        <v>0.0</v>
      </c>
      <c r="E1425" t="s">
        <v>965</v>
      </c>
      <c r="F1425" t="s">
        <v>1134</v>
      </c>
      <c r="G1425" t="s">
        <v>1724</v>
      </c>
      <c r="H1425" t="s">
        <v>1725</v>
      </c>
      <c r="I1425" t="s">
        <v>1235</v>
      </c>
      <c r="J1425" t="s">
        <v>973</v>
      </c>
      <c r="K1425" s="23">
        <v>3.0</v>
      </c>
      <c r="N1425">
        <v>75.0</v>
      </c>
      <c r="O1425" s="23">
        <v>5.0</v>
      </c>
      <c r="R1425">
        <v>77.0</v>
      </c>
      <c r="S1425" t="s">
        <v>976</v>
      </c>
      <c r="T1425">
        <v>0.0</v>
      </c>
      <c r="U1425">
        <v>0.0</v>
      </c>
      <c r="V1425" s="6" t="s">
        <v>1311</v>
      </c>
      <c r="W1425" s="6" t="s">
        <v>2703</v>
      </c>
      <c r="X1425" s="6" t="s">
        <v>2703</v>
      </c>
      <c r="Y1425" s="6" t="s">
        <v>2707</v>
      </c>
      <c r="Z1425" s="6" t="s">
        <v>2707</v>
      </c>
      <c r="AA1425" s="35"/>
      <c r="AB1425" s="6" t="s">
        <v>2739</v>
      </c>
      <c r="AC1425" s="6" t="s">
        <v>2740</v>
      </c>
    </row>
    <row r="1426" ht="15.75" hidden="1" customHeight="1">
      <c r="A1426" s="2">
        <v>38.0</v>
      </c>
      <c r="B1426" s="18" t="s">
        <v>735</v>
      </c>
      <c r="C1426">
        <v>0.0</v>
      </c>
      <c r="D1426">
        <v>0.0</v>
      </c>
      <c r="E1426" t="s">
        <v>965</v>
      </c>
      <c r="F1426" t="s">
        <v>966</v>
      </c>
      <c r="G1426" t="s">
        <v>968</v>
      </c>
      <c r="H1426" t="s">
        <v>1447</v>
      </c>
      <c r="I1426" t="s">
        <v>1235</v>
      </c>
      <c r="J1426" t="s">
        <v>973</v>
      </c>
      <c r="K1426" s="23">
        <v>3.0</v>
      </c>
      <c r="N1426">
        <v>10943.0</v>
      </c>
      <c r="O1426" s="23">
        <v>4.0</v>
      </c>
      <c r="R1426">
        <v>12028.0</v>
      </c>
      <c r="S1426" t="s">
        <v>976</v>
      </c>
      <c r="T1426">
        <v>12.0</v>
      </c>
      <c r="V1426" s="6" t="s">
        <v>1311</v>
      </c>
      <c r="W1426" s="6" t="s">
        <v>2703</v>
      </c>
      <c r="X1426" s="6" t="s">
        <v>2703</v>
      </c>
      <c r="Y1426" s="6" t="s">
        <v>2705</v>
      </c>
      <c r="Z1426" s="6" t="s">
        <v>2705</v>
      </c>
      <c r="AA1426" s="35"/>
      <c r="AB1426" s="6" t="s">
        <v>2739</v>
      </c>
      <c r="AC1426" s="6" t="s">
        <v>2740</v>
      </c>
    </row>
    <row r="1427" ht="15.75" hidden="1" customHeight="1">
      <c r="A1427" s="2">
        <v>38.0</v>
      </c>
      <c r="B1427" s="18" t="s">
        <v>735</v>
      </c>
      <c r="C1427">
        <v>0.0</v>
      </c>
      <c r="D1427">
        <v>0.0</v>
      </c>
      <c r="E1427" t="s">
        <v>965</v>
      </c>
      <c r="F1427" t="s">
        <v>966</v>
      </c>
      <c r="G1427" t="s">
        <v>1210</v>
      </c>
      <c r="H1427" t="s">
        <v>1447</v>
      </c>
      <c r="I1427" t="s">
        <v>1235</v>
      </c>
      <c r="J1427" t="s">
        <v>973</v>
      </c>
      <c r="K1427" s="23">
        <v>3.0</v>
      </c>
      <c r="N1427">
        <v>3650.0</v>
      </c>
      <c r="O1427" s="23">
        <v>4.0</v>
      </c>
      <c r="R1427">
        <v>3590.0</v>
      </c>
      <c r="S1427" t="s">
        <v>976</v>
      </c>
      <c r="T1427">
        <v>12.0</v>
      </c>
      <c r="V1427" s="6" t="s">
        <v>1311</v>
      </c>
      <c r="W1427" s="6" t="s">
        <v>2703</v>
      </c>
      <c r="X1427" s="6" t="s">
        <v>2703</v>
      </c>
      <c r="Y1427" s="6" t="s">
        <v>2705</v>
      </c>
      <c r="Z1427" s="6" t="s">
        <v>2705</v>
      </c>
      <c r="AA1427" s="35"/>
      <c r="AB1427" s="6" t="s">
        <v>2739</v>
      </c>
      <c r="AC1427" s="6" t="s">
        <v>2740</v>
      </c>
    </row>
    <row r="1428" ht="15.75" hidden="1" customHeight="1">
      <c r="A1428" s="2">
        <v>38.0</v>
      </c>
      <c r="B1428" s="18" t="s">
        <v>735</v>
      </c>
      <c r="C1428">
        <v>0.0</v>
      </c>
      <c r="D1428">
        <v>0.0</v>
      </c>
      <c r="E1428" t="s">
        <v>965</v>
      </c>
      <c r="F1428" t="s">
        <v>966</v>
      </c>
      <c r="G1428" t="s">
        <v>968</v>
      </c>
      <c r="H1428" t="s">
        <v>1447</v>
      </c>
      <c r="I1428" t="s">
        <v>1235</v>
      </c>
      <c r="J1428" t="s">
        <v>973</v>
      </c>
      <c r="K1428" s="23">
        <v>3.0</v>
      </c>
      <c r="N1428">
        <v>10943.0</v>
      </c>
      <c r="O1428" s="23">
        <v>5.0</v>
      </c>
      <c r="R1428">
        <v>11837.0</v>
      </c>
      <c r="S1428" t="s">
        <v>976</v>
      </c>
      <c r="T1428">
        <v>13.0</v>
      </c>
      <c r="V1428" s="6" t="s">
        <v>1311</v>
      </c>
      <c r="W1428" s="6" t="s">
        <v>2703</v>
      </c>
      <c r="X1428" s="6" t="s">
        <v>2703</v>
      </c>
      <c r="Y1428" s="6" t="s">
        <v>2707</v>
      </c>
      <c r="Z1428" s="6" t="s">
        <v>2707</v>
      </c>
      <c r="AA1428" s="35"/>
      <c r="AB1428" s="6" t="s">
        <v>2739</v>
      </c>
      <c r="AC1428" s="6" t="s">
        <v>2740</v>
      </c>
    </row>
    <row r="1429" ht="15.75" hidden="1" customHeight="1">
      <c r="A1429" s="2">
        <v>38.0</v>
      </c>
      <c r="B1429" s="18" t="s">
        <v>735</v>
      </c>
      <c r="C1429">
        <v>0.0</v>
      </c>
      <c r="D1429">
        <v>0.0</v>
      </c>
      <c r="E1429" t="s">
        <v>965</v>
      </c>
      <c r="F1429" t="s">
        <v>966</v>
      </c>
      <c r="G1429" t="s">
        <v>1210</v>
      </c>
      <c r="H1429" t="s">
        <v>1447</v>
      </c>
      <c r="I1429" t="s">
        <v>1235</v>
      </c>
      <c r="J1429" t="s">
        <v>973</v>
      </c>
      <c r="K1429" s="23">
        <v>3.0</v>
      </c>
      <c r="N1429">
        <v>3650.0</v>
      </c>
      <c r="O1429" s="23">
        <v>5.0</v>
      </c>
      <c r="R1429">
        <v>3587.0</v>
      </c>
      <c r="S1429" t="s">
        <v>976</v>
      </c>
      <c r="T1429">
        <v>13.0</v>
      </c>
      <c r="V1429" s="6" t="s">
        <v>1311</v>
      </c>
      <c r="W1429" s="6" t="s">
        <v>2703</v>
      </c>
      <c r="X1429" s="6" t="s">
        <v>2703</v>
      </c>
      <c r="Y1429" s="6" t="s">
        <v>2707</v>
      </c>
      <c r="Z1429" s="6" t="s">
        <v>2707</v>
      </c>
      <c r="AA1429" s="35"/>
      <c r="AB1429" s="6" t="s">
        <v>2739</v>
      </c>
      <c r="AC1429" s="6" t="s">
        <v>2740</v>
      </c>
    </row>
    <row r="1430" ht="15.75" hidden="1" customHeight="1">
      <c r="A1430" s="2">
        <v>38.0</v>
      </c>
      <c r="B1430" s="18" t="s">
        <v>735</v>
      </c>
      <c r="C1430">
        <v>0.0</v>
      </c>
      <c r="D1430">
        <v>0.0</v>
      </c>
      <c r="E1430" t="s">
        <v>965</v>
      </c>
      <c r="F1430" t="s">
        <v>1134</v>
      </c>
      <c r="G1430" t="s">
        <v>2767</v>
      </c>
      <c r="H1430" t="s">
        <v>2191</v>
      </c>
      <c r="I1430" t="s">
        <v>1235</v>
      </c>
      <c r="J1430" t="s">
        <v>973</v>
      </c>
      <c r="K1430" s="23">
        <v>4.0</v>
      </c>
      <c r="N1430">
        <v>6.26</v>
      </c>
      <c r="O1430" s="23">
        <v>5.0</v>
      </c>
      <c r="R1430">
        <v>5.63</v>
      </c>
      <c r="S1430" t="s">
        <v>976</v>
      </c>
      <c r="T1430">
        <v>0.0</v>
      </c>
      <c r="U1430">
        <v>0.0</v>
      </c>
      <c r="V1430" s="6" t="s">
        <v>1311</v>
      </c>
      <c r="W1430" s="6" t="s">
        <v>2705</v>
      </c>
      <c r="X1430" s="6" t="s">
        <v>2705</v>
      </c>
      <c r="Y1430" s="6" t="s">
        <v>2707</v>
      </c>
      <c r="Z1430" s="6" t="s">
        <v>2707</v>
      </c>
      <c r="AA1430" s="35"/>
      <c r="AB1430" s="6" t="s">
        <v>2739</v>
      </c>
      <c r="AC1430" s="6" t="s">
        <v>2740</v>
      </c>
    </row>
    <row r="1431" ht="15.75" hidden="1" customHeight="1">
      <c r="A1431" s="2">
        <v>38.0</v>
      </c>
      <c r="B1431" s="18" t="s">
        <v>735</v>
      </c>
      <c r="C1431">
        <v>0.0</v>
      </c>
      <c r="D1431">
        <v>0.0</v>
      </c>
      <c r="E1431" t="s">
        <v>965</v>
      </c>
      <c r="F1431" t="s">
        <v>1134</v>
      </c>
      <c r="G1431" t="s">
        <v>1043</v>
      </c>
      <c r="H1431" t="s">
        <v>2768</v>
      </c>
      <c r="I1431" t="s">
        <v>1235</v>
      </c>
      <c r="J1431" t="s">
        <v>973</v>
      </c>
      <c r="K1431" s="23">
        <v>4.0</v>
      </c>
      <c r="N1431">
        <v>1.35</v>
      </c>
      <c r="O1431" s="23">
        <v>5.0</v>
      </c>
      <c r="R1431">
        <v>1.35</v>
      </c>
      <c r="S1431" t="s">
        <v>976</v>
      </c>
      <c r="T1431">
        <v>0.0</v>
      </c>
      <c r="U1431">
        <v>0.0</v>
      </c>
      <c r="V1431" s="6" t="s">
        <v>1311</v>
      </c>
      <c r="W1431" s="6" t="s">
        <v>2705</v>
      </c>
      <c r="X1431" s="6" t="s">
        <v>2705</v>
      </c>
      <c r="Y1431" s="6" t="s">
        <v>2707</v>
      </c>
      <c r="Z1431" s="6" t="s">
        <v>2707</v>
      </c>
      <c r="AA1431" s="35"/>
      <c r="AB1431" s="6" t="s">
        <v>2739</v>
      </c>
      <c r="AC1431" s="6" t="s">
        <v>2740</v>
      </c>
    </row>
    <row r="1432" ht="15.75" hidden="1" customHeight="1">
      <c r="A1432" s="2">
        <v>38.0</v>
      </c>
      <c r="B1432" s="18" t="s">
        <v>735</v>
      </c>
      <c r="C1432">
        <v>0.0</v>
      </c>
      <c r="D1432">
        <v>0.0</v>
      </c>
      <c r="E1432" t="s">
        <v>965</v>
      </c>
      <c r="F1432" t="s">
        <v>1134</v>
      </c>
      <c r="G1432" t="s">
        <v>2715</v>
      </c>
      <c r="H1432" t="s">
        <v>2191</v>
      </c>
      <c r="I1432" t="s">
        <v>1235</v>
      </c>
      <c r="J1432" t="s">
        <v>973</v>
      </c>
      <c r="K1432" s="23">
        <v>4.0</v>
      </c>
      <c r="N1432">
        <v>67.42</v>
      </c>
      <c r="O1432" s="23">
        <v>5.0</v>
      </c>
      <c r="R1432">
        <v>69.31</v>
      </c>
      <c r="S1432" t="s">
        <v>976</v>
      </c>
      <c r="T1432">
        <v>0.0</v>
      </c>
      <c r="U1432">
        <v>0.0</v>
      </c>
      <c r="V1432" s="6" t="s">
        <v>1311</v>
      </c>
      <c r="W1432" s="6" t="s">
        <v>2705</v>
      </c>
      <c r="X1432" s="6" t="s">
        <v>2705</v>
      </c>
      <c r="Y1432" s="6" t="s">
        <v>2707</v>
      </c>
      <c r="Z1432" s="6" t="s">
        <v>2707</v>
      </c>
      <c r="AA1432" s="35"/>
      <c r="AB1432" s="6" t="s">
        <v>2739</v>
      </c>
      <c r="AC1432" s="6" t="s">
        <v>2740</v>
      </c>
    </row>
    <row r="1433" ht="15.75" hidden="1" customHeight="1">
      <c r="A1433" s="2">
        <v>38.0</v>
      </c>
      <c r="B1433" s="18" t="s">
        <v>735</v>
      </c>
      <c r="C1433">
        <v>0.0</v>
      </c>
      <c r="D1433">
        <v>0.0</v>
      </c>
      <c r="E1433" t="s">
        <v>965</v>
      </c>
      <c r="F1433" t="s">
        <v>1134</v>
      </c>
      <c r="G1433" t="s">
        <v>2769</v>
      </c>
      <c r="H1433" t="s">
        <v>2191</v>
      </c>
      <c r="I1433" t="s">
        <v>1235</v>
      </c>
      <c r="J1433" t="s">
        <v>973</v>
      </c>
      <c r="K1433" s="23">
        <v>4.0</v>
      </c>
      <c r="N1433">
        <v>15.41</v>
      </c>
      <c r="O1433" s="23">
        <v>5.0</v>
      </c>
      <c r="R1433">
        <v>13.62</v>
      </c>
      <c r="S1433" t="s">
        <v>976</v>
      </c>
      <c r="T1433">
        <v>0.0</v>
      </c>
      <c r="U1433">
        <v>0.0</v>
      </c>
      <c r="V1433" s="6" t="s">
        <v>1311</v>
      </c>
      <c r="W1433" s="6" t="s">
        <v>2705</v>
      </c>
      <c r="X1433" s="6" t="s">
        <v>2705</v>
      </c>
      <c r="Y1433" s="6" t="s">
        <v>2707</v>
      </c>
      <c r="Z1433" s="6" t="s">
        <v>2707</v>
      </c>
      <c r="AA1433" s="35"/>
      <c r="AB1433" s="6" t="s">
        <v>2739</v>
      </c>
      <c r="AC1433" s="6" t="s">
        <v>2740</v>
      </c>
    </row>
    <row r="1434" ht="15.75" hidden="1" customHeight="1">
      <c r="A1434" s="2">
        <v>38.0</v>
      </c>
      <c r="B1434" s="18" t="s">
        <v>735</v>
      </c>
      <c r="C1434">
        <v>0.0</v>
      </c>
      <c r="D1434">
        <v>0.0</v>
      </c>
      <c r="E1434" t="s">
        <v>965</v>
      </c>
      <c r="F1434" t="s">
        <v>1134</v>
      </c>
      <c r="G1434" t="s">
        <v>1536</v>
      </c>
      <c r="H1434" t="s">
        <v>1536</v>
      </c>
      <c r="I1434" t="s">
        <v>1235</v>
      </c>
      <c r="J1434" t="s">
        <v>973</v>
      </c>
      <c r="K1434" s="23">
        <v>4.0</v>
      </c>
      <c r="N1434">
        <v>5.54</v>
      </c>
      <c r="O1434" s="23">
        <v>5.0</v>
      </c>
      <c r="R1434">
        <v>5.62</v>
      </c>
      <c r="S1434" t="s">
        <v>976</v>
      </c>
      <c r="T1434">
        <v>0.0</v>
      </c>
      <c r="U1434">
        <v>0.0</v>
      </c>
      <c r="V1434" s="6" t="s">
        <v>1311</v>
      </c>
      <c r="W1434" s="6" t="s">
        <v>2705</v>
      </c>
      <c r="X1434" s="6" t="s">
        <v>2705</v>
      </c>
      <c r="Y1434" s="6" t="s">
        <v>2707</v>
      </c>
      <c r="Z1434" s="6" t="s">
        <v>2707</v>
      </c>
      <c r="AA1434" s="35"/>
      <c r="AB1434" s="6" t="s">
        <v>2739</v>
      </c>
      <c r="AC1434" s="6" t="s">
        <v>2740</v>
      </c>
    </row>
    <row r="1435" ht="15.75" hidden="1" customHeight="1">
      <c r="A1435" s="2">
        <v>38.0</v>
      </c>
      <c r="B1435" s="18" t="s">
        <v>735</v>
      </c>
      <c r="C1435">
        <v>0.0</v>
      </c>
      <c r="D1435">
        <v>0.0</v>
      </c>
      <c r="E1435" t="s">
        <v>965</v>
      </c>
      <c r="F1435" t="s">
        <v>1134</v>
      </c>
      <c r="G1435" t="s">
        <v>1611</v>
      </c>
      <c r="H1435" t="s">
        <v>2191</v>
      </c>
      <c r="I1435" t="s">
        <v>1235</v>
      </c>
      <c r="J1435" t="s">
        <v>973</v>
      </c>
      <c r="K1435" s="23">
        <v>4.0</v>
      </c>
      <c r="N1435">
        <v>3.45</v>
      </c>
      <c r="O1435" s="23">
        <v>5.0</v>
      </c>
      <c r="R1435">
        <v>3.39</v>
      </c>
      <c r="S1435" t="s">
        <v>976</v>
      </c>
      <c r="T1435">
        <v>0.0</v>
      </c>
      <c r="U1435">
        <v>0.0</v>
      </c>
      <c r="V1435" s="6" t="s">
        <v>1311</v>
      </c>
      <c r="W1435" s="6" t="s">
        <v>2705</v>
      </c>
      <c r="X1435" s="6" t="s">
        <v>2705</v>
      </c>
      <c r="Y1435" s="6" t="s">
        <v>2707</v>
      </c>
      <c r="Z1435" s="6" t="s">
        <v>2707</v>
      </c>
      <c r="AA1435" s="35"/>
      <c r="AB1435" s="6" t="s">
        <v>2739</v>
      </c>
      <c r="AC1435" s="6" t="s">
        <v>2740</v>
      </c>
    </row>
    <row r="1436" ht="15.75" hidden="1" customHeight="1">
      <c r="A1436" s="2">
        <v>38.0</v>
      </c>
      <c r="B1436" s="18" t="s">
        <v>735</v>
      </c>
      <c r="C1436">
        <v>0.0</v>
      </c>
      <c r="D1436">
        <v>0.0</v>
      </c>
      <c r="E1436" t="s">
        <v>965</v>
      </c>
      <c r="F1436" t="s">
        <v>1134</v>
      </c>
      <c r="G1436" t="s">
        <v>2730</v>
      </c>
      <c r="H1436" t="s">
        <v>1725</v>
      </c>
      <c r="I1436" t="s">
        <v>1235</v>
      </c>
      <c r="J1436" t="s">
        <v>973</v>
      </c>
      <c r="K1436" s="23">
        <v>4.0</v>
      </c>
      <c r="N1436">
        <v>2.08</v>
      </c>
      <c r="O1436" s="23">
        <v>5.0</v>
      </c>
      <c r="R1436">
        <v>2.09</v>
      </c>
      <c r="S1436" t="s">
        <v>976</v>
      </c>
      <c r="T1436">
        <v>0.0</v>
      </c>
      <c r="U1436">
        <v>0.0</v>
      </c>
      <c r="V1436" s="6" t="s">
        <v>1311</v>
      </c>
      <c r="W1436" s="6" t="s">
        <v>2705</v>
      </c>
      <c r="X1436" s="6" t="s">
        <v>2705</v>
      </c>
      <c r="Y1436" s="6" t="s">
        <v>2707</v>
      </c>
      <c r="Z1436" s="6" t="s">
        <v>2707</v>
      </c>
      <c r="AA1436" s="35"/>
      <c r="AB1436" s="6" t="s">
        <v>2739</v>
      </c>
      <c r="AC1436" s="6" t="s">
        <v>2740</v>
      </c>
    </row>
    <row r="1437" ht="15.75" hidden="1" customHeight="1">
      <c r="A1437" s="2">
        <v>38.0</v>
      </c>
      <c r="B1437" s="18" t="s">
        <v>735</v>
      </c>
      <c r="C1437">
        <v>0.0</v>
      </c>
      <c r="D1437">
        <v>0.0</v>
      </c>
      <c r="E1437" t="s">
        <v>965</v>
      </c>
      <c r="F1437" t="s">
        <v>1134</v>
      </c>
      <c r="G1437" t="s">
        <v>1668</v>
      </c>
      <c r="H1437" t="s">
        <v>1669</v>
      </c>
      <c r="I1437" t="s">
        <v>1235</v>
      </c>
      <c r="J1437" t="s">
        <v>973</v>
      </c>
      <c r="K1437" s="23">
        <v>4.0</v>
      </c>
      <c r="N1437">
        <v>1298.0</v>
      </c>
      <c r="O1437" s="23">
        <v>5.0</v>
      </c>
      <c r="R1437">
        <v>1283.0</v>
      </c>
      <c r="S1437" t="s">
        <v>976</v>
      </c>
      <c r="T1437">
        <v>0.0</v>
      </c>
      <c r="U1437">
        <v>0.0</v>
      </c>
      <c r="V1437" s="6" t="s">
        <v>1311</v>
      </c>
      <c r="W1437" s="6" t="s">
        <v>2705</v>
      </c>
      <c r="X1437" s="6" t="s">
        <v>2705</v>
      </c>
      <c r="Y1437" s="6" t="s">
        <v>2707</v>
      </c>
      <c r="Z1437" s="6" t="s">
        <v>2707</v>
      </c>
      <c r="AA1437" s="35"/>
      <c r="AB1437" s="6" t="s">
        <v>2739</v>
      </c>
      <c r="AC1437" s="6" t="s">
        <v>2740</v>
      </c>
    </row>
    <row r="1438" ht="15.75" hidden="1" customHeight="1">
      <c r="A1438" s="2">
        <v>38.0</v>
      </c>
      <c r="B1438" s="18" t="s">
        <v>735</v>
      </c>
      <c r="C1438">
        <v>0.0</v>
      </c>
      <c r="D1438">
        <v>0.0</v>
      </c>
      <c r="E1438" t="s">
        <v>965</v>
      </c>
      <c r="F1438" t="s">
        <v>1134</v>
      </c>
      <c r="G1438" t="s">
        <v>1719</v>
      </c>
      <c r="H1438" t="s">
        <v>1234</v>
      </c>
      <c r="I1438" t="s">
        <v>1235</v>
      </c>
      <c r="J1438" t="s">
        <v>973</v>
      </c>
      <c r="K1438" s="23">
        <v>4.0</v>
      </c>
      <c r="N1438">
        <v>41.27</v>
      </c>
      <c r="O1438" s="23">
        <v>5.0</v>
      </c>
      <c r="R1438">
        <v>41.72</v>
      </c>
      <c r="S1438" t="s">
        <v>976</v>
      </c>
      <c r="T1438">
        <v>0.0</v>
      </c>
      <c r="U1438">
        <v>0.0</v>
      </c>
      <c r="V1438" s="6" t="s">
        <v>1311</v>
      </c>
      <c r="W1438" s="6" t="s">
        <v>2705</v>
      </c>
      <c r="X1438" s="6" t="s">
        <v>2705</v>
      </c>
      <c r="Y1438" s="6" t="s">
        <v>2707</v>
      </c>
      <c r="Z1438" s="6" t="s">
        <v>2707</v>
      </c>
      <c r="AA1438" s="35"/>
      <c r="AB1438" s="6" t="s">
        <v>2739</v>
      </c>
      <c r="AC1438" s="6" t="s">
        <v>2740</v>
      </c>
    </row>
    <row r="1439" ht="15.75" hidden="1" customHeight="1">
      <c r="A1439" s="2">
        <v>38.0</v>
      </c>
      <c r="B1439" s="18" t="s">
        <v>735</v>
      </c>
      <c r="C1439">
        <v>0.0</v>
      </c>
      <c r="D1439">
        <v>0.0</v>
      </c>
      <c r="E1439" t="s">
        <v>965</v>
      </c>
      <c r="F1439" t="s">
        <v>1134</v>
      </c>
      <c r="G1439" t="s">
        <v>2735</v>
      </c>
      <c r="H1439" t="s">
        <v>2191</v>
      </c>
      <c r="I1439" t="s">
        <v>1235</v>
      </c>
      <c r="J1439" t="s">
        <v>973</v>
      </c>
      <c r="K1439" s="23">
        <v>4.0</v>
      </c>
      <c r="N1439">
        <v>23.31</v>
      </c>
      <c r="O1439" s="23">
        <v>5.0</v>
      </c>
      <c r="R1439">
        <v>20.25</v>
      </c>
      <c r="S1439" t="s">
        <v>976</v>
      </c>
      <c r="T1439">
        <v>0.0</v>
      </c>
      <c r="U1439">
        <v>0.0</v>
      </c>
      <c r="V1439" s="6" t="s">
        <v>1311</v>
      </c>
      <c r="W1439" s="6" t="s">
        <v>2705</v>
      </c>
      <c r="X1439" s="6" t="s">
        <v>2705</v>
      </c>
      <c r="Y1439" s="6" t="s">
        <v>2707</v>
      </c>
      <c r="Z1439" s="6" t="s">
        <v>2707</v>
      </c>
      <c r="AA1439" s="35"/>
      <c r="AB1439" s="6" t="s">
        <v>2739</v>
      </c>
      <c r="AC1439" s="6" t="s">
        <v>2740</v>
      </c>
    </row>
    <row r="1440" ht="15.75" hidden="1" customHeight="1">
      <c r="A1440" s="2">
        <v>38.0</v>
      </c>
      <c r="B1440" s="18" t="s">
        <v>735</v>
      </c>
      <c r="C1440">
        <v>0.0</v>
      </c>
      <c r="D1440">
        <v>0.0</v>
      </c>
      <c r="E1440" t="s">
        <v>965</v>
      </c>
      <c r="F1440" t="s">
        <v>1134</v>
      </c>
      <c r="G1440" t="s">
        <v>1724</v>
      </c>
      <c r="H1440" t="s">
        <v>1725</v>
      </c>
      <c r="I1440" t="s">
        <v>1235</v>
      </c>
      <c r="J1440" t="s">
        <v>973</v>
      </c>
      <c r="K1440" s="23">
        <v>4.0</v>
      </c>
      <c r="N1440">
        <v>78.0</v>
      </c>
      <c r="O1440" s="23">
        <v>5.0</v>
      </c>
      <c r="R1440">
        <v>77.0</v>
      </c>
      <c r="S1440" t="s">
        <v>976</v>
      </c>
      <c r="T1440">
        <v>0.0</v>
      </c>
      <c r="U1440">
        <v>0.0</v>
      </c>
      <c r="V1440" s="6" t="s">
        <v>1311</v>
      </c>
      <c r="W1440" s="6" t="s">
        <v>2705</v>
      </c>
      <c r="X1440" s="6" t="s">
        <v>2705</v>
      </c>
      <c r="Y1440" s="6" t="s">
        <v>2707</v>
      </c>
      <c r="Z1440" s="6" t="s">
        <v>2707</v>
      </c>
      <c r="AA1440" s="35"/>
      <c r="AB1440" s="6" t="s">
        <v>2739</v>
      </c>
      <c r="AC1440" s="6" t="s">
        <v>2740</v>
      </c>
    </row>
    <row r="1441" ht="15.75" hidden="1" customHeight="1">
      <c r="A1441" s="2">
        <v>38.0</v>
      </c>
      <c r="B1441" s="18" t="s">
        <v>735</v>
      </c>
      <c r="C1441">
        <v>0.0</v>
      </c>
      <c r="D1441">
        <v>0.0</v>
      </c>
      <c r="E1441" t="s">
        <v>965</v>
      </c>
      <c r="F1441" t="s">
        <v>966</v>
      </c>
      <c r="G1441" t="s">
        <v>968</v>
      </c>
      <c r="H1441" t="s">
        <v>1447</v>
      </c>
      <c r="I1441" t="s">
        <v>1235</v>
      </c>
      <c r="J1441" t="s">
        <v>973</v>
      </c>
      <c r="K1441" s="23">
        <v>4.0</v>
      </c>
      <c r="N1441">
        <v>12028.0</v>
      </c>
      <c r="O1441" s="23">
        <v>5.0</v>
      </c>
      <c r="R1441">
        <v>11837.0</v>
      </c>
      <c r="S1441" t="s">
        <v>976</v>
      </c>
      <c r="T1441">
        <v>14.0</v>
      </c>
      <c r="V1441" s="6" t="s">
        <v>1311</v>
      </c>
      <c r="W1441" s="6" t="s">
        <v>2705</v>
      </c>
      <c r="X1441" s="6" t="s">
        <v>2705</v>
      </c>
      <c r="Y1441" s="6" t="s">
        <v>2707</v>
      </c>
      <c r="Z1441" s="6" t="s">
        <v>2707</v>
      </c>
      <c r="AA1441" s="35"/>
      <c r="AB1441" s="6" t="s">
        <v>2739</v>
      </c>
      <c r="AC1441" s="6" t="s">
        <v>2740</v>
      </c>
    </row>
    <row r="1442" ht="15.75" hidden="1" customHeight="1">
      <c r="A1442" s="2">
        <v>38.0</v>
      </c>
      <c r="B1442" s="18" t="s">
        <v>735</v>
      </c>
      <c r="C1442">
        <v>0.0</v>
      </c>
      <c r="D1442">
        <v>0.0</v>
      </c>
      <c r="E1442" t="s">
        <v>965</v>
      </c>
      <c r="F1442" t="s">
        <v>966</v>
      </c>
      <c r="G1442" t="s">
        <v>1210</v>
      </c>
      <c r="H1442" t="s">
        <v>1447</v>
      </c>
      <c r="I1442" t="s">
        <v>1235</v>
      </c>
      <c r="J1442" t="s">
        <v>973</v>
      </c>
      <c r="K1442" s="23">
        <v>4.0</v>
      </c>
      <c r="N1442">
        <v>3590.0</v>
      </c>
      <c r="O1442" s="23">
        <v>5.0</v>
      </c>
      <c r="R1442">
        <v>3587.0</v>
      </c>
      <c r="S1442" t="s">
        <v>976</v>
      </c>
      <c r="T1442">
        <v>14.0</v>
      </c>
      <c r="V1442" s="6" t="s">
        <v>1311</v>
      </c>
      <c r="W1442" s="6" t="s">
        <v>2705</v>
      </c>
      <c r="X1442" s="6" t="s">
        <v>2705</v>
      </c>
      <c r="Y1442" s="6" t="s">
        <v>2707</v>
      </c>
      <c r="Z1442" s="6" t="s">
        <v>2707</v>
      </c>
      <c r="AA1442" s="35"/>
      <c r="AB1442" s="6" t="s">
        <v>2739</v>
      </c>
      <c r="AC1442" s="6" t="s">
        <v>2740</v>
      </c>
    </row>
    <row r="1443" ht="15.75" hidden="1" customHeight="1">
      <c r="A1443" s="2">
        <v>39.0</v>
      </c>
      <c r="B1443" s="18" t="s">
        <v>811</v>
      </c>
      <c r="C1443">
        <v>4.0</v>
      </c>
      <c r="D1443">
        <v>0.0</v>
      </c>
      <c r="E1443" t="s">
        <v>965</v>
      </c>
      <c r="F1443" t="s">
        <v>966</v>
      </c>
      <c r="G1443" t="s">
        <v>968</v>
      </c>
      <c r="H1443" t="s">
        <v>1234</v>
      </c>
      <c r="I1443" t="s">
        <v>1339</v>
      </c>
      <c r="J1443" t="s">
        <v>973</v>
      </c>
      <c r="K1443" s="23">
        <v>0.0</v>
      </c>
      <c r="N1443">
        <v>7.56</v>
      </c>
      <c r="O1443" s="23">
        <v>1.0</v>
      </c>
      <c r="R1443">
        <v>4.96</v>
      </c>
      <c r="S1443">
        <v>0.001</v>
      </c>
      <c r="T1443">
        <v>-1.0</v>
      </c>
      <c r="U1443">
        <v>-1.0</v>
      </c>
      <c r="V1443" t="s">
        <v>978</v>
      </c>
      <c r="W1443" s="6" t="s">
        <v>1384</v>
      </c>
      <c r="X1443" s="6" t="s">
        <v>1385</v>
      </c>
      <c r="Y1443" s="6" t="s">
        <v>2183</v>
      </c>
      <c r="Z1443" s="6" t="s">
        <v>1880</v>
      </c>
      <c r="AA1443" s="6" t="s">
        <v>2770</v>
      </c>
      <c r="AB1443" s="6" t="s">
        <v>2771</v>
      </c>
      <c r="AC1443" s="6" t="s">
        <v>2772</v>
      </c>
    </row>
    <row r="1444" ht="15.75" hidden="1" customHeight="1">
      <c r="A1444" s="2">
        <v>39.0</v>
      </c>
      <c r="B1444" s="18" t="s">
        <v>811</v>
      </c>
      <c r="C1444">
        <v>4.0</v>
      </c>
      <c r="D1444">
        <v>0.0</v>
      </c>
      <c r="E1444" t="s">
        <v>965</v>
      </c>
      <c r="F1444" t="s">
        <v>966</v>
      </c>
      <c r="G1444" t="s">
        <v>968</v>
      </c>
      <c r="H1444" t="s">
        <v>1234</v>
      </c>
      <c r="I1444" t="s">
        <v>1339</v>
      </c>
      <c r="J1444" t="s">
        <v>2146</v>
      </c>
      <c r="K1444" s="23">
        <v>0.0</v>
      </c>
      <c r="N1444">
        <v>0.18</v>
      </c>
      <c r="O1444" s="23">
        <v>1.0</v>
      </c>
      <c r="R1444">
        <v>0.16</v>
      </c>
      <c r="S1444">
        <v>0.001</v>
      </c>
      <c r="T1444">
        <v>-1.0</v>
      </c>
      <c r="U1444">
        <v>-1.0</v>
      </c>
      <c r="V1444" t="s">
        <v>978</v>
      </c>
      <c r="W1444" s="6" t="s">
        <v>1384</v>
      </c>
      <c r="X1444" s="6" t="s">
        <v>1385</v>
      </c>
      <c r="Y1444" s="6" t="s">
        <v>2183</v>
      </c>
      <c r="Z1444" s="6" t="s">
        <v>1880</v>
      </c>
      <c r="AA1444" s="6" t="s">
        <v>2770</v>
      </c>
      <c r="AB1444" s="6" t="s">
        <v>2771</v>
      </c>
      <c r="AC1444" s="6" t="s">
        <v>2772</v>
      </c>
    </row>
    <row r="1445" ht="15.75" hidden="1" customHeight="1">
      <c r="A1445" s="2">
        <v>39.0</v>
      </c>
      <c r="B1445" s="18" t="s">
        <v>811</v>
      </c>
      <c r="C1445">
        <v>5.0</v>
      </c>
      <c r="D1445">
        <v>0.0</v>
      </c>
      <c r="E1445" t="s">
        <v>965</v>
      </c>
      <c r="F1445" t="s">
        <v>966</v>
      </c>
      <c r="G1445" t="s">
        <v>968</v>
      </c>
      <c r="H1445" t="s">
        <v>1234</v>
      </c>
      <c r="I1445" t="s">
        <v>1339</v>
      </c>
      <c r="J1445" t="s">
        <v>973</v>
      </c>
      <c r="K1445" s="23">
        <v>0.0</v>
      </c>
      <c r="N1445">
        <v>8.61</v>
      </c>
      <c r="O1445" s="23">
        <v>1.0</v>
      </c>
      <c r="R1445">
        <v>6.75</v>
      </c>
      <c r="S1445">
        <v>0.001</v>
      </c>
      <c r="T1445">
        <v>-1.0</v>
      </c>
      <c r="U1445">
        <v>-1.0</v>
      </c>
      <c r="V1445" t="s">
        <v>978</v>
      </c>
      <c r="W1445" s="6" t="s">
        <v>1384</v>
      </c>
      <c r="X1445" s="6" t="s">
        <v>1385</v>
      </c>
      <c r="Y1445" s="6" t="s">
        <v>2183</v>
      </c>
      <c r="Z1445" s="6" t="s">
        <v>1880</v>
      </c>
      <c r="AA1445" s="6" t="s">
        <v>2770</v>
      </c>
      <c r="AB1445" s="6" t="s">
        <v>2771</v>
      </c>
      <c r="AC1445" s="6" t="s">
        <v>2772</v>
      </c>
    </row>
    <row r="1446" ht="15.75" hidden="1" customHeight="1">
      <c r="A1446" s="2">
        <v>39.0</v>
      </c>
      <c r="B1446" s="18" t="s">
        <v>811</v>
      </c>
      <c r="C1446">
        <v>5.0</v>
      </c>
      <c r="D1446">
        <v>0.0</v>
      </c>
      <c r="E1446" t="s">
        <v>965</v>
      </c>
      <c r="F1446" t="s">
        <v>966</v>
      </c>
      <c r="G1446" t="s">
        <v>968</v>
      </c>
      <c r="H1446" t="s">
        <v>1234</v>
      </c>
      <c r="I1446" t="s">
        <v>1339</v>
      </c>
      <c r="J1446" t="s">
        <v>2146</v>
      </c>
      <c r="K1446" s="23">
        <v>0.0</v>
      </c>
      <c r="N1446">
        <v>0.33</v>
      </c>
      <c r="O1446" s="23">
        <v>1.0</v>
      </c>
      <c r="R1446">
        <v>0.27</v>
      </c>
      <c r="S1446">
        <v>0.001</v>
      </c>
      <c r="T1446">
        <v>-1.0</v>
      </c>
      <c r="U1446">
        <v>-1.0</v>
      </c>
      <c r="V1446" t="s">
        <v>978</v>
      </c>
      <c r="W1446" s="6" t="s">
        <v>1384</v>
      </c>
      <c r="X1446" s="6" t="s">
        <v>1385</v>
      </c>
      <c r="Y1446" s="6" t="s">
        <v>2183</v>
      </c>
      <c r="Z1446" s="6" t="s">
        <v>1880</v>
      </c>
      <c r="AA1446" s="6" t="s">
        <v>2770</v>
      </c>
      <c r="AB1446" s="6" t="s">
        <v>2771</v>
      </c>
      <c r="AC1446" s="6" t="s">
        <v>2772</v>
      </c>
    </row>
    <row r="1447" ht="15.75" hidden="1" customHeight="1">
      <c r="A1447" s="2">
        <v>39.0</v>
      </c>
      <c r="B1447" s="18" t="s">
        <v>811</v>
      </c>
      <c r="C1447">
        <v>1.0</v>
      </c>
      <c r="D1447">
        <v>0.0</v>
      </c>
      <c r="E1447" t="s">
        <v>965</v>
      </c>
      <c r="F1447" t="s">
        <v>966</v>
      </c>
      <c r="G1447" t="s">
        <v>968</v>
      </c>
      <c r="H1447" t="s">
        <v>1234</v>
      </c>
      <c r="I1447" t="s">
        <v>1339</v>
      </c>
      <c r="J1447" t="s">
        <v>973</v>
      </c>
      <c r="K1447" s="23">
        <v>0.0</v>
      </c>
      <c r="N1447">
        <v>10.77</v>
      </c>
      <c r="O1447" s="23">
        <v>1.0</v>
      </c>
      <c r="R1447">
        <v>11.64</v>
      </c>
      <c r="S1447" t="s">
        <v>976</v>
      </c>
      <c r="T1447">
        <v>0.0</v>
      </c>
      <c r="U1447">
        <v>0.0</v>
      </c>
      <c r="V1447" t="s">
        <v>978</v>
      </c>
      <c r="W1447" s="6" t="s">
        <v>1384</v>
      </c>
      <c r="X1447" s="6" t="s">
        <v>1385</v>
      </c>
      <c r="Y1447" s="6" t="s">
        <v>2183</v>
      </c>
      <c r="Z1447" s="6" t="s">
        <v>1880</v>
      </c>
      <c r="AA1447" s="6" t="s">
        <v>2770</v>
      </c>
      <c r="AB1447" s="6" t="s">
        <v>2771</v>
      </c>
      <c r="AC1447" s="6" t="s">
        <v>2772</v>
      </c>
    </row>
    <row r="1448" ht="15.75" hidden="1" customHeight="1">
      <c r="A1448" s="2">
        <v>39.0</v>
      </c>
      <c r="B1448" s="18" t="s">
        <v>811</v>
      </c>
      <c r="C1448">
        <v>1.0</v>
      </c>
      <c r="D1448">
        <v>0.0</v>
      </c>
      <c r="E1448" t="s">
        <v>965</v>
      </c>
      <c r="F1448" t="s">
        <v>966</v>
      </c>
      <c r="G1448" t="s">
        <v>968</v>
      </c>
      <c r="H1448" t="s">
        <v>1234</v>
      </c>
      <c r="I1448" t="s">
        <v>1339</v>
      </c>
      <c r="J1448" t="s">
        <v>2146</v>
      </c>
      <c r="K1448" s="23">
        <v>0.0</v>
      </c>
      <c r="N1448">
        <v>0.28</v>
      </c>
      <c r="O1448" s="23">
        <v>1.0</v>
      </c>
      <c r="R1448">
        <v>0.41</v>
      </c>
      <c r="S1448" t="s">
        <v>976</v>
      </c>
      <c r="T1448">
        <v>0.0</v>
      </c>
      <c r="U1448">
        <v>0.0</v>
      </c>
      <c r="V1448" t="s">
        <v>978</v>
      </c>
      <c r="W1448" s="6" t="s">
        <v>1384</v>
      </c>
      <c r="X1448" s="6" t="s">
        <v>1385</v>
      </c>
      <c r="Y1448" s="6" t="s">
        <v>2183</v>
      </c>
      <c r="Z1448" s="6" t="s">
        <v>1880</v>
      </c>
      <c r="AA1448" s="6" t="s">
        <v>2770</v>
      </c>
      <c r="AB1448" s="6" t="s">
        <v>2771</v>
      </c>
      <c r="AC1448" s="6" t="s">
        <v>2772</v>
      </c>
    </row>
    <row r="1449" ht="15.75" hidden="1" customHeight="1">
      <c r="A1449" s="2">
        <v>39.0</v>
      </c>
      <c r="B1449" s="18" t="s">
        <v>811</v>
      </c>
      <c r="C1449">
        <v>2.0</v>
      </c>
      <c r="D1449">
        <v>0.0</v>
      </c>
      <c r="E1449" t="s">
        <v>965</v>
      </c>
      <c r="F1449" t="s">
        <v>966</v>
      </c>
      <c r="G1449" t="s">
        <v>968</v>
      </c>
      <c r="H1449" t="s">
        <v>1234</v>
      </c>
      <c r="I1449" t="s">
        <v>1339</v>
      </c>
      <c r="J1449" t="s">
        <v>973</v>
      </c>
      <c r="K1449" s="23">
        <v>0.0</v>
      </c>
      <c r="N1449">
        <v>8.32</v>
      </c>
      <c r="O1449" s="23">
        <v>1.0</v>
      </c>
      <c r="R1449">
        <v>8.66</v>
      </c>
      <c r="S1449" t="s">
        <v>976</v>
      </c>
      <c r="T1449">
        <v>0.0</v>
      </c>
      <c r="U1449">
        <v>0.0</v>
      </c>
      <c r="V1449" t="s">
        <v>978</v>
      </c>
      <c r="W1449" s="6" t="s">
        <v>1384</v>
      </c>
      <c r="X1449" s="6" t="s">
        <v>1385</v>
      </c>
      <c r="Y1449" s="6" t="s">
        <v>2183</v>
      </c>
      <c r="Z1449" s="6" t="s">
        <v>1880</v>
      </c>
      <c r="AA1449" s="6" t="s">
        <v>2770</v>
      </c>
      <c r="AB1449" s="6" t="s">
        <v>2771</v>
      </c>
      <c r="AC1449" s="6" t="s">
        <v>2772</v>
      </c>
    </row>
    <row r="1450" ht="15.75" hidden="1" customHeight="1">
      <c r="A1450" s="2">
        <v>39.0</v>
      </c>
      <c r="B1450" s="18" t="s">
        <v>811</v>
      </c>
      <c r="C1450">
        <v>2.0</v>
      </c>
      <c r="D1450">
        <v>0.0</v>
      </c>
      <c r="E1450" t="s">
        <v>965</v>
      </c>
      <c r="F1450" t="s">
        <v>966</v>
      </c>
      <c r="G1450" t="s">
        <v>968</v>
      </c>
      <c r="H1450" t="s">
        <v>1234</v>
      </c>
      <c r="I1450" t="s">
        <v>1339</v>
      </c>
      <c r="J1450" t="s">
        <v>2146</v>
      </c>
      <c r="K1450" s="23">
        <v>0.0</v>
      </c>
      <c r="N1450">
        <v>0.34</v>
      </c>
      <c r="O1450" s="23">
        <v>1.0</v>
      </c>
      <c r="R1450">
        <v>0.07</v>
      </c>
      <c r="S1450" t="s">
        <v>976</v>
      </c>
      <c r="T1450">
        <v>0.0</v>
      </c>
      <c r="U1450">
        <v>0.0</v>
      </c>
      <c r="V1450" t="s">
        <v>978</v>
      </c>
      <c r="W1450" s="6" t="s">
        <v>1384</v>
      </c>
      <c r="X1450" s="6" t="s">
        <v>1385</v>
      </c>
      <c r="Y1450" s="6" t="s">
        <v>2183</v>
      </c>
      <c r="Z1450" s="6" t="s">
        <v>1880</v>
      </c>
      <c r="AA1450" s="6" t="s">
        <v>2770</v>
      </c>
      <c r="AB1450" s="6" t="s">
        <v>2771</v>
      </c>
      <c r="AC1450" s="6" t="s">
        <v>2772</v>
      </c>
    </row>
    <row r="1451" ht="15.75" hidden="1" customHeight="1">
      <c r="A1451" s="2">
        <v>39.0</v>
      </c>
      <c r="B1451" s="18" t="s">
        <v>811</v>
      </c>
      <c r="C1451">
        <v>3.0</v>
      </c>
      <c r="D1451">
        <v>0.0</v>
      </c>
      <c r="E1451" t="s">
        <v>965</v>
      </c>
      <c r="F1451" t="s">
        <v>966</v>
      </c>
      <c r="G1451" t="s">
        <v>968</v>
      </c>
      <c r="H1451" t="s">
        <v>1234</v>
      </c>
      <c r="I1451" t="s">
        <v>1339</v>
      </c>
      <c r="J1451" t="s">
        <v>973</v>
      </c>
      <c r="K1451" s="23">
        <v>0.0</v>
      </c>
      <c r="N1451">
        <v>8.19</v>
      </c>
      <c r="O1451" s="23">
        <v>1.0</v>
      </c>
      <c r="R1451">
        <v>8.61</v>
      </c>
      <c r="S1451" t="s">
        <v>976</v>
      </c>
      <c r="T1451">
        <v>0.0</v>
      </c>
      <c r="U1451">
        <v>0.0</v>
      </c>
      <c r="V1451" t="s">
        <v>978</v>
      </c>
      <c r="W1451" s="6" t="s">
        <v>1384</v>
      </c>
      <c r="X1451" s="6" t="s">
        <v>1385</v>
      </c>
      <c r="Y1451" s="6" t="s">
        <v>2183</v>
      </c>
      <c r="Z1451" s="6" t="s">
        <v>1880</v>
      </c>
      <c r="AA1451" s="6" t="s">
        <v>2770</v>
      </c>
      <c r="AB1451" s="6" t="s">
        <v>2771</v>
      </c>
      <c r="AC1451" s="6" t="s">
        <v>2772</v>
      </c>
    </row>
    <row r="1452" ht="15.75" hidden="1" customHeight="1">
      <c r="A1452" s="2">
        <v>39.0</v>
      </c>
      <c r="B1452" s="18" t="s">
        <v>811</v>
      </c>
      <c r="C1452">
        <v>3.0</v>
      </c>
      <c r="D1452">
        <v>0.0</v>
      </c>
      <c r="E1452" t="s">
        <v>965</v>
      </c>
      <c r="F1452" t="s">
        <v>966</v>
      </c>
      <c r="G1452" t="s">
        <v>968</v>
      </c>
      <c r="H1452" t="s">
        <v>1234</v>
      </c>
      <c r="I1452" t="s">
        <v>1339</v>
      </c>
      <c r="J1452" t="s">
        <v>2146</v>
      </c>
      <c r="K1452" s="23">
        <v>0.0</v>
      </c>
      <c r="N1452">
        <v>0.16</v>
      </c>
      <c r="O1452" s="23">
        <v>1.0</v>
      </c>
      <c r="R1452">
        <v>0.28</v>
      </c>
      <c r="S1452" t="s">
        <v>976</v>
      </c>
      <c r="T1452">
        <v>0.0</v>
      </c>
      <c r="U1452">
        <v>0.0</v>
      </c>
      <c r="V1452" t="s">
        <v>978</v>
      </c>
      <c r="W1452" s="6" t="s">
        <v>1384</v>
      </c>
      <c r="X1452" s="6" t="s">
        <v>1385</v>
      </c>
      <c r="Y1452" s="6" t="s">
        <v>2183</v>
      </c>
      <c r="Z1452" s="6" t="s">
        <v>1880</v>
      </c>
      <c r="AA1452" s="6" t="s">
        <v>2770</v>
      </c>
      <c r="AB1452" s="6" t="s">
        <v>2771</v>
      </c>
      <c r="AC1452" s="6" t="s">
        <v>2772</v>
      </c>
    </row>
    <row r="1453" ht="15.75" hidden="1" customHeight="1">
      <c r="A1453" s="2">
        <v>39.0</v>
      </c>
      <c r="B1453" s="18" t="s">
        <v>811</v>
      </c>
      <c r="C1453">
        <v>6.0</v>
      </c>
      <c r="D1453">
        <v>0.0</v>
      </c>
      <c r="E1453" t="s">
        <v>965</v>
      </c>
      <c r="F1453" t="s">
        <v>966</v>
      </c>
      <c r="G1453" t="s">
        <v>968</v>
      </c>
      <c r="H1453" t="s">
        <v>1234</v>
      </c>
      <c r="I1453" t="s">
        <v>1339</v>
      </c>
      <c r="J1453" t="s">
        <v>973</v>
      </c>
      <c r="K1453" s="23">
        <v>0.0</v>
      </c>
      <c r="N1453">
        <v>8.35</v>
      </c>
      <c r="O1453" s="23">
        <v>1.0</v>
      </c>
      <c r="R1453">
        <v>8.61</v>
      </c>
      <c r="S1453" t="s">
        <v>976</v>
      </c>
      <c r="T1453">
        <v>0.0</v>
      </c>
      <c r="U1453">
        <v>0.0</v>
      </c>
      <c r="V1453" t="s">
        <v>978</v>
      </c>
      <c r="W1453" s="6" t="s">
        <v>1384</v>
      </c>
      <c r="X1453" s="6" t="s">
        <v>1385</v>
      </c>
      <c r="Y1453" s="6" t="s">
        <v>2183</v>
      </c>
      <c r="Z1453" s="6" t="s">
        <v>1880</v>
      </c>
      <c r="AA1453" s="6" t="s">
        <v>2770</v>
      </c>
      <c r="AB1453" s="6" t="s">
        <v>2771</v>
      </c>
      <c r="AC1453" s="6" t="s">
        <v>2772</v>
      </c>
    </row>
    <row r="1454" ht="15.75" hidden="1" customHeight="1">
      <c r="A1454" s="2">
        <v>39.0</v>
      </c>
      <c r="B1454" s="18" t="s">
        <v>811</v>
      </c>
      <c r="C1454">
        <v>6.0</v>
      </c>
      <c r="D1454">
        <v>0.0</v>
      </c>
      <c r="E1454" t="s">
        <v>965</v>
      </c>
      <c r="F1454" t="s">
        <v>966</v>
      </c>
      <c r="G1454" t="s">
        <v>968</v>
      </c>
      <c r="H1454" t="s">
        <v>1234</v>
      </c>
      <c r="I1454" t="s">
        <v>1339</v>
      </c>
      <c r="J1454" t="s">
        <v>2146</v>
      </c>
      <c r="K1454" s="23">
        <v>0.0</v>
      </c>
      <c r="N1454">
        <v>0.28</v>
      </c>
      <c r="O1454" s="23">
        <v>1.0</v>
      </c>
      <c r="R1454">
        <v>0.37</v>
      </c>
      <c r="S1454" t="s">
        <v>976</v>
      </c>
      <c r="T1454">
        <v>0.0</v>
      </c>
      <c r="U1454">
        <v>0.0</v>
      </c>
      <c r="V1454" t="s">
        <v>978</v>
      </c>
      <c r="W1454" s="6" t="s">
        <v>1384</v>
      </c>
      <c r="X1454" s="6" t="s">
        <v>1385</v>
      </c>
      <c r="Y1454" s="6" t="s">
        <v>2183</v>
      </c>
      <c r="Z1454" s="6" t="s">
        <v>1880</v>
      </c>
      <c r="AA1454" s="6" t="s">
        <v>2770</v>
      </c>
      <c r="AB1454" s="6" t="s">
        <v>2771</v>
      </c>
      <c r="AC1454" s="6" t="s">
        <v>2772</v>
      </c>
    </row>
    <row r="1455" ht="15.75" hidden="1" customHeight="1">
      <c r="A1455" s="2">
        <v>39.0</v>
      </c>
      <c r="B1455" s="18" t="s">
        <v>811</v>
      </c>
      <c r="C1455">
        <v>1.0</v>
      </c>
      <c r="D1455">
        <v>0.0</v>
      </c>
      <c r="E1455" t="s">
        <v>965</v>
      </c>
      <c r="F1455" t="s">
        <v>1134</v>
      </c>
      <c r="G1455" t="s">
        <v>2773</v>
      </c>
      <c r="H1455" t="s">
        <v>2685</v>
      </c>
      <c r="I1455" t="s">
        <v>1339</v>
      </c>
      <c r="J1455" t="s">
        <v>973</v>
      </c>
      <c r="K1455" s="23">
        <v>0.0</v>
      </c>
      <c r="N1455">
        <v>15.3</v>
      </c>
      <c r="O1455" s="23">
        <v>1.0</v>
      </c>
      <c r="R1455">
        <v>9.0</v>
      </c>
      <c r="S1455">
        <v>0.001</v>
      </c>
      <c r="T1455">
        <v>-1.0</v>
      </c>
      <c r="U1455">
        <v>-1.0</v>
      </c>
      <c r="V1455" t="s">
        <v>978</v>
      </c>
      <c r="W1455" s="6" t="s">
        <v>1384</v>
      </c>
      <c r="X1455" s="6" t="s">
        <v>1385</v>
      </c>
      <c r="Y1455" s="6" t="s">
        <v>2183</v>
      </c>
      <c r="Z1455" s="6" t="s">
        <v>1880</v>
      </c>
      <c r="AA1455" s="6" t="s">
        <v>2774</v>
      </c>
      <c r="AB1455" s="6" t="s">
        <v>2775</v>
      </c>
      <c r="AC1455" s="6" t="s">
        <v>2776</v>
      </c>
    </row>
    <row r="1456" ht="15.75" hidden="1" customHeight="1">
      <c r="A1456" s="2">
        <v>39.0</v>
      </c>
      <c r="B1456" s="18" t="s">
        <v>811</v>
      </c>
      <c r="C1456">
        <v>1.0</v>
      </c>
      <c r="D1456">
        <v>0.0</v>
      </c>
      <c r="E1456" t="s">
        <v>965</v>
      </c>
      <c r="F1456" t="s">
        <v>1134</v>
      </c>
      <c r="G1456" t="s">
        <v>2777</v>
      </c>
      <c r="H1456" t="s">
        <v>2685</v>
      </c>
      <c r="I1456" t="s">
        <v>1339</v>
      </c>
      <c r="J1456" t="s">
        <v>2146</v>
      </c>
      <c r="K1456" s="23">
        <v>0.0</v>
      </c>
      <c r="N1456">
        <v>1.03</v>
      </c>
      <c r="O1456" s="23">
        <v>1.0</v>
      </c>
      <c r="R1456">
        <v>1.22</v>
      </c>
      <c r="S1456">
        <v>0.001</v>
      </c>
      <c r="T1456">
        <v>-1.0</v>
      </c>
      <c r="U1456">
        <v>-1.0</v>
      </c>
      <c r="V1456" t="s">
        <v>978</v>
      </c>
      <c r="W1456" s="6" t="s">
        <v>1384</v>
      </c>
      <c r="X1456" s="6" t="s">
        <v>1385</v>
      </c>
      <c r="Y1456" s="6" t="s">
        <v>2183</v>
      </c>
      <c r="Z1456" s="6" t="s">
        <v>1880</v>
      </c>
      <c r="AA1456" s="6" t="s">
        <v>2774</v>
      </c>
      <c r="AB1456" s="6" t="s">
        <v>2775</v>
      </c>
      <c r="AC1456" s="6" t="s">
        <v>2776</v>
      </c>
    </row>
    <row r="1457" ht="15.75" hidden="1" customHeight="1">
      <c r="A1457" s="2">
        <v>39.0</v>
      </c>
      <c r="B1457" s="18" t="s">
        <v>811</v>
      </c>
      <c r="C1457">
        <v>3.0</v>
      </c>
      <c r="D1457">
        <v>0.0</v>
      </c>
      <c r="E1457" t="s">
        <v>965</v>
      </c>
      <c r="F1457" t="s">
        <v>1134</v>
      </c>
      <c r="G1457" t="s">
        <v>2778</v>
      </c>
      <c r="H1457" t="s">
        <v>2685</v>
      </c>
      <c r="I1457" t="s">
        <v>1339</v>
      </c>
      <c r="J1457" t="s">
        <v>973</v>
      </c>
      <c r="K1457" s="23">
        <v>0.0</v>
      </c>
      <c r="N1457">
        <v>19.0</v>
      </c>
      <c r="O1457" s="23">
        <v>1.0</v>
      </c>
      <c r="R1457">
        <v>10.0</v>
      </c>
      <c r="S1457">
        <v>0.001</v>
      </c>
      <c r="T1457">
        <v>-1.0</v>
      </c>
      <c r="U1457">
        <v>-1.0</v>
      </c>
      <c r="V1457" t="s">
        <v>978</v>
      </c>
      <c r="W1457" s="6" t="s">
        <v>1384</v>
      </c>
      <c r="X1457" s="6" t="s">
        <v>1385</v>
      </c>
      <c r="Y1457" s="6" t="s">
        <v>2183</v>
      </c>
      <c r="Z1457" s="6" t="s">
        <v>1880</v>
      </c>
      <c r="AA1457" s="6" t="s">
        <v>2774</v>
      </c>
      <c r="AB1457" s="6" t="s">
        <v>2775</v>
      </c>
      <c r="AC1457" s="6" t="s">
        <v>2776</v>
      </c>
    </row>
    <row r="1458" ht="15.75" hidden="1" customHeight="1">
      <c r="A1458" s="2">
        <v>39.0</v>
      </c>
      <c r="B1458" s="18" t="s">
        <v>811</v>
      </c>
      <c r="C1458">
        <v>3.0</v>
      </c>
      <c r="D1458">
        <v>0.0</v>
      </c>
      <c r="E1458" t="s">
        <v>965</v>
      </c>
      <c r="F1458" t="s">
        <v>1134</v>
      </c>
      <c r="G1458" t="s">
        <v>2779</v>
      </c>
      <c r="H1458" t="s">
        <v>2685</v>
      </c>
      <c r="I1458" t="s">
        <v>1339</v>
      </c>
      <c r="J1458" t="s">
        <v>2146</v>
      </c>
      <c r="K1458" s="23">
        <v>0.0</v>
      </c>
      <c r="N1458">
        <v>1.73</v>
      </c>
      <c r="O1458" s="23">
        <v>1.0</v>
      </c>
      <c r="R1458">
        <v>1.78</v>
      </c>
      <c r="S1458">
        <v>0.001</v>
      </c>
      <c r="T1458">
        <v>-1.0</v>
      </c>
      <c r="U1458">
        <v>-1.0</v>
      </c>
      <c r="V1458" t="s">
        <v>978</v>
      </c>
      <c r="W1458" s="6" t="s">
        <v>1384</v>
      </c>
      <c r="X1458" s="6" t="s">
        <v>1385</v>
      </c>
      <c r="Y1458" s="6" t="s">
        <v>2183</v>
      </c>
      <c r="Z1458" s="6" t="s">
        <v>1880</v>
      </c>
      <c r="AA1458" s="6" t="s">
        <v>2774</v>
      </c>
      <c r="AB1458" s="6" t="s">
        <v>2775</v>
      </c>
      <c r="AC1458" s="6" t="s">
        <v>2776</v>
      </c>
    </row>
    <row r="1459" ht="15.75" hidden="1" customHeight="1">
      <c r="A1459" s="2">
        <v>39.0</v>
      </c>
      <c r="B1459" s="18" t="s">
        <v>811</v>
      </c>
      <c r="C1459">
        <v>2.0</v>
      </c>
      <c r="D1459">
        <v>0.0</v>
      </c>
      <c r="E1459" t="s">
        <v>965</v>
      </c>
      <c r="F1459" t="s">
        <v>1134</v>
      </c>
      <c r="G1459" t="s">
        <v>2780</v>
      </c>
      <c r="H1459" t="s">
        <v>2685</v>
      </c>
      <c r="I1459" t="s">
        <v>1339</v>
      </c>
      <c r="J1459" t="s">
        <v>973</v>
      </c>
      <c r="K1459" s="23">
        <v>0.0</v>
      </c>
      <c r="N1459">
        <v>21.0</v>
      </c>
      <c r="O1459" s="23">
        <v>1.0</v>
      </c>
      <c r="R1459">
        <v>17.5</v>
      </c>
      <c r="S1459" t="s">
        <v>976</v>
      </c>
      <c r="T1459">
        <v>0.0</v>
      </c>
      <c r="U1459">
        <v>0.0</v>
      </c>
      <c r="V1459" t="s">
        <v>978</v>
      </c>
      <c r="W1459" s="6" t="s">
        <v>1384</v>
      </c>
      <c r="X1459" s="6" t="s">
        <v>1385</v>
      </c>
      <c r="Y1459" s="6" t="s">
        <v>2183</v>
      </c>
      <c r="Z1459" s="6" t="s">
        <v>1880</v>
      </c>
      <c r="AA1459" s="6" t="s">
        <v>2774</v>
      </c>
      <c r="AB1459" s="6" t="s">
        <v>2775</v>
      </c>
      <c r="AC1459" s="6" t="s">
        <v>2776</v>
      </c>
    </row>
    <row r="1460" ht="15.75" hidden="1" customHeight="1">
      <c r="A1460" s="2">
        <v>39.0</v>
      </c>
      <c r="B1460" s="18" t="s">
        <v>811</v>
      </c>
      <c r="C1460">
        <v>2.0</v>
      </c>
      <c r="D1460">
        <v>0.0</v>
      </c>
      <c r="E1460" t="s">
        <v>965</v>
      </c>
      <c r="F1460" t="s">
        <v>1134</v>
      </c>
      <c r="G1460" t="s">
        <v>2781</v>
      </c>
      <c r="H1460" t="s">
        <v>2685</v>
      </c>
      <c r="I1460" t="s">
        <v>1339</v>
      </c>
      <c r="J1460" t="s">
        <v>2146</v>
      </c>
      <c r="K1460" s="23">
        <v>0.0</v>
      </c>
      <c r="N1460">
        <v>3.46</v>
      </c>
      <c r="O1460" s="23">
        <v>1.0</v>
      </c>
      <c r="R1460">
        <v>3.93</v>
      </c>
      <c r="S1460" t="s">
        <v>976</v>
      </c>
      <c r="T1460">
        <v>0.0</v>
      </c>
      <c r="U1460">
        <v>0.0</v>
      </c>
      <c r="V1460" t="s">
        <v>978</v>
      </c>
      <c r="W1460" s="6" t="s">
        <v>1384</v>
      </c>
      <c r="X1460" s="6" t="s">
        <v>1385</v>
      </c>
      <c r="Y1460" s="6" t="s">
        <v>2183</v>
      </c>
      <c r="Z1460" s="6" t="s">
        <v>1880</v>
      </c>
      <c r="AA1460" s="6" t="s">
        <v>2774</v>
      </c>
      <c r="AB1460" s="6" t="s">
        <v>2775</v>
      </c>
      <c r="AC1460" s="6" t="s">
        <v>2776</v>
      </c>
    </row>
    <row r="1461" ht="15.75" hidden="1" customHeight="1">
      <c r="A1461" s="2">
        <v>39.0</v>
      </c>
      <c r="B1461" s="18" t="s">
        <v>811</v>
      </c>
      <c r="C1461">
        <v>4.0</v>
      </c>
      <c r="D1461">
        <v>0.0</v>
      </c>
      <c r="E1461" t="s">
        <v>965</v>
      </c>
      <c r="F1461" t="s">
        <v>1134</v>
      </c>
      <c r="G1461" t="s">
        <v>2782</v>
      </c>
      <c r="H1461" t="s">
        <v>2685</v>
      </c>
      <c r="I1461" t="s">
        <v>1339</v>
      </c>
      <c r="J1461" t="s">
        <v>973</v>
      </c>
      <c r="K1461" s="23">
        <v>0.0</v>
      </c>
      <c r="N1461">
        <v>11.8</v>
      </c>
      <c r="O1461" s="23">
        <v>1.0</v>
      </c>
      <c r="R1461">
        <v>10.0</v>
      </c>
      <c r="S1461" t="s">
        <v>976</v>
      </c>
      <c r="T1461">
        <v>0.0</v>
      </c>
      <c r="U1461">
        <v>0.0</v>
      </c>
      <c r="V1461" t="s">
        <v>978</v>
      </c>
      <c r="W1461" s="6" t="s">
        <v>1384</v>
      </c>
      <c r="X1461" s="6" t="s">
        <v>1385</v>
      </c>
      <c r="Y1461" s="6" t="s">
        <v>2183</v>
      </c>
      <c r="Z1461" s="6" t="s">
        <v>1880</v>
      </c>
      <c r="AA1461" s="6" t="s">
        <v>2774</v>
      </c>
      <c r="AB1461" s="6" t="s">
        <v>2775</v>
      </c>
      <c r="AC1461" s="6" t="s">
        <v>2776</v>
      </c>
    </row>
    <row r="1462" ht="15.75" hidden="1" customHeight="1">
      <c r="A1462" s="2">
        <v>39.0</v>
      </c>
      <c r="B1462" s="18" t="s">
        <v>811</v>
      </c>
      <c r="C1462">
        <v>4.0</v>
      </c>
      <c r="D1462">
        <v>0.0</v>
      </c>
      <c r="E1462" t="s">
        <v>965</v>
      </c>
      <c r="F1462" t="s">
        <v>1134</v>
      </c>
      <c r="G1462" t="s">
        <v>2783</v>
      </c>
      <c r="H1462" t="s">
        <v>2685</v>
      </c>
      <c r="I1462" t="s">
        <v>1339</v>
      </c>
      <c r="J1462" t="s">
        <v>2146</v>
      </c>
      <c r="K1462" s="23">
        <v>0.0</v>
      </c>
      <c r="N1462">
        <v>0.48</v>
      </c>
      <c r="O1462" s="23">
        <v>1.0</v>
      </c>
      <c r="R1462">
        <v>0.91</v>
      </c>
      <c r="S1462" t="s">
        <v>976</v>
      </c>
      <c r="T1462">
        <v>0.0</v>
      </c>
      <c r="U1462">
        <v>0.0</v>
      </c>
      <c r="V1462" t="s">
        <v>978</v>
      </c>
      <c r="W1462" s="6" t="s">
        <v>1384</v>
      </c>
      <c r="X1462" s="6" t="s">
        <v>1385</v>
      </c>
      <c r="Y1462" s="6" t="s">
        <v>2183</v>
      </c>
      <c r="Z1462" s="6" t="s">
        <v>1880</v>
      </c>
      <c r="AA1462" s="6" t="s">
        <v>2774</v>
      </c>
      <c r="AB1462" s="6" t="s">
        <v>2775</v>
      </c>
      <c r="AC1462" s="6" t="s">
        <v>2776</v>
      </c>
    </row>
    <row r="1463" ht="15.75" hidden="1" customHeight="1">
      <c r="A1463" s="2">
        <v>39.0</v>
      </c>
      <c r="B1463" s="18" t="s">
        <v>811</v>
      </c>
      <c r="C1463">
        <v>5.0</v>
      </c>
      <c r="D1463">
        <v>0.0</v>
      </c>
      <c r="E1463" t="s">
        <v>965</v>
      </c>
      <c r="F1463" t="s">
        <v>1134</v>
      </c>
      <c r="G1463" t="s">
        <v>2784</v>
      </c>
      <c r="H1463" t="s">
        <v>2685</v>
      </c>
      <c r="I1463" t="s">
        <v>1339</v>
      </c>
      <c r="J1463" t="s">
        <v>973</v>
      </c>
      <c r="K1463" s="23">
        <v>0.0</v>
      </c>
      <c r="N1463">
        <v>13.0</v>
      </c>
      <c r="O1463" s="23">
        <v>1.0</v>
      </c>
      <c r="R1463">
        <v>15.3</v>
      </c>
      <c r="S1463" t="s">
        <v>976</v>
      </c>
      <c r="T1463">
        <v>0.0</v>
      </c>
      <c r="U1463">
        <v>0.0</v>
      </c>
      <c r="V1463" t="s">
        <v>978</v>
      </c>
      <c r="W1463" s="6" t="s">
        <v>1384</v>
      </c>
      <c r="X1463" s="6" t="s">
        <v>1385</v>
      </c>
      <c r="Y1463" s="6" t="s">
        <v>2183</v>
      </c>
      <c r="Z1463" s="6" t="s">
        <v>1880</v>
      </c>
      <c r="AA1463" s="6" t="s">
        <v>2774</v>
      </c>
      <c r="AB1463" s="6" t="s">
        <v>2775</v>
      </c>
      <c r="AC1463" s="6" t="s">
        <v>2776</v>
      </c>
    </row>
    <row r="1464" ht="15.75" hidden="1" customHeight="1">
      <c r="A1464" s="2">
        <v>39.0</v>
      </c>
      <c r="B1464" s="18" t="s">
        <v>811</v>
      </c>
      <c r="C1464">
        <v>5.0</v>
      </c>
      <c r="D1464">
        <v>0.0</v>
      </c>
      <c r="E1464" t="s">
        <v>965</v>
      </c>
      <c r="F1464" t="s">
        <v>1134</v>
      </c>
      <c r="G1464" t="s">
        <v>2785</v>
      </c>
      <c r="H1464" t="s">
        <v>2685</v>
      </c>
      <c r="I1464" t="s">
        <v>1339</v>
      </c>
      <c r="J1464" t="s">
        <v>2146</v>
      </c>
      <c r="K1464" s="23">
        <v>0.0</v>
      </c>
      <c r="N1464">
        <v>3.03</v>
      </c>
      <c r="O1464" s="23">
        <v>1.0</v>
      </c>
      <c r="R1464">
        <v>4.48</v>
      </c>
      <c r="S1464" t="s">
        <v>976</v>
      </c>
      <c r="T1464">
        <v>0.0</v>
      </c>
      <c r="U1464">
        <v>0.0</v>
      </c>
      <c r="V1464" t="s">
        <v>978</v>
      </c>
      <c r="W1464" s="6" t="s">
        <v>1384</v>
      </c>
      <c r="X1464" s="6" t="s">
        <v>1385</v>
      </c>
      <c r="Y1464" s="6" t="s">
        <v>2183</v>
      </c>
      <c r="Z1464" s="6" t="s">
        <v>1880</v>
      </c>
      <c r="AA1464" s="6" t="s">
        <v>2774</v>
      </c>
      <c r="AB1464" s="6" t="s">
        <v>2775</v>
      </c>
      <c r="AC1464" s="6" t="s">
        <v>2776</v>
      </c>
    </row>
    <row r="1465" ht="15.75" hidden="1" customHeight="1">
      <c r="A1465" s="2">
        <v>39.0</v>
      </c>
      <c r="B1465" s="18" t="s">
        <v>811</v>
      </c>
      <c r="C1465">
        <v>6.0</v>
      </c>
      <c r="D1465">
        <v>0.0</v>
      </c>
      <c r="E1465" t="s">
        <v>965</v>
      </c>
      <c r="F1465" t="s">
        <v>1134</v>
      </c>
      <c r="G1465" t="s">
        <v>2786</v>
      </c>
      <c r="H1465" t="s">
        <v>2685</v>
      </c>
      <c r="I1465" t="s">
        <v>1339</v>
      </c>
      <c r="J1465" t="s">
        <v>973</v>
      </c>
      <c r="K1465" s="23">
        <v>0.0</v>
      </c>
      <c r="N1465">
        <v>14.5</v>
      </c>
      <c r="O1465" s="23">
        <v>1.0</v>
      </c>
      <c r="R1465">
        <v>16.3</v>
      </c>
      <c r="S1465" t="s">
        <v>976</v>
      </c>
      <c r="T1465">
        <v>0.0</v>
      </c>
      <c r="U1465">
        <v>0.0</v>
      </c>
      <c r="V1465" t="s">
        <v>978</v>
      </c>
      <c r="W1465" s="6" t="s">
        <v>1384</v>
      </c>
      <c r="X1465" s="6" t="s">
        <v>1385</v>
      </c>
      <c r="Y1465" s="6" t="s">
        <v>2183</v>
      </c>
      <c r="Z1465" s="6" t="s">
        <v>1880</v>
      </c>
      <c r="AA1465" s="6" t="s">
        <v>2774</v>
      </c>
      <c r="AB1465" s="6" t="s">
        <v>2775</v>
      </c>
      <c r="AC1465" s="6" t="s">
        <v>2776</v>
      </c>
    </row>
    <row r="1466" ht="15.75" hidden="1" customHeight="1">
      <c r="A1466" s="2">
        <v>39.0</v>
      </c>
      <c r="B1466" s="18" t="s">
        <v>811</v>
      </c>
      <c r="C1466">
        <v>6.0</v>
      </c>
      <c r="D1466">
        <v>0.0</v>
      </c>
      <c r="E1466" t="s">
        <v>965</v>
      </c>
      <c r="F1466" t="s">
        <v>1134</v>
      </c>
      <c r="G1466" t="s">
        <v>2787</v>
      </c>
      <c r="H1466" t="s">
        <v>2685</v>
      </c>
      <c r="I1466" t="s">
        <v>1339</v>
      </c>
      <c r="J1466" t="s">
        <v>2146</v>
      </c>
      <c r="K1466" s="23">
        <v>0.0</v>
      </c>
      <c r="N1466">
        <v>3.29</v>
      </c>
      <c r="O1466" s="23">
        <v>1.0</v>
      </c>
      <c r="R1466">
        <v>3.47</v>
      </c>
      <c r="S1466" t="s">
        <v>976</v>
      </c>
      <c r="T1466">
        <v>0.0</v>
      </c>
      <c r="U1466">
        <v>0.0</v>
      </c>
      <c r="V1466" t="s">
        <v>978</v>
      </c>
      <c r="W1466" s="6" t="s">
        <v>1384</v>
      </c>
      <c r="X1466" s="6" t="s">
        <v>1385</v>
      </c>
      <c r="Y1466" s="6" t="s">
        <v>2183</v>
      </c>
      <c r="Z1466" s="6" t="s">
        <v>1880</v>
      </c>
      <c r="AA1466" s="6" t="s">
        <v>2774</v>
      </c>
      <c r="AB1466" s="6" t="s">
        <v>2775</v>
      </c>
      <c r="AC1466" s="6" t="s">
        <v>2776</v>
      </c>
    </row>
    <row r="1467" ht="15.75" hidden="1" customHeight="1">
      <c r="A1467" s="2">
        <v>39.0</v>
      </c>
      <c r="B1467" s="18" t="s">
        <v>811</v>
      </c>
      <c r="C1467">
        <v>3.0</v>
      </c>
      <c r="D1467">
        <v>0.0</v>
      </c>
      <c r="E1467" t="s">
        <v>965</v>
      </c>
      <c r="F1467" t="s">
        <v>1246</v>
      </c>
      <c r="G1467" t="s">
        <v>2788</v>
      </c>
      <c r="H1467" t="s">
        <v>2789</v>
      </c>
      <c r="I1467" t="s">
        <v>1339</v>
      </c>
      <c r="J1467" t="s">
        <v>973</v>
      </c>
      <c r="K1467" s="23">
        <v>0.0</v>
      </c>
      <c r="N1467">
        <v>8.8</v>
      </c>
      <c r="O1467" s="23">
        <v>1.0</v>
      </c>
      <c r="R1467">
        <v>2.3</v>
      </c>
      <c r="S1467">
        <v>0.001</v>
      </c>
      <c r="T1467">
        <v>-1.0</v>
      </c>
      <c r="U1467">
        <v>1.0</v>
      </c>
      <c r="V1467" t="s">
        <v>978</v>
      </c>
      <c r="W1467" s="6" t="s">
        <v>1384</v>
      </c>
      <c r="X1467" s="6" t="s">
        <v>1385</v>
      </c>
      <c r="Y1467" s="6" t="s">
        <v>2183</v>
      </c>
      <c r="Z1467" s="6" t="s">
        <v>1880</v>
      </c>
      <c r="AA1467" s="6" t="s">
        <v>2790</v>
      </c>
      <c r="AB1467" s="6" t="s">
        <v>2791</v>
      </c>
      <c r="AC1467" s="6" t="s">
        <v>2792</v>
      </c>
    </row>
    <row r="1468" ht="15.75" hidden="1" customHeight="1">
      <c r="A1468" s="2">
        <v>39.0</v>
      </c>
      <c r="B1468" s="18" t="s">
        <v>811</v>
      </c>
      <c r="C1468">
        <v>3.0</v>
      </c>
      <c r="D1468">
        <v>0.0</v>
      </c>
      <c r="E1468" t="s">
        <v>965</v>
      </c>
      <c r="F1468" t="s">
        <v>1246</v>
      </c>
      <c r="G1468" t="s">
        <v>2793</v>
      </c>
      <c r="H1468" t="s">
        <v>2789</v>
      </c>
      <c r="I1468" t="s">
        <v>1339</v>
      </c>
      <c r="J1468" t="s">
        <v>2146</v>
      </c>
      <c r="K1468" s="23">
        <v>0.0</v>
      </c>
      <c r="N1468">
        <v>1.7</v>
      </c>
      <c r="O1468" s="23">
        <v>1.0</v>
      </c>
      <c r="R1468">
        <v>0.35</v>
      </c>
      <c r="S1468">
        <v>0.001</v>
      </c>
      <c r="T1468">
        <v>-1.0</v>
      </c>
      <c r="U1468">
        <v>1.0</v>
      </c>
      <c r="V1468" t="s">
        <v>978</v>
      </c>
      <c r="W1468" s="6" t="s">
        <v>1384</v>
      </c>
      <c r="X1468" s="6" t="s">
        <v>1385</v>
      </c>
      <c r="Y1468" s="6" t="s">
        <v>2183</v>
      </c>
      <c r="Z1468" s="6" t="s">
        <v>1880</v>
      </c>
      <c r="AA1468" s="6" t="s">
        <v>2790</v>
      </c>
      <c r="AB1468" s="6" t="s">
        <v>2791</v>
      </c>
      <c r="AC1468" s="6" t="s">
        <v>2792</v>
      </c>
    </row>
    <row r="1469" ht="15.75" hidden="1" customHeight="1">
      <c r="A1469" s="2">
        <v>39.0</v>
      </c>
      <c r="B1469" s="18" t="s">
        <v>811</v>
      </c>
      <c r="C1469">
        <v>4.0</v>
      </c>
      <c r="D1469">
        <v>0.0</v>
      </c>
      <c r="E1469" t="s">
        <v>965</v>
      </c>
      <c r="F1469" t="s">
        <v>1246</v>
      </c>
      <c r="G1469" t="s">
        <v>2794</v>
      </c>
      <c r="H1469" t="s">
        <v>2789</v>
      </c>
      <c r="I1469" t="s">
        <v>1339</v>
      </c>
      <c r="J1469" t="s">
        <v>973</v>
      </c>
      <c r="K1469" s="23">
        <v>0.0</v>
      </c>
      <c r="N1469">
        <v>3.0</v>
      </c>
      <c r="O1469" s="23">
        <v>1.0</v>
      </c>
      <c r="R1469">
        <v>0.3</v>
      </c>
      <c r="S1469">
        <v>0.001</v>
      </c>
      <c r="T1469">
        <v>-1.0</v>
      </c>
      <c r="U1469">
        <v>1.0</v>
      </c>
      <c r="V1469" t="s">
        <v>978</v>
      </c>
      <c r="W1469" s="6" t="s">
        <v>1384</v>
      </c>
      <c r="X1469" s="6" t="s">
        <v>1385</v>
      </c>
      <c r="Y1469" s="6" t="s">
        <v>2183</v>
      </c>
      <c r="Z1469" s="6" t="s">
        <v>1880</v>
      </c>
      <c r="AA1469" s="6" t="s">
        <v>2790</v>
      </c>
      <c r="AB1469" s="6" t="s">
        <v>2791</v>
      </c>
      <c r="AC1469" s="6" t="s">
        <v>2792</v>
      </c>
    </row>
    <row r="1470" ht="15.75" hidden="1" customHeight="1">
      <c r="A1470" s="2">
        <v>39.0</v>
      </c>
      <c r="B1470" s="18" t="s">
        <v>811</v>
      </c>
      <c r="C1470">
        <v>4.0</v>
      </c>
      <c r="D1470">
        <v>0.0</v>
      </c>
      <c r="E1470" t="s">
        <v>965</v>
      </c>
      <c r="F1470" t="s">
        <v>1246</v>
      </c>
      <c r="G1470" t="s">
        <v>2795</v>
      </c>
      <c r="H1470" t="s">
        <v>2789</v>
      </c>
      <c r="I1470" t="s">
        <v>1339</v>
      </c>
      <c r="J1470" t="s">
        <v>2146</v>
      </c>
      <c r="K1470" s="23">
        <v>0.0</v>
      </c>
      <c r="N1470">
        <v>0.67</v>
      </c>
      <c r="O1470" s="23">
        <v>1.0</v>
      </c>
      <c r="R1470">
        <v>0.11</v>
      </c>
      <c r="S1470">
        <v>0.001</v>
      </c>
      <c r="T1470">
        <v>-1.0</v>
      </c>
      <c r="U1470">
        <v>1.0</v>
      </c>
      <c r="V1470" t="s">
        <v>978</v>
      </c>
      <c r="W1470" s="6" t="s">
        <v>1384</v>
      </c>
      <c r="X1470" s="6" t="s">
        <v>1385</v>
      </c>
      <c r="Y1470" s="6" t="s">
        <v>2183</v>
      </c>
      <c r="Z1470" s="6" t="s">
        <v>1880</v>
      </c>
      <c r="AA1470" s="6" t="s">
        <v>2790</v>
      </c>
      <c r="AB1470" s="6" t="s">
        <v>2791</v>
      </c>
      <c r="AC1470" s="6" t="s">
        <v>2792</v>
      </c>
    </row>
    <row r="1471" ht="15.75" hidden="1" customHeight="1">
      <c r="A1471" s="2">
        <v>39.0</v>
      </c>
      <c r="B1471" s="18" t="s">
        <v>811</v>
      </c>
      <c r="C1471">
        <v>1.0</v>
      </c>
      <c r="D1471">
        <v>0.0</v>
      </c>
      <c r="E1471" t="s">
        <v>965</v>
      </c>
      <c r="F1471" t="s">
        <v>1246</v>
      </c>
      <c r="G1471" t="s">
        <v>2796</v>
      </c>
      <c r="H1471" t="s">
        <v>2789</v>
      </c>
      <c r="I1471" t="s">
        <v>1339</v>
      </c>
      <c r="J1471" t="s">
        <v>973</v>
      </c>
      <c r="K1471" s="23">
        <v>0.0</v>
      </c>
      <c r="N1471">
        <v>4.3</v>
      </c>
      <c r="O1471" s="23">
        <v>1.0</v>
      </c>
      <c r="R1471">
        <v>3.1</v>
      </c>
      <c r="S1471" t="s">
        <v>976</v>
      </c>
      <c r="T1471">
        <v>0.0</v>
      </c>
      <c r="U1471">
        <v>0.0</v>
      </c>
      <c r="V1471" t="s">
        <v>978</v>
      </c>
      <c r="W1471" s="6" t="s">
        <v>1384</v>
      </c>
      <c r="X1471" s="6" t="s">
        <v>1385</v>
      </c>
      <c r="Y1471" s="6" t="s">
        <v>2183</v>
      </c>
      <c r="Z1471" s="6" t="s">
        <v>1880</v>
      </c>
      <c r="AA1471" s="6" t="s">
        <v>2790</v>
      </c>
      <c r="AB1471" s="6" t="s">
        <v>2791</v>
      </c>
      <c r="AC1471" s="6" t="s">
        <v>2792</v>
      </c>
    </row>
    <row r="1472" ht="15.75" hidden="1" customHeight="1">
      <c r="A1472" s="2">
        <v>39.0</v>
      </c>
      <c r="B1472" s="18" t="s">
        <v>811</v>
      </c>
      <c r="C1472">
        <v>1.0</v>
      </c>
      <c r="D1472">
        <v>0.0</v>
      </c>
      <c r="E1472" t="s">
        <v>965</v>
      </c>
      <c r="F1472" t="s">
        <v>1246</v>
      </c>
      <c r="G1472" t="s">
        <v>2797</v>
      </c>
      <c r="H1472" t="s">
        <v>2789</v>
      </c>
      <c r="I1472" t="s">
        <v>1339</v>
      </c>
      <c r="J1472" t="s">
        <v>2146</v>
      </c>
      <c r="K1472" s="23">
        <v>0.0</v>
      </c>
      <c r="N1472">
        <v>0.99</v>
      </c>
      <c r="O1472" s="23">
        <v>1.0</v>
      </c>
      <c r="R1472">
        <v>0.46</v>
      </c>
      <c r="S1472" t="s">
        <v>976</v>
      </c>
      <c r="T1472">
        <v>0.0</v>
      </c>
      <c r="U1472">
        <v>0.0</v>
      </c>
      <c r="V1472" t="s">
        <v>978</v>
      </c>
      <c r="W1472" s="6" t="s">
        <v>1384</v>
      </c>
      <c r="X1472" s="6" t="s">
        <v>1385</v>
      </c>
      <c r="Y1472" s="6" t="s">
        <v>2183</v>
      </c>
      <c r="Z1472" s="6" t="s">
        <v>1880</v>
      </c>
      <c r="AA1472" s="6" t="s">
        <v>2790</v>
      </c>
      <c r="AB1472" s="6" t="s">
        <v>2791</v>
      </c>
      <c r="AC1472" s="6" t="s">
        <v>2792</v>
      </c>
    </row>
    <row r="1473" ht="15.75" hidden="1" customHeight="1">
      <c r="A1473" s="2">
        <v>39.0</v>
      </c>
      <c r="B1473" s="18" t="s">
        <v>811</v>
      </c>
      <c r="C1473">
        <v>2.0</v>
      </c>
      <c r="D1473">
        <v>0.0</v>
      </c>
      <c r="E1473" t="s">
        <v>965</v>
      </c>
      <c r="F1473" t="s">
        <v>1246</v>
      </c>
      <c r="G1473" t="s">
        <v>2798</v>
      </c>
      <c r="H1473" t="s">
        <v>2789</v>
      </c>
      <c r="I1473" t="s">
        <v>1339</v>
      </c>
      <c r="J1473" t="s">
        <v>973</v>
      </c>
      <c r="K1473" s="23">
        <v>0.0</v>
      </c>
      <c r="N1473">
        <v>25.2</v>
      </c>
      <c r="O1473" s="23">
        <v>1.0</v>
      </c>
      <c r="R1473">
        <v>13.0</v>
      </c>
      <c r="S1473" t="s">
        <v>976</v>
      </c>
      <c r="T1473">
        <v>0.0</v>
      </c>
      <c r="U1473">
        <v>0.0</v>
      </c>
      <c r="V1473" t="s">
        <v>978</v>
      </c>
      <c r="W1473" s="6" t="s">
        <v>1384</v>
      </c>
      <c r="X1473" s="6" t="s">
        <v>1385</v>
      </c>
      <c r="Y1473" s="6" t="s">
        <v>2183</v>
      </c>
      <c r="Z1473" s="6" t="s">
        <v>1880</v>
      </c>
      <c r="AA1473" s="6" t="s">
        <v>2790</v>
      </c>
      <c r="AB1473" s="6" t="s">
        <v>2791</v>
      </c>
      <c r="AC1473" s="6" t="s">
        <v>2792</v>
      </c>
    </row>
    <row r="1474" ht="15.75" hidden="1" customHeight="1">
      <c r="A1474" s="2">
        <v>39.0</v>
      </c>
      <c r="B1474" s="18" t="s">
        <v>811</v>
      </c>
      <c r="C1474">
        <v>2.0</v>
      </c>
      <c r="D1474">
        <v>0.0</v>
      </c>
      <c r="E1474" t="s">
        <v>965</v>
      </c>
      <c r="F1474" t="s">
        <v>1246</v>
      </c>
      <c r="G1474" t="s">
        <v>2799</v>
      </c>
      <c r="H1474" t="s">
        <v>2789</v>
      </c>
      <c r="I1474" t="s">
        <v>1339</v>
      </c>
      <c r="J1474" t="s">
        <v>2146</v>
      </c>
      <c r="K1474" s="23">
        <v>0.0</v>
      </c>
      <c r="N1474">
        <v>6.68</v>
      </c>
      <c r="O1474" s="23">
        <v>1.0</v>
      </c>
      <c r="R1474">
        <v>1.08</v>
      </c>
      <c r="S1474" t="s">
        <v>976</v>
      </c>
      <c r="T1474">
        <v>0.0</v>
      </c>
      <c r="U1474">
        <v>0.0</v>
      </c>
      <c r="V1474" t="s">
        <v>978</v>
      </c>
      <c r="W1474" s="6" t="s">
        <v>1384</v>
      </c>
      <c r="X1474" s="6" t="s">
        <v>1385</v>
      </c>
      <c r="Y1474" s="6" t="s">
        <v>2183</v>
      </c>
      <c r="Z1474" s="6" t="s">
        <v>1880</v>
      </c>
      <c r="AA1474" s="6" t="s">
        <v>2790</v>
      </c>
      <c r="AB1474" s="6" t="s">
        <v>2791</v>
      </c>
      <c r="AC1474" s="6" t="s">
        <v>2792</v>
      </c>
    </row>
    <row r="1475" ht="15.75" hidden="1" customHeight="1">
      <c r="A1475" s="2">
        <v>39.0</v>
      </c>
      <c r="B1475" s="18" t="s">
        <v>811</v>
      </c>
      <c r="C1475">
        <v>5.0</v>
      </c>
      <c r="D1475">
        <v>0.0</v>
      </c>
      <c r="E1475" t="s">
        <v>965</v>
      </c>
      <c r="F1475" t="s">
        <v>1246</v>
      </c>
      <c r="G1475" t="s">
        <v>2800</v>
      </c>
      <c r="H1475" t="s">
        <v>2789</v>
      </c>
      <c r="I1475" t="s">
        <v>1339</v>
      </c>
      <c r="J1475" t="s">
        <v>973</v>
      </c>
      <c r="K1475" s="23">
        <v>0.0</v>
      </c>
      <c r="N1475">
        <v>8.4</v>
      </c>
      <c r="O1475" s="23">
        <v>1.0</v>
      </c>
      <c r="R1475">
        <v>7.9</v>
      </c>
      <c r="S1475" t="s">
        <v>976</v>
      </c>
      <c r="T1475">
        <v>0.0</v>
      </c>
      <c r="U1475">
        <v>0.0</v>
      </c>
      <c r="V1475" t="s">
        <v>978</v>
      </c>
      <c r="W1475" s="6" t="s">
        <v>1384</v>
      </c>
      <c r="X1475" s="6" t="s">
        <v>1385</v>
      </c>
      <c r="Y1475" s="6" t="s">
        <v>2183</v>
      </c>
      <c r="Z1475" s="6" t="s">
        <v>1880</v>
      </c>
      <c r="AA1475" s="6" t="s">
        <v>2790</v>
      </c>
      <c r="AB1475" s="6" t="s">
        <v>2791</v>
      </c>
      <c r="AC1475" s="6" t="s">
        <v>2792</v>
      </c>
    </row>
    <row r="1476" ht="15.75" hidden="1" customHeight="1">
      <c r="A1476" s="2">
        <v>39.0</v>
      </c>
      <c r="B1476" s="18" t="s">
        <v>811</v>
      </c>
      <c r="C1476">
        <v>5.0</v>
      </c>
      <c r="D1476">
        <v>0.0</v>
      </c>
      <c r="E1476" t="s">
        <v>965</v>
      </c>
      <c r="F1476" t="s">
        <v>1246</v>
      </c>
      <c r="G1476" t="s">
        <v>2801</v>
      </c>
      <c r="H1476" t="s">
        <v>2789</v>
      </c>
      <c r="I1476" t="s">
        <v>1339</v>
      </c>
      <c r="J1476" t="s">
        <v>2146</v>
      </c>
      <c r="K1476" s="23">
        <v>0.0</v>
      </c>
      <c r="N1476">
        <v>2.29</v>
      </c>
      <c r="O1476" s="23">
        <v>1.0</v>
      </c>
      <c r="R1476">
        <v>0.73</v>
      </c>
      <c r="S1476" t="s">
        <v>976</v>
      </c>
      <c r="T1476">
        <v>0.0</v>
      </c>
      <c r="U1476">
        <v>0.0</v>
      </c>
      <c r="V1476" t="s">
        <v>978</v>
      </c>
      <c r="W1476" s="6" t="s">
        <v>1384</v>
      </c>
      <c r="X1476" s="6" t="s">
        <v>1385</v>
      </c>
      <c r="Y1476" s="6" t="s">
        <v>2183</v>
      </c>
      <c r="Z1476" s="6" t="s">
        <v>1880</v>
      </c>
      <c r="AA1476" s="6" t="s">
        <v>2790</v>
      </c>
      <c r="AB1476" s="6" t="s">
        <v>2791</v>
      </c>
      <c r="AC1476" s="6" t="s">
        <v>2792</v>
      </c>
    </row>
    <row r="1477" ht="15.75" hidden="1" customHeight="1">
      <c r="A1477" s="2">
        <v>39.0</v>
      </c>
      <c r="B1477" s="18" t="s">
        <v>811</v>
      </c>
      <c r="C1477">
        <v>6.0</v>
      </c>
      <c r="D1477">
        <v>0.0</v>
      </c>
      <c r="E1477" t="s">
        <v>965</v>
      </c>
      <c r="F1477" t="s">
        <v>1246</v>
      </c>
      <c r="G1477" t="s">
        <v>2802</v>
      </c>
      <c r="H1477" t="s">
        <v>2789</v>
      </c>
      <c r="I1477" t="s">
        <v>1339</v>
      </c>
      <c r="J1477" t="s">
        <v>973</v>
      </c>
      <c r="K1477" s="23">
        <v>0.0</v>
      </c>
      <c r="N1477">
        <v>19.1</v>
      </c>
      <c r="O1477" s="23">
        <v>1.0</v>
      </c>
      <c r="R1477">
        <v>22.9</v>
      </c>
      <c r="S1477" t="s">
        <v>976</v>
      </c>
      <c r="T1477">
        <v>0.0</v>
      </c>
      <c r="U1477">
        <v>0.0</v>
      </c>
      <c r="V1477" t="s">
        <v>978</v>
      </c>
      <c r="W1477" s="6" t="s">
        <v>1384</v>
      </c>
      <c r="X1477" s="6" t="s">
        <v>1385</v>
      </c>
      <c r="Y1477" s="6" t="s">
        <v>2183</v>
      </c>
      <c r="Z1477" s="6" t="s">
        <v>1880</v>
      </c>
      <c r="AA1477" s="6" t="s">
        <v>2790</v>
      </c>
      <c r="AB1477" s="6" t="s">
        <v>2791</v>
      </c>
      <c r="AC1477" s="6" t="s">
        <v>2792</v>
      </c>
    </row>
    <row r="1478" ht="15.75" hidden="1" customHeight="1">
      <c r="A1478" s="2">
        <v>39.0</v>
      </c>
      <c r="B1478" s="18" t="s">
        <v>811</v>
      </c>
      <c r="C1478">
        <v>6.0</v>
      </c>
      <c r="D1478">
        <v>0.0</v>
      </c>
      <c r="E1478" t="s">
        <v>965</v>
      </c>
      <c r="F1478" t="s">
        <v>1246</v>
      </c>
      <c r="G1478" t="s">
        <v>2803</v>
      </c>
      <c r="H1478" t="s">
        <v>2789</v>
      </c>
      <c r="I1478" t="s">
        <v>1339</v>
      </c>
      <c r="J1478" t="s">
        <v>2146</v>
      </c>
      <c r="K1478" s="23">
        <v>0.0</v>
      </c>
      <c r="N1478">
        <v>2.58</v>
      </c>
      <c r="O1478" s="23">
        <v>1.0</v>
      </c>
      <c r="R1478">
        <v>4.7</v>
      </c>
      <c r="S1478" t="s">
        <v>976</v>
      </c>
      <c r="T1478">
        <v>0.0</v>
      </c>
      <c r="U1478">
        <v>0.0</v>
      </c>
      <c r="V1478" t="s">
        <v>978</v>
      </c>
      <c r="W1478" s="6" t="s">
        <v>1384</v>
      </c>
      <c r="X1478" s="6" t="s">
        <v>1385</v>
      </c>
      <c r="Y1478" s="6" t="s">
        <v>2183</v>
      </c>
      <c r="Z1478" s="6" t="s">
        <v>1880</v>
      </c>
      <c r="AA1478" s="6" t="s">
        <v>2790</v>
      </c>
      <c r="AB1478" s="6" t="s">
        <v>2791</v>
      </c>
      <c r="AC1478" s="6" t="s">
        <v>2792</v>
      </c>
    </row>
    <row r="1479" ht="15.75" hidden="1" customHeight="1">
      <c r="A1479" s="2">
        <v>40.0</v>
      </c>
      <c r="B1479" s="18" t="s">
        <v>812</v>
      </c>
      <c r="C1479">
        <v>0.0</v>
      </c>
      <c r="D1479">
        <v>0.0</v>
      </c>
      <c r="E1479" t="s">
        <v>965</v>
      </c>
      <c r="F1479" t="s">
        <v>1540</v>
      </c>
      <c r="G1479" t="s">
        <v>2804</v>
      </c>
      <c r="H1479" t="s">
        <v>2805</v>
      </c>
      <c r="I1479" t="s">
        <v>2806</v>
      </c>
      <c r="J1479" t="s">
        <v>973</v>
      </c>
      <c r="K1479" s="23">
        <v>0.0</v>
      </c>
      <c r="N1479">
        <v>0.2</v>
      </c>
      <c r="O1479" s="23">
        <v>1.0</v>
      </c>
      <c r="R1479">
        <v>0.2</v>
      </c>
      <c r="S1479" t="s">
        <v>976</v>
      </c>
      <c r="T1479">
        <v>0.0</v>
      </c>
      <c r="U1479">
        <v>0.0</v>
      </c>
      <c r="V1479" t="s">
        <v>1391</v>
      </c>
      <c r="W1479" t="s">
        <v>1384</v>
      </c>
      <c r="X1479" t="s">
        <v>1385</v>
      </c>
      <c r="Y1479" t="s">
        <v>2807</v>
      </c>
      <c r="Z1479" t="s">
        <v>2808</v>
      </c>
      <c r="AA1479" s="6" t="s">
        <v>2809</v>
      </c>
      <c r="AB1479" t="s">
        <v>2810</v>
      </c>
      <c r="AC1479" t="s">
        <v>2811</v>
      </c>
    </row>
    <row r="1480" ht="15.75" hidden="1" customHeight="1">
      <c r="A1480" s="2">
        <v>40.0</v>
      </c>
      <c r="B1480" s="18" t="s">
        <v>812</v>
      </c>
      <c r="C1480">
        <v>0.0</v>
      </c>
      <c r="D1480">
        <v>0.0</v>
      </c>
      <c r="E1480" t="s">
        <v>965</v>
      </c>
      <c r="F1480" t="s">
        <v>1540</v>
      </c>
      <c r="G1480" t="s">
        <v>2804</v>
      </c>
      <c r="H1480" t="s">
        <v>2805</v>
      </c>
      <c r="I1480" t="s">
        <v>2806</v>
      </c>
      <c r="J1480" t="s">
        <v>2146</v>
      </c>
      <c r="K1480" s="23">
        <v>0.0</v>
      </c>
      <c r="N1480">
        <v>0.03</v>
      </c>
      <c r="O1480" s="23">
        <v>1.0</v>
      </c>
      <c r="R1480">
        <v>0.03</v>
      </c>
      <c r="S1480" t="s">
        <v>976</v>
      </c>
      <c r="T1480">
        <v>0.0</v>
      </c>
      <c r="U1480">
        <v>0.0</v>
      </c>
      <c r="V1480" t="s">
        <v>1391</v>
      </c>
      <c r="W1480" t="s">
        <v>1384</v>
      </c>
      <c r="X1480" t="s">
        <v>1385</v>
      </c>
      <c r="Y1480" t="s">
        <v>2807</v>
      </c>
      <c r="Z1480" t="s">
        <v>2808</v>
      </c>
      <c r="AA1480" s="6" t="s">
        <v>2809</v>
      </c>
      <c r="AB1480" t="s">
        <v>2810</v>
      </c>
      <c r="AC1480" t="s">
        <v>2811</v>
      </c>
    </row>
    <row r="1481" ht="15.75" hidden="1" customHeight="1">
      <c r="A1481" s="2">
        <v>40.0</v>
      </c>
      <c r="B1481" s="18" t="s">
        <v>812</v>
      </c>
      <c r="C1481">
        <v>0.0</v>
      </c>
      <c r="D1481">
        <v>0.0</v>
      </c>
      <c r="E1481" t="s">
        <v>965</v>
      </c>
      <c r="F1481" t="s">
        <v>1540</v>
      </c>
      <c r="G1481" t="s">
        <v>2812</v>
      </c>
      <c r="H1481" t="s">
        <v>2100</v>
      </c>
      <c r="I1481" t="s">
        <v>2806</v>
      </c>
      <c r="J1481" t="s">
        <v>973</v>
      </c>
      <c r="K1481" s="23">
        <v>0.0</v>
      </c>
      <c r="N1481">
        <v>1.8</v>
      </c>
      <c r="O1481" s="23">
        <v>1.0</v>
      </c>
      <c r="R1481">
        <v>2.8</v>
      </c>
      <c r="S1481" t="s">
        <v>976</v>
      </c>
      <c r="T1481">
        <v>0.0</v>
      </c>
      <c r="U1481">
        <v>0.0</v>
      </c>
      <c r="V1481" t="s">
        <v>1391</v>
      </c>
      <c r="W1481" t="s">
        <v>1384</v>
      </c>
      <c r="X1481" t="s">
        <v>1385</v>
      </c>
      <c r="Y1481" t="s">
        <v>2807</v>
      </c>
      <c r="Z1481" t="s">
        <v>2808</v>
      </c>
      <c r="AA1481" s="6" t="s">
        <v>2813</v>
      </c>
      <c r="AB1481" t="s">
        <v>2810</v>
      </c>
      <c r="AC1481" t="s">
        <v>2811</v>
      </c>
    </row>
    <row r="1482" ht="15.75" hidden="1" customHeight="1">
      <c r="A1482" s="2">
        <v>40.0</v>
      </c>
      <c r="B1482" s="18" t="s">
        <v>812</v>
      </c>
      <c r="C1482">
        <v>0.0</v>
      </c>
      <c r="D1482">
        <v>0.0</v>
      </c>
      <c r="E1482" t="s">
        <v>965</v>
      </c>
      <c r="F1482" t="s">
        <v>1540</v>
      </c>
      <c r="G1482" t="s">
        <v>2814</v>
      </c>
      <c r="H1482" t="s">
        <v>2100</v>
      </c>
      <c r="I1482" t="s">
        <v>2806</v>
      </c>
      <c r="J1482" t="s">
        <v>2146</v>
      </c>
      <c r="K1482" s="23">
        <v>0.0</v>
      </c>
      <c r="N1482">
        <f>2.1-1.8</f>
        <v>0.3</v>
      </c>
      <c r="O1482" s="23">
        <v>1.0</v>
      </c>
      <c r="R1482">
        <f>3.2-2.8</f>
        <v>0.4</v>
      </c>
      <c r="S1482" t="s">
        <v>976</v>
      </c>
      <c r="T1482">
        <v>0.0</v>
      </c>
      <c r="U1482">
        <v>0.0</v>
      </c>
      <c r="V1482" t="s">
        <v>1391</v>
      </c>
      <c r="W1482" t="s">
        <v>1384</v>
      </c>
      <c r="X1482" t="s">
        <v>1385</v>
      </c>
      <c r="Y1482" t="s">
        <v>2807</v>
      </c>
      <c r="Z1482" t="s">
        <v>2808</v>
      </c>
      <c r="AA1482" s="6" t="s">
        <v>2813</v>
      </c>
      <c r="AB1482" t="s">
        <v>2810</v>
      </c>
      <c r="AC1482" t="s">
        <v>2811</v>
      </c>
    </row>
    <row r="1483" ht="15.75" hidden="1" customHeight="1">
      <c r="A1483" s="2">
        <v>40.0</v>
      </c>
      <c r="B1483" s="18" t="s">
        <v>812</v>
      </c>
      <c r="C1483">
        <v>0.0</v>
      </c>
      <c r="D1483">
        <v>0.0</v>
      </c>
      <c r="E1483" t="s">
        <v>965</v>
      </c>
      <c r="F1483" t="s">
        <v>1540</v>
      </c>
      <c r="G1483" t="s">
        <v>2815</v>
      </c>
      <c r="H1483" t="s">
        <v>2805</v>
      </c>
      <c r="I1483" t="s">
        <v>2806</v>
      </c>
      <c r="J1483" t="s">
        <v>973</v>
      </c>
      <c r="K1483" s="23">
        <v>0.0</v>
      </c>
      <c r="N1483">
        <v>0.2</v>
      </c>
      <c r="O1483" s="23">
        <v>1.0</v>
      </c>
      <c r="R1483">
        <v>0.25</v>
      </c>
      <c r="S1483" t="s">
        <v>976</v>
      </c>
      <c r="T1483">
        <v>0.0</v>
      </c>
      <c r="U1483">
        <v>0.0</v>
      </c>
      <c r="V1483" t="s">
        <v>1391</v>
      </c>
      <c r="W1483" t="s">
        <v>1384</v>
      </c>
      <c r="X1483" t="s">
        <v>1385</v>
      </c>
      <c r="Y1483" t="s">
        <v>2807</v>
      </c>
      <c r="Z1483" t="s">
        <v>2808</v>
      </c>
      <c r="AA1483" s="6" t="s">
        <v>2816</v>
      </c>
      <c r="AB1483" t="s">
        <v>2810</v>
      </c>
      <c r="AC1483" t="s">
        <v>2811</v>
      </c>
    </row>
    <row r="1484" ht="15.75" hidden="1" customHeight="1">
      <c r="A1484" s="2">
        <v>40.0</v>
      </c>
      <c r="B1484" s="18" t="s">
        <v>812</v>
      </c>
      <c r="C1484">
        <v>0.0</v>
      </c>
      <c r="D1484">
        <v>0.0</v>
      </c>
      <c r="E1484" t="s">
        <v>965</v>
      </c>
      <c r="F1484" t="s">
        <v>1540</v>
      </c>
      <c r="G1484" t="s">
        <v>2815</v>
      </c>
      <c r="H1484" t="s">
        <v>2805</v>
      </c>
      <c r="I1484" t="s">
        <v>2806</v>
      </c>
      <c r="J1484" t="s">
        <v>2146</v>
      </c>
      <c r="K1484" s="23">
        <v>0.0</v>
      </c>
      <c r="N1484">
        <v>0.02</v>
      </c>
      <c r="O1484" s="23">
        <v>1.0</v>
      </c>
      <c r="R1484">
        <v>0.02</v>
      </c>
      <c r="S1484" t="s">
        <v>976</v>
      </c>
      <c r="T1484">
        <v>0.0</v>
      </c>
      <c r="U1484">
        <v>0.0</v>
      </c>
      <c r="V1484" t="s">
        <v>1391</v>
      </c>
      <c r="W1484" t="s">
        <v>1384</v>
      </c>
      <c r="X1484" t="s">
        <v>1385</v>
      </c>
      <c r="Y1484" t="s">
        <v>2807</v>
      </c>
      <c r="Z1484" t="s">
        <v>2808</v>
      </c>
      <c r="AA1484" s="6" t="s">
        <v>2816</v>
      </c>
      <c r="AB1484" t="s">
        <v>2810</v>
      </c>
      <c r="AC1484" t="s">
        <v>2811</v>
      </c>
    </row>
    <row r="1485" ht="15.75" hidden="1" customHeight="1">
      <c r="A1485" s="2">
        <v>41.0</v>
      </c>
      <c r="B1485" s="18" t="s">
        <v>815</v>
      </c>
      <c r="C1485">
        <v>0.0</v>
      </c>
      <c r="D1485">
        <v>1.0</v>
      </c>
      <c r="E1485" t="s">
        <v>965</v>
      </c>
      <c r="F1485" t="s">
        <v>966</v>
      </c>
      <c r="G1485" t="s">
        <v>968</v>
      </c>
      <c r="H1485" t="s">
        <v>1234</v>
      </c>
      <c r="J1485" t="s">
        <v>973</v>
      </c>
      <c r="K1485" s="23">
        <v>0.0</v>
      </c>
      <c r="N1485">
        <v>12.7</v>
      </c>
      <c r="O1485" s="23">
        <v>1.0</v>
      </c>
      <c r="P1485">
        <v>2.0</v>
      </c>
      <c r="R1485">
        <v>12.3</v>
      </c>
      <c r="S1485" t="s">
        <v>976</v>
      </c>
      <c r="T1485">
        <v>0.0</v>
      </c>
      <c r="U1485">
        <v>0.0</v>
      </c>
      <c r="V1485" t="s">
        <v>978</v>
      </c>
      <c r="W1485" t="s">
        <v>1384</v>
      </c>
      <c r="X1485" t="s">
        <v>1385</v>
      </c>
      <c r="Y1485" t="s">
        <v>2817</v>
      </c>
      <c r="Z1485" t="s">
        <v>2818</v>
      </c>
      <c r="AA1485" s="35" t="s">
        <v>2819</v>
      </c>
      <c r="AB1485" s="6" t="s">
        <v>2820</v>
      </c>
      <c r="AC1485" t="s">
        <v>2821</v>
      </c>
    </row>
    <row r="1486" ht="15.75" hidden="1" customHeight="1">
      <c r="A1486" s="2">
        <v>41.0</v>
      </c>
      <c r="B1486" s="18" t="s">
        <v>815</v>
      </c>
      <c r="C1486">
        <v>0.0</v>
      </c>
      <c r="D1486">
        <v>2.0</v>
      </c>
      <c r="E1486" t="s">
        <v>965</v>
      </c>
      <c r="F1486" t="s">
        <v>966</v>
      </c>
      <c r="G1486" t="s">
        <v>968</v>
      </c>
      <c r="H1486" t="s">
        <v>1234</v>
      </c>
      <c r="J1486" t="s">
        <v>973</v>
      </c>
      <c r="K1486" s="23">
        <v>0.0</v>
      </c>
      <c r="N1486">
        <v>16.9</v>
      </c>
      <c r="O1486" s="23">
        <v>1.0</v>
      </c>
      <c r="P1486">
        <v>2.0</v>
      </c>
      <c r="R1486">
        <v>16.7</v>
      </c>
      <c r="S1486" t="s">
        <v>976</v>
      </c>
      <c r="T1486">
        <v>0.0</v>
      </c>
      <c r="U1486">
        <v>0.0</v>
      </c>
      <c r="V1486" t="s">
        <v>978</v>
      </c>
      <c r="W1486" t="s">
        <v>1384</v>
      </c>
      <c r="X1486" t="s">
        <v>1385</v>
      </c>
      <c r="Y1486" t="s">
        <v>2817</v>
      </c>
      <c r="Z1486" t="s">
        <v>2818</v>
      </c>
      <c r="AA1486" s="35" t="s">
        <v>2819</v>
      </c>
      <c r="AB1486" s="6" t="s">
        <v>2822</v>
      </c>
      <c r="AC1486" t="s">
        <v>2821</v>
      </c>
    </row>
    <row r="1487" ht="15.75" hidden="1" customHeight="1">
      <c r="A1487" s="2">
        <v>41.0</v>
      </c>
      <c r="B1487" s="18" t="s">
        <v>815</v>
      </c>
      <c r="C1487">
        <v>0.0</v>
      </c>
      <c r="D1487">
        <v>1.0</v>
      </c>
      <c r="E1487" t="s">
        <v>965</v>
      </c>
      <c r="F1487" t="s">
        <v>966</v>
      </c>
      <c r="G1487" t="s">
        <v>968</v>
      </c>
      <c r="H1487" t="s">
        <v>1234</v>
      </c>
      <c r="J1487" t="s">
        <v>973</v>
      </c>
      <c r="K1487" s="23">
        <v>0.0</v>
      </c>
      <c r="N1487">
        <v>12.7</v>
      </c>
      <c r="O1487" s="23">
        <v>1.0</v>
      </c>
      <c r="P1487">
        <v>3.0</v>
      </c>
      <c r="R1487">
        <v>12.3</v>
      </c>
      <c r="S1487" t="s">
        <v>976</v>
      </c>
      <c r="T1487">
        <v>0.0</v>
      </c>
      <c r="U1487">
        <v>0.0</v>
      </c>
      <c r="V1487" t="s">
        <v>978</v>
      </c>
      <c r="W1487" t="s">
        <v>1384</v>
      </c>
      <c r="X1487" t="s">
        <v>1385</v>
      </c>
      <c r="Y1487" t="s">
        <v>2823</v>
      </c>
      <c r="Z1487" t="s">
        <v>2824</v>
      </c>
      <c r="AA1487" s="35" t="s">
        <v>2819</v>
      </c>
      <c r="AB1487" s="6" t="s">
        <v>2822</v>
      </c>
      <c r="AC1487" t="s">
        <v>2821</v>
      </c>
    </row>
    <row r="1488" ht="15.75" hidden="1" customHeight="1">
      <c r="A1488" s="2">
        <v>41.0</v>
      </c>
      <c r="B1488" s="18" t="s">
        <v>815</v>
      </c>
      <c r="C1488">
        <v>0.0</v>
      </c>
      <c r="D1488">
        <v>2.0</v>
      </c>
      <c r="E1488" t="s">
        <v>965</v>
      </c>
      <c r="F1488" t="s">
        <v>966</v>
      </c>
      <c r="G1488" t="s">
        <v>968</v>
      </c>
      <c r="H1488" t="s">
        <v>1234</v>
      </c>
      <c r="J1488" t="s">
        <v>973</v>
      </c>
      <c r="K1488" s="23">
        <v>0.0</v>
      </c>
      <c r="N1488">
        <v>16.9</v>
      </c>
      <c r="O1488" s="23">
        <v>1.0</v>
      </c>
      <c r="P1488">
        <v>3.0</v>
      </c>
      <c r="R1488">
        <v>19.3</v>
      </c>
      <c r="S1488" t="s">
        <v>976</v>
      </c>
      <c r="T1488">
        <v>0.0</v>
      </c>
      <c r="U1488">
        <v>0.0</v>
      </c>
      <c r="V1488" t="s">
        <v>978</v>
      </c>
      <c r="W1488" t="s">
        <v>1384</v>
      </c>
      <c r="X1488" t="s">
        <v>1385</v>
      </c>
      <c r="Y1488" t="s">
        <v>2823</v>
      </c>
      <c r="Z1488" t="s">
        <v>2824</v>
      </c>
      <c r="AA1488" s="35" t="s">
        <v>2819</v>
      </c>
      <c r="AB1488" s="6" t="s">
        <v>2822</v>
      </c>
      <c r="AC1488" t="s">
        <v>2821</v>
      </c>
    </row>
    <row r="1489" ht="15.75" hidden="1" customHeight="1">
      <c r="A1489" s="2">
        <v>41.0</v>
      </c>
      <c r="B1489" s="18" t="s">
        <v>815</v>
      </c>
      <c r="C1489">
        <v>0.0</v>
      </c>
      <c r="D1489">
        <v>1.0</v>
      </c>
      <c r="E1489" t="s">
        <v>965</v>
      </c>
      <c r="F1489" t="s">
        <v>1134</v>
      </c>
      <c r="G1489" t="s">
        <v>2825</v>
      </c>
      <c r="H1489" t="s">
        <v>1249</v>
      </c>
      <c r="J1489" t="s">
        <v>973</v>
      </c>
      <c r="K1489" s="23">
        <v>0.0</v>
      </c>
      <c r="N1489">
        <v>1.3</v>
      </c>
      <c r="O1489" s="23">
        <v>1.0</v>
      </c>
      <c r="P1489">
        <v>2.0</v>
      </c>
      <c r="R1489">
        <v>1.4</v>
      </c>
      <c r="S1489" t="s">
        <v>976</v>
      </c>
      <c r="T1489">
        <v>0.0</v>
      </c>
      <c r="U1489">
        <v>0.0</v>
      </c>
      <c r="V1489" t="s">
        <v>978</v>
      </c>
      <c r="W1489" t="s">
        <v>1384</v>
      </c>
      <c r="X1489" t="s">
        <v>1385</v>
      </c>
      <c r="Y1489" t="s">
        <v>2817</v>
      </c>
      <c r="Z1489" t="s">
        <v>2818</v>
      </c>
      <c r="AA1489" s="6" t="s">
        <v>2826</v>
      </c>
      <c r="AB1489" t="s">
        <v>2827</v>
      </c>
      <c r="AC1489" t="s">
        <v>2828</v>
      </c>
    </row>
    <row r="1490" ht="15.75" hidden="1" customHeight="1">
      <c r="A1490" s="2">
        <v>41.0</v>
      </c>
      <c r="B1490" s="18" t="s">
        <v>815</v>
      </c>
      <c r="C1490">
        <v>0.0</v>
      </c>
      <c r="D1490">
        <v>1.0</v>
      </c>
      <c r="E1490" t="s">
        <v>965</v>
      </c>
      <c r="F1490" t="s">
        <v>1134</v>
      </c>
      <c r="G1490" t="s">
        <v>2825</v>
      </c>
      <c r="H1490" t="s">
        <v>1249</v>
      </c>
      <c r="J1490" t="s">
        <v>2146</v>
      </c>
      <c r="K1490" s="23">
        <v>0.0</v>
      </c>
      <c r="N1490">
        <v>0.6</v>
      </c>
      <c r="O1490" s="23">
        <v>1.0</v>
      </c>
      <c r="P1490">
        <v>2.0</v>
      </c>
      <c r="R1490">
        <v>0.3</v>
      </c>
      <c r="S1490" t="s">
        <v>976</v>
      </c>
      <c r="T1490">
        <v>0.0</v>
      </c>
      <c r="U1490">
        <v>0.0</v>
      </c>
      <c r="V1490" t="s">
        <v>978</v>
      </c>
      <c r="W1490" t="s">
        <v>1384</v>
      </c>
      <c r="X1490" t="s">
        <v>1385</v>
      </c>
      <c r="Y1490" t="s">
        <v>2817</v>
      </c>
      <c r="Z1490" t="s">
        <v>2818</v>
      </c>
      <c r="AA1490" s="6" t="s">
        <v>2826</v>
      </c>
      <c r="AB1490" t="s">
        <v>2827</v>
      </c>
      <c r="AC1490" t="s">
        <v>2828</v>
      </c>
    </row>
    <row r="1491" ht="15.75" hidden="1" customHeight="1">
      <c r="A1491" s="2">
        <v>41.0</v>
      </c>
      <c r="B1491" s="18" t="s">
        <v>815</v>
      </c>
      <c r="C1491">
        <v>0.0</v>
      </c>
      <c r="D1491">
        <v>2.0</v>
      </c>
      <c r="E1491" t="s">
        <v>965</v>
      </c>
      <c r="F1491" t="s">
        <v>1134</v>
      </c>
      <c r="G1491" t="s">
        <v>2825</v>
      </c>
      <c r="H1491" t="s">
        <v>1249</v>
      </c>
      <c r="J1491" t="s">
        <v>973</v>
      </c>
      <c r="K1491" s="23">
        <v>0.0</v>
      </c>
      <c r="N1491">
        <v>0.9</v>
      </c>
      <c r="O1491" s="23">
        <v>1.0</v>
      </c>
      <c r="P1491">
        <v>2.0</v>
      </c>
      <c r="R1491">
        <v>0.8</v>
      </c>
      <c r="S1491" t="s">
        <v>976</v>
      </c>
      <c r="T1491">
        <v>0.0</v>
      </c>
      <c r="U1491">
        <v>0.0</v>
      </c>
      <c r="V1491" t="s">
        <v>978</v>
      </c>
      <c r="W1491" t="s">
        <v>1384</v>
      </c>
      <c r="X1491" t="s">
        <v>1385</v>
      </c>
      <c r="Y1491" t="s">
        <v>2817</v>
      </c>
      <c r="Z1491" t="s">
        <v>2818</v>
      </c>
      <c r="AA1491" s="6" t="s">
        <v>2826</v>
      </c>
      <c r="AB1491" t="s">
        <v>2827</v>
      </c>
      <c r="AC1491" t="s">
        <v>2828</v>
      </c>
    </row>
    <row r="1492" ht="15.75" hidden="1" customHeight="1">
      <c r="A1492" s="2">
        <v>41.0</v>
      </c>
      <c r="B1492" s="18" t="s">
        <v>815</v>
      </c>
      <c r="C1492">
        <v>0.0</v>
      </c>
      <c r="D1492">
        <v>2.0</v>
      </c>
      <c r="E1492" t="s">
        <v>965</v>
      </c>
      <c r="F1492" t="s">
        <v>1134</v>
      </c>
      <c r="G1492" t="s">
        <v>2825</v>
      </c>
      <c r="H1492" t="s">
        <v>1249</v>
      </c>
      <c r="J1492" t="s">
        <v>2146</v>
      </c>
      <c r="K1492" s="23">
        <v>0.0</v>
      </c>
      <c r="N1492">
        <v>0.2</v>
      </c>
      <c r="O1492" s="23">
        <v>1.0</v>
      </c>
      <c r="P1492">
        <v>2.0</v>
      </c>
      <c r="R1492">
        <v>0.3</v>
      </c>
      <c r="S1492" t="s">
        <v>976</v>
      </c>
      <c r="T1492">
        <v>0.0</v>
      </c>
      <c r="U1492">
        <v>0.0</v>
      </c>
      <c r="V1492" t="s">
        <v>978</v>
      </c>
      <c r="W1492" t="s">
        <v>1384</v>
      </c>
      <c r="X1492" t="s">
        <v>1385</v>
      </c>
      <c r="Y1492" t="s">
        <v>2817</v>
      </c>
      <c r="Z1492" t="s">
        <v>2818</v>
      </c>
      <c r="AA1492" s="6" t="s">
        <v>2826</v>
      </c>
      <c r="AB1492" t="s">
        <v>2827</v>
      </c>
      <c r="AC1492" t="s">
        <v>2828</v>
      </c>
    </row>
    <row r="1493" ht="15.75" hidden="1" customHeight="1">
      <c r="A1493" s="2">
        <v>41.0</v>
      </c>
      <c r="B1493" s="18" t="s">
        <v>815</v>
      </c>
      <c r="C1493">
        <v>0.0</v>
      </c>
      <c r="D1493">
        <v>1.0</v>
      </c>
      <c r="E1493" t="s">
        <v>965</v>
      </c>
      <c r="F1493" t="s">
        <v>1134</v>
      </c>
      <c r="G1493" t="s">
        <v>2825</v>
      </c>
      <c r="H1493" t="s">
        <v>1249</v>
      </c>
      <c r="J1493" t="s">
        <v>973</v>
      </c>
      <c r="K1493" s="23">
        <v>0.0</v>
      </c>
      <c r="N1493">
        <v>1.3</v>
      </c>
      <c r="O1493" s="23">
        <v>1.0</v>
      </c>
      <c r="P1493">
        <v>3.0</v>
      </c>
      <c r="R1493">
        <v>1.7</v>
      </c>
      <c r="S1493">
        <v>0.05</v>
      </c>
      <c r="T1493">
        <v>1.0</v>
      </c>
      <c r="U1493">
        <v>1.0</v>
      </c>
      <c r="V1493" t="s">
        <v>978</v>
      </c>
      <c r="W1493" t="s">
        <v>1384</v>
      </c>
      <c r="X1493" t="s">
        <v>1385</v>
      </c>
      <c r="Y1493" t="s">
        <v>2823</v>
      </c>
      <c r="Z1493" t="s">
        <v>2824</v>
      </c>
      <c r="AA1493" s="6" t="s">
        <v>2826</v>
      </c>
      <c r="AB1493" t="s">
        <v>2827</v>
      </c>
      <c r="AC1493" t="s">
        <v>2828</v>
      </c>
    </row>
    <row r="1494" ht="15.75" hidden="1" customHeight="1">
      <c r="A1494" s="2">
        <v>41.0</v>
      </c>
      <c r="B1494" s="18" t="s">
        <v>815</v>
      </c>
      <c r="C1494">
        <v>0.0</v>
      </c>
      <c r="D1494">
        <v>1.0</v>
      </c>
      <c r="E1494" t="s">
        <v>965</v>
      </c>
      <c r="F1494" t="s">
        <v>1134</v>
      </c>
      <c r="G1494" t="s">
        <v>2825</v>
      </c>
      <c r="H1494" t="s">
        <v>1249</v>
      </c>
      <c r="J1494" t="s">
        <v>2146</v>
      </c>
      <c r="K1494" s="23">
        <v>0.0</v>
      </c>
      <c r="N1494">
        <v>0.6</v>
      </c>
      <c r="O1494" s="23">
        <v>1.0</v>
      </c>
      <c r="P1494">
        <v>3.0</v>
      </c>
      <c r="R1494">
        <v>0.3</v>
      </c>
      <c r="S1494">
        <v>0.05</v>
      </c>
      <c r="T1494">
        <v>1.0</v>
      </c>
      <c r="U1494">
        <v>1.0</v>
      </c>
      <c r="V1494" t="s">
        <v>978</v>
      </c>
      <c r="W1494" t="s">
        <v>1384</v>
      </c>
      <c r="X1494" t="s">
        <v>1385</v>
      </c>
      <c r="Y1494" t="s">
        <v>2823</v>
      </c>
      <c r="Z1494" t="s">
        <v>2824</v>
      </c>
      <c r="AA1494" s="6" t="s">
        <v>2826</v>
      </c>
      <c r="AB1494" t="s">
        <v>2827</v>
      </c>
      <c r="AC1494" t="s">
        <v>2828</v>
      </c>
    </row>
    <row r="1495" ht="15.75" hidden="1" customHeight="1">
      <c r="A1495" s="2">
        <v>41.0</v>
      </c>
      <c r="B1495" s="18" t="s">
        <v>815</v>
      </c>
      <c r="C1495">
        <v>0.0</v>
      </c>
      <c r="D1495">
        <v>2.0</v>
      </c>
      <c r="E1495" t="s">
        <v>965</v>
      </c>
      <c r="F1495" t="s">
        <v>1134</v>
      </c>
      <c r="G1495" t="s">
        <v>2825</v>
      </c>
      <c r="H1495" t="s">
        <v>1249</v>
      </c>
      <c r="J1495" t="s">
        <v>973</v>
      </c>
      <c r="K1495" s="23">
        <v>0.0</v>
      </c>
      <c r="N1495">
        <v>0.9</v>
      </c>
      <c r="O1495" s="23">
        <v>1.0</v>
      </c>
      <c r="P1495">
        <v>3.0</v>
      </c>
      <c r="R1495">
        <v>1.2</v>
      </c>
      <c r="S1495">
        <v>0.05</v>
      </c>
      <c r="T1495">
        <v>1.0</v>
      </c>
      <c r="U1495">
        <v>1.0</v>
      </c>
      <c r="V1495" t="s">
        <v>978</v>
      </c>
      <c r="W1495" t="s">
        <v>1384</v>
      </c>
      <c r="X1495" t="s">
        <v>1385</v>
      </c>
      <c r="Y1495" t="s">
        <v>2823</v>
      </c>
      <c r="Z1495" t="s">
        <v>2824</v>
      </c>
      <c r="AA1495" s="6" t="s">
        <v>2826</v>
      </c>
      <c r="AB1495" t="s">
        <v>2827</v>
      </c>
      <c r="AC1495" t="s">
        <v>2828</v>
      </c>
    </row>
    <row r="1496" ht="15.75" hidden="1" customHeight="1">
      <c r="A1496" s="2">
        <v>41.0</v>
      </c>
      <c r="B1496" s="18" t="s">
        <v>815</v>
      </c>
      <c r="C1496">
        <v>0.0</v>
      </c>
      <c r="D1496">
        <v>2.0</v>
      </c>
      <c r="E1496" t="s">
        <v>965</v>
      </c>
      <c r="F1496" t="s">
        <v>1134</v>
      </c>
      <c r="G1496" t="s">
        <v>2825</v>
      </c>
      <c r="H1496" t="s">
        <v>1249</v>
      </c>
      <c r="J1496" t="s">
        <v>2146</v>
      </c>
      <c r="K1496" s="23">
        <v>0.0</v>
      </c>
      <c r="N1496">
        <v>0.2</v>
      </c>
      <c r="O1496" s="23">
        <v>1.0</v>
      </c>
      <c r="P1496">
        <v>3.0</v>
      </c>
      <c r="R1496">
        <v>0.3</v>
      </c>
      <c r="S1496">
        <v>0.05</v>
      </c>
      <c r="T1496">
        <v>1.0</v>
      </c>
      <c r="U1496">
        <v>1.0</v>
      </c>
      <c r="V1496" t="s">
        <v>978</v>
      </c>
      <c r="W1496" t="s">
        <v>1384</v>
      </c>
      <c r="X1496" t="s">
        <v>1385</v>
      </c>
      <c r="Y1496" t="s">
        <v>2823</v>
      </c>
      <c r="Z1496" t="s">
        <v>2824</v>
      </c>
      <c r="AA1496" s="6" t="s">
        <v>2826</v>
      </c>
      <c r="AB1496" t="s">
        <v>2827</v>
      </c>
      <c r="AC1496" t="s">
        <v>2828</v>
      </c>
    </row>
    <row r="1497" ht="15.75" hidden="1" customHeight="1">
      <c r="A1497" s="2">
        <v>41.0</v>
      </c>
      <c r="B1497" s="18" t="s">
        <v>815</v>
      </c>
      <c r="C1497">
        <v>0.0</v>
      </c>
      <c r="D1497">
        <v>1.0</v>
      </c>
      <c r="E1497" t="s">
        <v>965</v>
      </c>
      <c r="F1497" t="s">
        <v>1134</v>
      </c>
      <c r="G1497" s="8" t="s">
        <v>2829</v>
      </c>
      <c r="H1497" t="s">
        <v>2690</v>
      </c>
      <c r="J1497" t="s">
        <v>973</v>
      </c>
      <c r="K1497" s="23">
        <v>0.0</v>
      </c>
      <c r="N1497">
        <v>26.9</v>
      </c>
      <c r="O1497" s="23">
        <v>1.0</v>
      </c>
      <c r="P1497">
        <v>2.0</v>
      </c>
      <c r="R1497">
        <v>27.3</v>
      </c>
      <c r="S1497" t="s">
        <v>976</v>
      </c>
      <c r="T1497">
        <v>0.0</v>
      </c>
      <c r="U1497">
        <v>0.0</v>
      </c>
      <c r="V1497" t="s">
        <v>978</v>
      </c>
      <c r="W1497" t="s">
        <v>1384</v>
      </c>
      <c r="X1497" t="s">
        <v>1385</v>
      </c>
      <c r="Y1497" t="s">
        <v>2817</v>
      </c>
      <c r="Z1497" t="s">
        <v>2818</v>
      </c>
      <c r="AA1497" s="6" t="s">
        <v>2830</v>
      </c>
      <c r="AB1497" s="6" t="s">
        <v>2831</v>
      </c>
      <c r="AC1497" t="s">
        <v>2832</v>
      </c>
    </row>
    <row r="1498" ht="15.75" hidden="1" customHeight="1">
      <c r="A1498" s="2">
        <v>41.0</v>
      </c>
      <c r="B1498" s="18" t="s">
        <v>815</v>
      </c>
      <c r="C1498">
        <v>0.0</v>
      </c>
      <c r="D1498">
        <v>2.0</v>
      </c>
      <c r="E1498" t="s">
        <v>965</v>
      </c>
      <c r="F1498" t="s">
        <v>1134</v>
      </c>
      <c r="G1498" s="8" t="s">
        <v>2829</v>
      </c>
      <c r="H1498" t="s">
        <v>2690</v>
      </c>
      <c r="J1498" t="s">
        <v>973</v>
      </c>
      <c r="K1498" s="23">
        <v>0.0</v>
      </c>
      <c r="N1498">
        <v>23.9</v>
      </c>
      <c r="O1498" s="23">
        <v>1.0</v>
      </c>
      <c r="P1498">
        <v>2.0</v>
      </c>
      <c r="R1498">
        <v>26.0</v>
      </c>
      <c r="S1498" t="s">
        <v>976</v>
      </c>
      <c r="T1498">
        <v>0.0</v>
      </c>
      <c r="U1498">
        <v>0.0</v>
      </c>
      <c r="V1498" t="s">
        <v>978</v>
      </c>
      <c r="W1498" t="s">
        <v>1384</v>
      </c>
      <c r="X1498" t="s">
        <v>1385</v>
      </c>
      <c r="Y1498" t="s">
        <v>2817</v>
      </c>
      <c r="Z1498" t="s">
        <v>2818</v>
      </c>
      <c r="AA1498" s="6" t="s">
        <v>2830</v>
      </c>
      <c r="AB1498" s="6" t="s">
        <v>2831</v>
      </c>
      <c r="AC1498" t="s">
        <v>2832</v>
      </c>
    </row>
    <row r="1499" ht="15.75" hidden="1" customHeight="1">
      <c r="A1499" s="2">
        <v>41.0</v>
      </c>
      <c r="B1499" s="18" t="s">
        <v>815</v>
      </c>
      <c r="C1499">
        <v>0.0</v>
      </c>
      <c r="D1499">
        <v>1.0</v>
      </c>
      <c r="E1499" t="s">
        <v>965</v>
      </c>
      <c r="F1499" t="s">
        <v>1134</v>
      </c>
      <c r="G1499" s="8" t="s">
        <v>2829</v>
      </c>
      <c r="H1499" t="s">
        <v>2690</v>
      </c>
      <c r="J1499" t="s">
        <v>973</v>
      </c>
      <c r="K1499" s="23">
        <v>0.0</v>
      </c>
      <c r="N1499">
        <v>26.9</v>
      </c>
      <c r="O1499" s="23">
        <v>1.0</v>
      </c>
      <c r="P1499">
        <v>3.0</v>
      </c>
      <c r="R1499">
        <v>28.7</v>
      </c>
      <c r="S1499" t="s">
        <v>976</v>
      </c>
      <c r="T1499">
        <v>0.0</v>
      </c>
      <c r="U1499">
        <v>0.0</v>
      </c>
      <c r="V1499" t="s">
        <v>978</v>
      </c>
      <c r="W1499" t="s">
        <v>1384</v>
      </c>
      <c r="X1499" t="s">
        <v>1385</v>
      </c>
      <c r="Y1499" t="s">
        <v>2823</v>
      </c>
      <c r="Z1499" t="s">
        <v>2824</v>
      </c>
      <c r="AA1499" s="6" t="s">
        <v>2830</v>
      </c>
      <c r="AB1499" s="6" t="s">
        <v>2831</v>
      </c>
      <c r="AC1499" t="s">
        <v>2832</v>
      </c>
    </row>
    <row r="1500" ht="15.75" hidden="1" customHeight="1">
      <c r="A1500" s="2">
        <v>41.0</v>
      </c>
      <c r="B1500" s="18" t="s">
        <v>815</v>
      </c>
      <c r="C1500">
        <v>0.0</v>
      </c>
      <c r="D1500">
        <v>2.0</v>
      </c>
      <c r="E1500" t="s">
        <v>965</v>
      </c>
      <c r="F1500" t="s">
        <v>1134</v>
      </c>
      <c r="G1500" s="8" t="s">
        <v>2829</v>
      </c>
      <c r="H1500" t="s">
        <v>2690</v>
      </c>
      <c r="J1500" t="s">
        <v>973</v>
      </c>
      <c r="K1500" s="23">
        <v>0.0</v>
      </c>
      <c r="N1500">
        <v>23.9</v>
      </c>
      <c r="O1500" s="23">
        <v>1.0</v>
      </c>
      <c r="P1500">
        <v>3.0</v>
      </c>
      <c r="R1500">
        <v>25.4</v>
      </c>
      <c r="S1500" t="s">
        <v>976</v>
      </c>
      <c r="T1500">
        <v>0.0</v>
      </c>
      <c r="U1500">
        <v>0.0</v>
      </c>
      <c r="V1500" t="s">
        <v>978</v>
      </c>
      <c r="W1500" t="s">
        <v>1384</v>
      </c>
      <c r="X1500" t="s">
        <v>1385</v>
      </c>
      <c r="Y1500" t="s">
        <v>2823</v>
      </c>
      <c r="Z1500" t="s">
        <v>2824</v>
      </c>
      <c r="AA1500" s="6" t="s">
        <v>2830</v>
      </c>
      <c r="AB1500" s="6" t="s">
        <v>2831</v>
      </c>
      <c r="AC1500" t="s">
        <v>2832</v>
      </c>
    </row>
    <row r="1501" ht="15.75" hidden="1" customHeight="1">
      <c r="A1501" s="2">
        <v>41.0</v>
      </c>
      <c r="B1501" s="18" t="s">
        <v>815</v>
      </c>
      <c r="C1501">
        <v>0.0</v>
      </c>
      <c r="D1501">
        <v>1.0</v>
      </c>
      <c r="E1501" t="s">
        <v>965</v>
      </c>
      <c r="F1501" t="s">
        <v>1134</v>
      </c>
      <c r="G1501" t="s">
        <v>2833</v>
      </c>
      <c r="J1501" t="s">
        <v>973</v>
      </c>
      <c r="K1501" s="23">
        <v>0.0</v>
      </c>
      <c r="N1501">
        <v>13.1</v>
      </c>
      <c r="O1501" s="23">
        <v>1.0</v>
      </c>
      <c r="P1501">
        <v>2.0</v>
      </c>
      <c r="R1501">
        <v>15.4</v>
      </c>
      <c r="S1501" t="s">
        <v>976</v>
      </c>
      <c r="T1501">
        <v>0.0</v>
      </c>
      <c r="U1501">
        <v>0.0</v>
      </c>
      <c r="V1501" t="s">
        <v>978</v>
      </c>
      <c r="W1501" t="s">
        <v>1384</v>
      </c>
      <c r="X1501" t="s">
        <v>1385</v>
      </c>
      <c r="Y1501" t="s">
        <v>2823</v>
      </c>
      <c r="Z1501" t="s">
        <v>2824</v>
      </c>
      <c r="AA1501" s="6" t="s">
        <v>2834</v>
      </c>
      <c r="AB1501" s="6" t="s">
        <v>2835</v>
      </c>
      <c r="AC1501" t="s">
        <v>2832</v>
      </c>
    </row>
    <row r="1502" ht="15.75" hidden="1" customHeight="1">
      <c r="A1502" s="2">
        <v>41.0</v>
      </c>
      <c r="B1502" s="18" t="s">
        <v>815</v>
      </c>
      <c r="C1502">
        <v>0.0</v>
      </c>
      <c r="D1502">
        <v>1.0</v>
      </c>
      <c r="E1502" t="s">
        <v>965</v>
      </c>
      <c r="F1502" t="s">
        <v>1134</v>
      </c>
      <c r="G1502" t="s">
        <v>2833</v>
      </c>
      <c r="J1502" t="s">
        <v>973</v>
      </c>
      <c r="K1502" s="23">
        <v>0.0</v>
      </c>
      <c r="N1502">
        <v>13.1</v>
      </c>
      <c r="O1502" s="23">
        <v>1.0</v>
      </c>
      <c r="P1502">
        <v>3.0</v>
      </c>
      <c r="R1502">
        <v>13.8</v>
      </c>
      <c r="S1502" t="s">
        <v>976</v>
      </c>
      <c r="T1502">
        <v>0.0</v>
      </c>
      <c r="U1502">
        <v>0.0</v>
      </c>
      <c r="V1502" t="s">
        <v>978</v>
      </c>
      <c r="W1502" t="s">
        <v>1384</v>
      </c>
      <c r="X1502" t="s">
        <v>1385</v>
      </c>
      <c r="Y1502" t="s">
        <v>2823</v>
      </c>
      <c r="Z1502" t="s">
        <v>2824</v>
      </c>
      <c r="AA1502" s="6" t="s">
        <v>2834</v>
      </c>
      <c r="AB1502" s="6" t="s">
        <v>2835</v>
      </c>
      <c r="AC1502" t="s">
        <v>2832</v>
      </c>
    </row>
    <row r="1503" ht="15.75" hidden="1" customHeight="1">
      <c r="A1503" s="2">
        <v>41.0</v>
      </c>
      <c r="B1503" s="18" t="s">
        <v>815</v>
      </c>
      <c r="C1503">
        <v>0.0</v>
      </c>
      <c r="D1503">
        <v>2.0</v>
      </c>
      <c r="E1503" t="s">
        <v>965</v>
      </c>
      <c r="F1503" t="s">
        <v>1134</v>
      </c>
      <c r="G1503" t="s">
        <v>2833</v>
      </c>
      <c r="J1503" t="s">
        <v>973</v>
      </c>
      <c r="K1503" s="23">
        <v>0.0</v>
      </c>
      <c r="N1503">
        <v>14.3</v>
      </c>
      <c r="O1503" s="23">
        <v>1.0</v>
      </c>
      <c r="P1503">
        <v>3.0</v>
      </c>
      <c r="R1503">
        <v>14.5</v>
      </c>
      <c r="S1503" t="s">
        <v>976</v>
      </c>
      <c r="T1503">
        <v>0.0</v>
      </c>
      <c r="U1503">
        <v>0.0</v>
      </c>
      <c r="V1503" t="s">
        <v>978</v>
      </c>
      <c r="W1503" t="s">
        <v>1384</v>
      </c>
      <c r="X1503" t="s">
        <v>1385</v>
      </c>
      <c r="Y1503" t="s">
        <v>2823</v>
      </c>
      <c r="Z1503" t="s">
        <v>2824</v>
      </c>
      <c r="AA1503" s="6" t="s">
        <v>2834</v>
      </c>
      <c r="AB1503" s="6" t="s">
        <v>2835</v>
      </c>
      <c r="AC1503" t="s">
        <v>2832</v>
      </c>
    </row>
    <row r="1504" ht="15.75" hidden="1" customHeight="1">
      <c r="A1504" s="2">
        <v>41.0</v>
      </c>
      <c r="B1504" s="18" t="s">
        <v>815</v>
      </c>
      <c r="C1504">
        <v>0.0</v>
      </c>
      <c r="D1504">
        <v>2.0</v>
      </c>
      <c r="E1504" t="s">
        <v>965</v>
      </c>
      <c r="F1504" t="s">
        <v>1134</v>
      </c>
      <c r="G1504" t="s">
        <v>2833</v>
      </c>
      <c r="J1504" t="s">
        <v>973</v>
      </c>
      <c r="K1504" s="23">
        <v>0.0</v>
      </c>
      <c r="N1504">
        <v>14.3</v>
      </c>
      <c r="O1504" s="23">
        <v>1.0</v>
      </c>
      <c r="P1504">
        <v>3.0</v>
      </c>
      <c r="R1504">
        <v>16.4</v>
      </c>
      <c r="S1504">
        <v>0.027</v>
      </c>
      <c r="T1504">
        <v>1.0</v>
      </c>
      <c r="U1504">
        <v>1.0</v>
      </c>
      <c r="V1504" t="s">
        <v>978</v>
      </c>
      <c r="W1504" t="s">
        <v>1384</v>
      </c>
      <c r="X1504" t="s">
        <v>1385</v>
      </c>
      <c r="Y1504" t="s">
        <v>2823</v>
      </c>
      <c r="Z1504" t="s">
        <v>2824</v>
      </c>
      <c r="AA1504" s="6" t="s">
        <v>2834</v>
      </c>
      <c r="AB1504" s="6" t="s">
        <v>2835</v>
      </c>
      <c r="AC1504" t="s">
        <v>2832</v>
      </c>
    </row>
    <row r="1505" ht="15.75" hidden="1" customHeight="1">
      <c r="A1505" s="2">
        <v>41.0</v>
      </c>
      <c r="B1505" s="18" t="s">
        <v>815</v>
      </c>
      <c r="C1505">
        <v>0.0</v>
      </c>
      <c r="D1505">
        <v>1.0</v>
      </c>
      <c r="E1505" t="s">
        <v>965</v>
      </c>
      <c r="F1505" t="s">
        <v>1134</v>
      </c>
      <c r="G1505" t="s">
        <v>2836</v>
      </c>
      <c r="H1505" t="s">
        <v>2837</v>
      </c>
      <c r="J1505" t="s">
        <v>973</v>
      </c>
      <c r="K1505" s="23">
        <v>0.0</v>
      </c>
      <c r="N1505">
        <v>2.6</v>
      </c>
      <c r="O1505" s="23">
        <v>1.0</v>
      </c>
      <c r="P1505">
        <v>2.0</v>
      </c>
      <c r="R1505">
        <v>2.6</v>
      </c>
      <c r="S1505" t="s">
        <v>976</v>
      </c>
      <c r="T1505">
        <v>0.0</v>
      </c>
      <c r="U1505">
        <v>0.0</v>
      </c>
      <c r="V1505" t="s">
        <v>978</v>
      </c>
      <c r="W1505" t="s">
        <v>1384</v>
      </c>
      <c r="X1505" t="s">
        <v>1385</v>
      </c>
      <c r="Y1505" t="s">
        <v>2817</v>
      </c>
      <c r="Z1505" t="s">
        <v>2818</v>
      </c>
      <c r="AA1505" s="6" t="s">
        <v>2838</v>
      </c>
      <c r="AB1505" s="6" t="s">
        <v>2839</v>
      </c>
      <c r="AC1505" t="s">
        <v>2832</v>
      </c>
    </row>
    <row r="1506" ht="15.75" hidden="1" customHeight="1">
      <c r="A1506" s="2">
        <v>41.0</v>
      </c>
      <c r="B1506" s="18" t="s">
        <v>815</v>
      </c>
      <c r="C1506">
        <v>0.0</v>
      </c>
      <c r="D1506">
        <v>2.0</v>
      </c>
      <c r="E1506" t="s">
        <v>965</v>
      </c>
      <c r="F1506" t="s">
        <v>1134</v>
      </c>
      <c r="G1506" t="s">
        <v>2836</v>
      </c>
      <c r="H1506" t="s">
        <v>2837</v>
      </c>
      <c r="J1506" t="s">
        <v>973</v>
      </c>
      <c r="K1506" s="23">
        <v>0.0</v>
      </c>
      <c r="N1506">
        <v>2.5</v>
      </c>
      <c r="O1506" s="23">
        <v>1.0</v>
      </c>
      <c r="P1506">
        <v>2.0</v>
      </c>
      <c r="R1506">
        <v>2.7</v>
      </c>
      <c r="S1506" t="s">
        <v>976</v>
      </c>
      <c r="T1506">
        <v>0.0</v>
      </c>
      <c r="U1506">
        <v>0.0</v>
      </c>
      <c r="V1506" t="s">
        <v>978</v>
      </c>
      <c r="W1506" t="s">
        <v>1384</v>
      </c>
      <c r="X1506" t="s">
        <v>1385</v>
      </c>
      <c r="Y1506" t="s">
        <v>2817</v>
      </c>
      <c r="Z1506" t="s">
        <v>2818</v>
      </c>
      <c r="AA1506" s="6" t="s">
        <v>2838</v>
      </c>
      <c r="AB1506" s="6" t="s">
        <v>2839</v>
      </c>
      <c r="AC1506" t="s">
        <v>2832</v>
      </c>
    </row>
    <row r="1507" ht="15.75" hidden="1" customHeight="1">
      <c r="A1507" s="2">
        <v>41.0</v>
      </c>
      <c r="B1507" s="18" t="s">
        <v>815</v>
      </c>
      <c r="C1507">
        <v>0.0</v>
      </c>
      <c r="D1507">
        <v>1.0</v>
      </c>
      <c r="E1507" t="s">
        <v>965</v>
      </c>
      <c r="F1507" t="s">
        <v>1134</v>
      </c>
      <c r="G1507" t="s">
        <v>2836</v>
      </c>
      <c r="H1507" t="s">
        <v>2837</v>
      </c>
      <c r="J1507" t="s">
        <v>973</v>
      </c>
      <c r="K1507" s="23">
        <v>0.0</v>
      </c>
      <c r="N1507">
        <v>2.6</v>
      </c>
      <c r="O1507" s="23">
        <v>1.0</v>
      </c>
      <c r="P1507">
        <v>3.0</v>
      </c>
      <c r="R1507">
        <v>2.8</v>
      </c>
      <c r="S1507" t="s">
        <v>976</v>
      </c>
      <c r="T1507">
        <v>0.0</v>
      </c>
      <c r="U1507">
        <v>0.0</v>
      </c>
      <c r="V1507" t="s">
        <v>978</v>
      </c>
      <c r="W1507" t="s">
        <v>1384</v>
      </c>
      <c r="X1507" t="s">
        <v>1385</v>
      </c>
      <c r="Y1507" t="s">
        <v>2823</v>
      </c>
      <c r="Z1507" t="s">
        <v>2824</v>
      </c>
      <c r="AA1507" s="6" t="s">
        <v>2838</v>
      </c>
      <c r="AB1507" s="6" t="s">
        <v>2839</v>
      </c>
      <c r="AC1507" t="s">
        <v>2832</v>
      </c>
    </row>
    <row r="1508" ht="15.75" hidden="1" customHeight="1">
      <c r="A1508" s="2">
        <v>41.0</v>
      </c>
      <c r="B1508" s="18" t="s">
        <v>815</v>
      </c>
      <c r="C1508">
        <v>0.0</v>
      </c>
      <c r="D1508">
        <v>2.0</v>
      </c>
      <c r="E1508" t="s">
        <v>965</v>
      </c>
      <c r="F1508" t="s">
        <v>1134</v>
      </c>
      <c r="G1508" t="s">
        <v>2836</v>
      </c>
      <c r="H1508" t="s">
        <v>2837</v>
      </c>
      <c r="J1508" t="s">
        <v>973</v>
      </c>
      <c r="K1508" s="23">
        <v>0.0</v>
      </c>
      <c r="N1508">
        <v>2.5</v>
      </c>
      <c r="O1508" s="23">
        <v>1.0</v>
      </c>
      <c r="P1508">
        <v>3.0</v>
      </c>
      <c r="R1508">
        <v>2.7</v>
      </c>
      <c r="S1508" t="s">
        <v>976</v>
      </c>
      <c r="T1508">
        <v>0.0</v>
      </c>
      <c r="U1508">
        <v>0.0</v>
      </c>
      <c r="V1508" t="s">
        <v>978</v>
      </c>
      <c r="W1508" t="s">
        <v>1384</v>
      </c>
      <c r="X1508" t="s">
        <v>1385</v>
      </c>
      <c r="Y1508" t="s">
        <v>2823</v>
      </c>
      <c r="Z1508" t="s">
        <v>2824</v>
      </c>
      <c r="AA1508" s="6" t="s">
        <v>2838</v>
      </c>
      <c r="AB1508" s="6" t="s">
        <v>2839</v>
      </c>
      <c r="AC1508" t="s">
        <v>2832</v>
      </c>
    </row>
    <row r="1509" ht="15.75" hidden="1" customHeight="1">
      <c r="A1509" s="2">
        <v>42.0</v>
      </c>
      <c r="B1509" s="18" t="s">
        <v>817</v>
      </c>
      <c r="C1509">
        <v>0.0</v>
      </c>
      <c r="D1509">
        <v>0.0</v>
      </c>
      <c r="E1509" t="s">
        <v>965</v>
      </c>
      <c r="F1509" t="s">
        <v>1540</v>
      </c>
      <c r="G1509" t="s">
        <v>2840</v>
      </c>
      <c r="H1509" t="s">
        <v>2841</v>
      </c>
      <c r="I1509" t="s">
        <v>972</v>
      </c>
      <c r="J1509" t="s">
        <v>973</v>
      </c>
      <c r="K1509" s="23">
        <v>0.0</v>
      </c>
      <c r="N1509">
        <v>376.9</v>
      </c>
      <c r="O1509" s="23">
        <v>8.0</v>
      </c>
      <c r="R1509">
        <v>245.5</v>
      </c>
      <c r="S1509">
        <v>0.05</v>
      </c>
      <c r="T1509">
        <v>-1.0</v>
      </c>
      <c r="U1509">
        <v>1.0</v>
      </c>
      <c r="V1509" t="s">
        <v>978</v>
      </c>
      <c r="W1509" t="s">
        <v>1384</v>
      </c>
      <c r="X1509" t="s">
        <v>1385</v>
      </c>
      <c r="Y1509" s="6" t="s">
        <v>865</v>
      </c>
      <c r="Z1509" s="6" t="s">
        <v>2842</v>
      </c>
      <c r="AA1509" s="6" t="s">
        <v>2843</v>
      </c>
      <c r="AB1509" s="6" t="s">
        <v>2844</v>
      </c>
      <c r="AC1509" s="6" t="s">
        <v>2845</v>
      </c>
    </row>
    <row r="1510" ht="15.75" hidden="1" customHeight="1">
      <c r="A1510" s="2">
        <v>42.0</v>
      </c>
      <c r="B1510" s="18" t="s">
        <v>817</v>
      </c>
      <c r="C1510">
        <v>0.0</v>
      </c>
      <c r="D1510">
        <v>0.0</v>
      </c>
      <c r="E1510" t="s">
        <v>965</v>
      </c>
      <c r="F1510" t="s">
        <v>1540</v>
      </c>
      <c r="G1510" t="s">
        <v>2840</v>
      </c>
      <c r="H1510" t="s">
        <v>2846</v>
      </c>
      <c r="I1510" t="s">
        <v>972</v>
      </c>
      <c r="J1510" t="s">
        <v>973</v>
      </c>
      <c r="K1510" s="23">
        <v>0.0</v>
      </c>
      <c r="N1510">
        <v>376.9</v>
      </c>
      <c r="O1510" s="23">
        <v>9.0</v>
      </c>
      <c r="R1510">
        <v>419.0</v>
      </c>
      <c r="S1510">
        <v>0.05</v>
      </c>
      <c r="T1510">
        <v>-1.0</v>
      </c>
      <c r="U1510">
        <v>1.0</v>
      </c>
      <c r="V1510" t="s">
        <v>978</v>
      </c>
      <c r="W1510" t="s">
        <v>1384</v>
      </c>
      <c r="X1510" t="s">
        <v>1385</v>
      </c>
      <c r="Y1510" s="6" t="s">
        <v>1161</v>
      </c>
      <c r="Z1510" s="6" t="s">
        <v>1849</v>
      </c>
      <c r="AA1510" s="6" t="s">
        <v>2843</v>
      </c>
      <c r="AB1510" s="6" t="s">
        <v>2844</v>
      </c>
      <c r="AC1510" s="6" t="s">
        <v>2845</v>
      </c>
    </row>
    <row r="1511" ht="15.75" hidden="1" customHeight="1">
      <c r="A1511" s="2">
        <v>42.0</v>
      </c>
      <c r="B1511" s="18" t="s">
        <v>817</v>
      </c>
      <c r="C1511">
        <v>0.0</v>
      </c>
      <c r="D1511">
        <v>0.0</v>
      </c>
      <c r="E1511" t="s">
        <v>965</v>
      </c>
      <c r="F1511" t="s">
        <v>1540</v>
      </c>
      <c r="G1511" t="s">
        <v>2840</v>
      </c>
      <c r="H1511" t="s">
        <v>2847</v>
      </c>
      <c r="I1511" t="s">
        <v>972</v>
      </c>
      <c r="J1511" t="s">
        <v>973</v>
      </c>
      <c r="K1511" s="23">
        <v>0.0</v>
      </c>
      <c r="N1511">
        <v>376.9</v>
      </c>
      <c r="O1511" s="23">
        <v>6.0</v>
      </c>
      <c r="R1511">
        <v>381.8</v>
      </c>
      <c r="S1511" t="s">
        <v>976</v>
      </c>
      <c r="T1511">
        <v>0.0</v>
      </c>
      <c r="U1511">
        <v>0.0</v>
      </c>
      <c r="V1511" t="s">
        <v>978</v>
      </c>
      <c r="W1511" t="s">
        <v>1384</v>
      </c>
      <c r="X1511" t="s">
        <v>1385</v>
      </c>
      <c r="Y1511" s="6" t="s">
        <v>1298</v>
      </c>
      <c r="Z1511" s="6" t="s">
        <v>2848</v>
      </c>
      <c r="AA1511" s="6" t="s">
        <v>2843</v>
      </c>
      <c r="AB1511" s="6" t="s">
        <v>2844</v>
      </c>
      <c r="AC1511" s="6" t="s">
        <v>2845</v>
      </c>
    </row>
    <row r="1512" ht="15.75" hidden="1" customHeight="1">
      <c r="A1512" s="2">
        <v>42.0</v>
      </c>
      <c r="B1512" s="18" t="s">
        <v>817</v>
      </c>
      <c r="C1512">
        <v>0.0</v>
      </c>
      <c r="D1512">
        <v>0.0</v>
      </c>
      <c r="E1512" t="s">
        <v>965</v>
      </c>
      <c r="F1512" t="s">
        <v>1540</v>
      </c>
      <c r="G1512" t="s">
        <v>2840</v>
      </c>
      <c r="H1512" t="s">
        <v>2849</v>
      </c>
      <c r="I1512" t="s">
        <v>972</v>
      </c>
      <c r="J1512" t="s">
        <v>973</v>
      </c>
      <c r="K1512" s="23">
        <v>0.0</v>
      </c>
      <c r="N1512">
        <v>376.9</v>
      </c>
      <c r="O1512" s="23">
        <v>7.0</v>
      </c>
      <c r="R1512">
        <v>321.1</v>
      </c>
      <c r="S1512" t="s">
        <v>976</v>
      </c>
      <c r="T1512">
        <v>0.0</v>
      </c>
      <c r="U1512">
        <v>0.0</v>
      </c>
      <c r="V1512" t="s">
        <v>1391</v>
      </c>
      <c r="W1512" t="s">
        <v>1384</v>
      </c>
      <c r="X1512" t="s">
        <v>1385</v>
      </c>
      <c r="Y1512" s="6" t="s">
        <v>2850</v>
      </c>
      <c r="Z1512" s="6" t="s">
        <v>2851</v>
      </c>
      <c r="AA1512" s="6" t="s">
        <v>2843</v>
      </c>
      <c r="AB1512" s="6" t="s">
        <v>2844</v>
      </c>
      <c r="AC1512" s="6" t="s">
        <v>2845</v>
      </c>
    </row>
    <row r="1513" ht="15.75" hidden="1" customHeight="1">
      <c r="A1513" s="2">
        <v>42.0</v>
      </c>
      <c r="B1513" s="18" t="s">
        <v>817</v>
      </c>
      <c r="C1513">
        <v>0.0</v>
      </c>
      <c r="D1513">
        <v>0.0</v>
      </c>
      <c r="E1513" t="s">
        <v>965</v>
      </c>
      <c r="F1513" t="s">
        <v>1540</v>
      </c>
      <c r="G1513" t="s">
        <v>2840</v>
      </c>
      <c r="H1513" t="s">
        <v>2852</v>
      </c>
      <c r="I1513" t="s">
        <v>972</v>
      </c>
      <c r="J1513" t="s">
        <v>973</v>
      </c>
      <c r="K1513" s="23">
        <v>0.0</v>
      </c>
      <c r="N1513">
        <v>376.9</v>
      </c>
      <c r="O1513" s="23">
        <v>1.0</v>
      </c>
      <c r="R1513">
        <v>513.2</v>
      </c>
      <c r="S1513">
        <v>0.05</v>
      </c>
      <c r="T1513">
        <v>1.0</v>
      </c>
      <c r="U1513">
        <v>-1.0</v>
      </c>
      <c r="V1513" t="s">
        <v>978</v>
      </c>
      <c r="W1513" t="s">
        <v>1384</v>
      </c>
      <c r="X1513" t="s">
        <v>1385</v>
      </c>
      <c r="Y1513" s="6" t="s">
        <v>1268</v>
      </c>
      <c r="Z1513" s="6" t="s">
        <v>2213</v>
      </c>
      <c r="AA1513" s="6" t="s">
        <v>2843</v>
      </c>
      <c r="AB1513" s="6" t="s">
        <v>2844</v>
      </c>
      <c r="AC1513" s="6" t="s">
        <v>2845</v>
      </c>
    </row>
    <row r="1514" ht="15.75" hidden="1" customHeight="1">
      <c r="A1514" s="2">
        <v>42.0</v>
      </c>
      <c r="B1514" s="18" t="s">
        <v>817</v>
      </c>
      <c r="C1514">
        <v>0.0</v>
      </c>
      <c r="D1514">
        <v>0.0</v>
      </c>
      <c r="E1514" t="s">
        <v>965</v>
      </c>
      <c r="F1514" t="s">
        <v>1540</v>
      </c>
      <c r="G1514" t="s">
        <v>2840</v>
      </c>
      <c r="H1514" t="s">
        <v>2853</v>
      </c>
      <c r="I1514" t="s">
        <v>972</v>
      </c>
      <c r="J1514" t="s">
        <v>973</v>
      </c>
      <c r="K1514" s="23">
        <v>0.0</v>
      </c>
      <c r="N1514">
        <v>376.9</v>
      </c>
      <c r="O1514" s="23">
        <v>2.0</v>
      </c>
      <c r="R1514">
        <v>490.9</v>
      </c>
      <c r="S1514">
        <v>0.05</v>
      </c>
      <c r="T1514">
        <v>1.0</v>
      </c>
      <c r="U1514">
        <v>-1.0</v>
      </c>
      <c r="V1514" t="s">
        <v>978</v>
      </c>
      <c r="W1514" t="s">
        <v>1384</v>
      </c>
      <c r="X1514" t="s">
        <v>1385</v>
      </c>
      <c r="Y1514" s="6" t="s">
        <v>863</v>
      </c>
      <c r="Z1514" s="6" t="s">
        <v>1800</v>
      </c>
      <c r="AA1514" s="6" t="s">
        <v>2843</v>
      </c>
      <c r="AB1514" s="6" t="s">
        <v>2844</v>
      </c>
      <c r="AC1514" s="6" t="s">
        <v>2845</v>
      </c>
    </row>
    <row r="1515" ht="15.75" hidden="1" customHeight="1">
      <c r="A1515" s="2">
        <v>42.0</v>
      </c>
      <c r="B1515" s="18" t="s">
        <v>817</v>
      </c>
      <c r="C1515">
        <v>0.0</v>
      </c>
      <c r="D1515">
        <v>0.0</v>
      </c>
      <c r="E1515" t="s">
        <v>965</v>
      </c>
      <c r="F1515" t="s">
        <v>1540</v>
      </c>
      <c r="G1515" t="s">
        <v>2840</v>
      </c>
      <c r="H1515" t="s">
        <v>2854</v>
      </c>
      <c r="I1515" t="s">
        <v>972</v>
      </c>
      <c r="J1515" t="s">
        <v>973</v>
      </c>
      <c r="K1515" s="23">
        <v>0.0</v>
      </c>
      <c r="N1515">
        <v>376.9</v>
      </c>
      <c r="O1515" s="23">
        <v>3.0</v>
      </c>
      <c r="R1515">
        <v>478.5</v>
      </c>
      <c r="S1515">
        <v>0.05</v>
      </c>
      <c r="T1515">
        <v>1.0</v>
      </c>
      <c r="U1515">
        <v>-1.0</v>
      </c>
      <c r="V1515" t="s">
        <v>978</v>
      </c>
      <c r="W1515" t="s">
        <v>1384</v>
      </c>
      <c r="X1515" t="s">
        <v>1385</v>
      </c>
      <c r="Y1515" s="6" t="s">
        <v>1452</v>
      </c>
      <c r="Z1515" s="6" t="s">
        <v>2855</v>
      </c>
      <c r="AA1515" s="6" t="s">
        <v>2843</v>
      </c>
      <c r="AB1515" s="6" t="s">
        <v>2844</v>
      </c>
      <c r="AC1515" s="6" t="s">
        <v>2845</v>
      </c>
    </row>
    <row r="1516" ht="15.75" hidden="1" customHeight="1">
      <c r="A1516" s="2">
        <v>42.0</v>
      </c>
      <c r="B1516" s="18" t="s">
        <v>817</v>
      </c>
      <c r="C1516">
        <v>0.0</v>
      </c>
      <c r="D1516">
        <v>0.0</v>
      </c>
      <c r="E1516" t="s">
        <v>965</v>
      </c>
      <c r="F1516" t="s">
        <v>1540</v>
      </c>
      <c r="G1516" t="s">
        <v>2840</v>
      </c>
      <c r="H1516" t="s">
        <v>2856</v>
      </c>
      <c r="I1516" t="s">
        <v>972</v>
      </c>
      <c r="J1516" t="s">
        <v>973</v>
      </c>
      <c r="K1516" s="23">
        <v>0.0</v>
      </c>
      <c r="N1516">
        <v>376.9</v>
      </c>
      <c r="O1516" s="23">
        <v>4.0</v>
      </c>
      <c r="R1516">
        <v>481.0</v>
      </c>
      <c r="S1516">
        <v>0.05</v>
      </c>
      <c r="T1516">
        <v>1.0</v>
      </c>
      <c r="U1516">
        <v>-1.0</v>
      </c>
      <c r="V1516" t="s">
        <v>978</v>
      </c>
      <c r="W1516" t="s">
        <v>1384</v>
      </c>
      <c r="X1516" t="s">
        <v>1385</v>
      </c>
      <c r="Y1516" s="6" t="s">
        <v>1450</v>
      </c>
      <c r="Z1516" s="6" t="s">
        <v>2857</v>
      </c>
      <c r="AA1516" s="6" t="s">
        <v>2843</v>
      </c>
      <c r="AB1516" s="6" t="s">
        <v>2844</v>
      </c>
      <c r="AC1516" s="6" t="s">
        <v>2845</v>
      </c>
    </row>
    <row r="1517" ht="15.75" hidden="1" customHeight="1">
      <c r="A1517" s="2">
        <v>42.0</v>
      </c>
      <c r="B1517" s="18" t="s">
        <v>817</v>
      </c>
      <c r="C1517">
        <v>0.0</v>
      </c>
      <c r="D1517">
        <v>0.0</v>
      </c>
      <c r="E1517" t="s">
        <v>965</v>
      </c>
      <c r="F1517" t="s">
        <v>1540</v>
      </c>
      <c r="G1517" t="s">
        <v>2840</v>
      </c>
      <c r="H1517" t="s">
        <v>2858</v>
      </c>
      <c r="I1517" t="s">
        <v>972</v>
      </c>
      <c r="J1517" t="s">
        <v>973</v>
      </c>
      <c r="K1517" s="23">
        <v>0.0</v>
      </c>
      <c r="N1517">
        <v>376.9</v>
      </c>
      <c r="O1517" s="23">
        <v>5.0</v>
      </c>
      <c r="R1517">
        <v>457.4</v>
      </c>
      <c r="S1517">
        <v>0.05</v>
      </c>
      <c r="T1517">
        <v>1.0</v>
      </c>
      <c r="U1517">
        <v>-1.0</v>
      </c>
      <c r="V1517" t="s">
        <v>978</v>
      </c>
      <c r="W1517" t="s">
        <v>1384</v>
      </c>
      <c r="X1517" t="s">
        <v>1385</v>
      </c>
      <c r="Y1517" s="6" t="s">
        <v>1453</v>
      </c>
      <c r="Z1517" s="6" t="s">
        <v>2859</v>
      </c>
      <c r="AA1517" s="6" t="s">
        <v>2843</v>
      </c>
      <c r="AB1517" s="6" t="s">
        <v>2844</v>
      </c>
      <c r="AC1517" s="6" t="s">
        <v>2845</v>
      </c>
    </row>
    <row r="1518" ht="15.75" hidden="1" customHeight="1">
      <c r="A1518" s="2">
        <v>42.0</v>
      </c>
      <c r="B1518" s="18" t="s">
        <v>817</v>
      </c>
      <c r="C1518">
        <v>0.0</v>
      </c>
      <c r="D1518">
        <v>0.0</v>
      </c>
      <c r="E1518" t="s">
        <v>965</v>
      </c>
      <c r="F1518" t="s">
        <v>1540</v>
      </c>
      <c r="G1518" t="s">
        <v>2860</v>
      </c>
      <c r="H1518" t="s">
        <v>2861</v>
      </c>
      <c r="I1518" t="s">
        <v>972</v>
      </c>
      <c r="J1518" t="s">
        <v>973</v>
      </c>
      <c r="K1518" s="23">
        <v>0.0</v>
      </c>
      <c r="N1518">
        <v>179.5</v>
      </c>
      <c r="O1518" s="23">
        <v>1.0</v>
      </c>
      <c r="R1518">
        <v>129.3</v>
      </c>
      <c r="S1518">
        <v>0.05</v>
      </c>
      <c r="T1518">
        <v>-1.0</v>
      </c>
      <c r="U1518">
        <v>1.0</v>
      </c>
      <c r="V1518" t="s">
        <v>978</v>
      </c>
      <c r="W1518" t="s">
        <v>1384</v>
      </c>
      <c r="X1518" t="s">
        <v>1385</v>
      </c>
      <c r="Y1518" s="6" t="s">
        <v>1268</v>
      </c>
      <c r="Z1518" s="6" t="s">
        <v>2213</v>
      </c>
      <c r="AA1518" s="35" t="s">
        <v>2862</v>
      </c>
      <c r="AB1518" s="6" t="s">
        <v>2863</v>
      </c>
      <c r="AC1518" s="6" t="s">
        <v>2845</v>
      </c>
    </row>
    <row r="1519" ht="15.75" hidden="1" customHeight="1">
      <c r="A1519" s="2">
        <v>42.0</v>
      </c>
      <c r="B1519" s="18" t="s">
        <v>817</v>
      </c>
      <c r="C1519">
        <v>0.0</v>
      </c>
      <c r="D1519">
        <v>0.0</v>
      </c>
      <c r="E1519" t="s">
        <v>965</v>
      </c>
      <c r="F1519" t="s">
        <v>1540</v>
      </c>
      <c r="G1519" t="s">
        <v>2860</v>
      </c>
      <c r="H1519" t="s">
        <v>2864</v>
      </c>
      <c r="I1519" t="s">
        <v>972</v>
      </c>
      <c r="J1519" t="s">
        <v>973</v>
      </c>
      <c r="K1519" s="23">
        <v>0.0</v>
      </c>
      <c r="N1519">
        <v>179.5</v>
      </c>
      <c r="O1519" s="23">
        <v>8.0</v>
      </c>
      <c r="R1519">
        <v>102.8</v>
      </c>
      <c r="S1519">
        <v>0.05</v>
      </c>
      <c r="T1519">
        <v>-1.0</v>
      </c>
      <c r="U1519">
        <v>1.0</v>
      </c>
      <c r="V1519" t="s">
        <v>978</v>
      </c>
      <c r="W1519" t="s">
        <v>1384</v>
      </c>
      <c r="X1519" t="s">
        <v>1385</v>
      </c>
      <c r="Y1519" s="6" t="s">
        <v>865</v>
      </c>
      <c r="Z1519" s="6" t="s">
        <v>2842</v>
      </c>
      <c r="AA1519" s="35" t="s">
        <v>2862</v>
      </c>
      <c r="AB1519" s="6" t="s">
        <v>2863</v>
      </c>
      <c r="AC1519" s="6" t="s">
        <v>2845</v>
      </c>
    </row>
    <row r="1520" ht="15.75" hidden="1" customHeight="1">
      <c r="A1520" s="2">
        <v>42.0</v>
      </c>
      <c r="B1520" s="18" t="s">
        <v>817</v>
      </c>
      <c r="C1520">
        <v>0.0</v>
      </c>
      <c r="D1520">
        <v>0.0</v>
      </c>
      <c r="E1520" t="s">
        <v>965</v>
      </c>
      <c r="F1520" t="s">
        <v>1540</v>
      </c>
      <c r="G1520" t="s">
        <v>2860</v>
      </c>
      <c r="H1520" t="s">
        <v>2865</v>
      </c>
      <c r="I1520" t="s">
        <v>972</v>
      </c>
      <c r="J1520" t="s">
        <v>973</v>
      </c>
      <c r="K1520" s="23">
        <v>0.0</v>
      </c>
      <c r="N1520">
        <v>179.5</v>
      </c>
      <c r="O1520" s="23">
        <v>2.0</v>
      </c>
      <c r="R1520">
        <v>141.4</v>
      </c>
      <c r="S1520" t="s">
        <v>976</v>
      </c>
      <c r="T1520">
        <v>0.0</v>
      </c>
      <c r="U1520">
        <v>0.0</v>
      </c>
      <c r="V1520" t="s">
        <v>978</v>
      </c>
      <c r="W1520" t="s">
        <v>1384</v>
      </c>
      <c r="X1520" t="s">
        <v>1385</v>
      </c>
      <c r="Y1520" s="6" t="s">
        <v>863</v>
      </c>
      <c r="Z1520" s="6" t="s">
        <v>1800</v>
      </c>
      <c r="AA1520" s="35" t="s">
        <v>2862</v>
      </c>
      <c r="AB1520" s="6" t="s">
        <v>2863</v>
      </c>
      <c r="AC1520" s="6" t="s">
        <v>2845</v>
      </c>
    </row>
    <row r="1521" ht="15.75" hidden="1" customHeight="1">
      <c r="A1521" s="2">
        <v>42.0</v>
      </c>
      <c r="B1521" s="18" t="s">
        <v>817</v>
      </c>
      <c r="C1521">
        <v>0.0</v>
      </c>
      <c r="D1521">
        <v>0.0</v>
      </c>
      <c r="E1521" t="s">
        <v>965</v>
      </c>
      <c r="F1521" t="s">
        <v>1540</v>
      </c>
      <c r="G1521" t="s">
        <v>2860</v>
      </c>
      <c r="H1521" t="s">
        <v>2866</v>
      </c>
      <c r="I1521" t="s">
        <v>972</v>
      </c>
      <c r="J1521" t="s">
        <v>973</v>
      </c>
      <c r="K1521" s="23">
        <v>0.0</v>
      </c>
      <c r="N1521">
        <v>179.5</v>
      </c>
      <c r="O1521" s="23">
        <v>3.0</v>
      </c>
      <c r="R1521">
        <v>137.3</v>
      </c>
      <c r="S1521" t="s">
        <v>976</v>
      </c>
      <c r="T1521">
        <v>0.0</v>
      </c>
      <c r="U1521">
        <v>0.0</v>
      </c>
      <c r="V1521" t="s">
        <v>978</v>
      </c>
      <c r="W1521" t="s">
        <v>1384</v>
      </c>
      <c r="X1521" t="s">
        <v>1385</v>
      </c>
      <c r="Y1521" s="6" t="s">
        <v>1452</v>
      </c>
      <c r="Z1521" s="6" t="s">
        <v>2855</v>
      </c>
      <c r="AA1521" s="35" t="s">
        <v>2862</v>
      </c>
      <c r="AB1521" s="6" t="s">
        <v>2863</v>
      </c>
      <c r="AC1521" s="6" t="s">
        <v>2845</v>
      </c>
    </row>
    <row r="1522" ht="15.75" hidden="1" customHeight="1">
      <c r="A1522" s="2">
        <v>42.0</v>
      </c>
      <c r="B1522" s="18" t="s">
        <v>817</v>
      </c>
      <c r="C1522">
        <v>0.0</v>
      </c>
      <c r="D1522">
        <v>0.0</v>
      </c>
      <c r="E1522" t="s">
        <v>965</v>
      </c>
      <c r="F1522" t="s">
        <v>1540</v>
      </c>
      <c r="G1522" t="s">
        <v>2860</v>
      </c>
      <c r="H1522" t="s">
        <v>2867</v>
      </c>
      <c r="I1522" t="s">
        <v>972</v>
      </c>
      <c r="J1522" t="s">
        <v>973</v>
      </c>
      <c r="K1522" s="23">
        <v>0.0</v>
      </c>
      <c r="N1522">
        <v>179.5</v>
      </c>
      <c r="O1522" s="23">
        <v>4.0</v>
      </c>
      <c r="R1522">
        <v>139.0</v>
      </c>
      <c r="S1522" t="s">
        <v>976</v>
      </c>
      <c r="T1522">
        <v>0.0</v>
      </c>
      <c r="U1522">
        <v>0.0</v>
      </c>
      <c r="V1522" t="s">
        <v>978</v>
      </c>
      <c r="W1522" t="s">
        <v>1384</v>
      </c>
      <c r="X1522" t="s">
        <v>1385</v>
      </c>
      <c r="Y1522" s="6" t="s">
        <v>1450</v>
      </c>
      <c r="Z1522" s="6" t="s">
        <v>2857</v>
      </c>
      <c r="AA1522" s="35" t="s">
        <v>2862</v>
      </c>
      <c r="AB1522" s="6" t="s">
        <v>2863</v>
      </c>
      <c r="AC1522" s="6" t="s">
        <v>2845</v>
      </c>
    </row>
    <row r="1523" ht="15.75" hidden="1" customHeight="1">
      <c r="A1523" s="2">
        <v>42.0</v>
      </c>
      <c r="B1523" s="18" t="s">
        <v>817</v>
      </c>
      <c r="C1523">
        <v>0.0</v>
      </c>
      <c r="D1523">
        <v>0.0</v>
      </c>
      <c r="E1523" t="s">
        <v>965</v>
      </c>
      <c r="F1523" t="s">
        <v>1540</v>
      </c>
      <c r="G1523" t="s">
        <v>2860</v>
      </c>
      <c r="H1523" t="s">
        <v>2868</v>
      </c>
      <c r="I1523" t="s">
        <v>972</v>
      </c>
      <c r="J1523" t="s">
        <v>973</v>
      </c>
      <c r="K1523" s="23">
        <v>0.0</v>
      </c>
      <c r="N1523">
        <v>179.5</v>
      </c>
      <c r="O1523" s="23">
        <v>5.0</v>
      </c>
      <c r="R1523">
        <v>141.8</v>
      </c>
      <c r="S1523" t="s">
        <v>976</v>
      </c>
      <c r="T1523">
        <v>0.0</v>
      </c>
      <c r="U1523">
        <v>0.0</v>
      </c>
      <c r="V1523" t="s">
        <v>978</v>
      </c>
      <c r="W1523" t="s">
        <v>1384</v>
      </c>
      <c r="X1523" t="s">
        <v>1385</v>
      </c>
      <c r="Y1523" s="6" t="s">
        <v>1453</v>
      </c>
      <c r="Z1523" s="6" t="s">
        <v>2859</v>
      </c>
      <c r="AA1523" s="35" t="s">
        <v>2862</v>
      </c>
      <c r="AB1523" s="6" t="s">
        <v>2863</v>
      </c>
      <c r="AC1523" s="6" t="s">
        <v>2845</v>
      </c>
    </row>
    <row r="1524" ht="15.75" hidden="1" customHeight="1">
      <c r="A1524" s="2">
        <v>42.0</v>
      </c>
      <c r="B1524" s="18" t="s">
        <v>817</v>
      </c>
      <c r="C1524">
        <v>0.0</v>
      </c>
      <c r="D1524">
        <v>0.0</v>
      </c>
      <c r="E1524" t="s">
        <v>965</v>
      </c>
      <c r="F1524" t="s">
        <v>1540</v>
      </c>
      <c r="G1524" t="s">
        <v>2860</v>
      </c>
      <c r="H1524" t="s">
        <v>2869</v>
      </c>
      <c r="I1524" t="s">
        <v>972</v>
      </c>
      <c r="J1524" t="s">
        <v>973</v>
      </c>
      <c r="K1524" s="23">
        <v>0.0</v>
      </c>
      <c r="N1524">
        <v>179.5</v>
      </c>
      <c r="O1524" s="23">
        <v>6.0</v>
      </c>
      <c r="R1524">
        <v>144.6</v>
      </c>
      <c r="S1524" t="s">
        <v>976</v>
      </c>
      <c r="T1524">
        <v>0.0</v>
      </c>
      <c r="U1524">
        <v>0.0</v>
      </c>
      <c r="V1524" t="s">
        <v>978</v>
      </c>
      <c r="W1524" t="s">
        <v>1384</v>
      </c>
      <c r="X1524" t="s">
        <v>1385</v>
      </c>
      <c r="Y1524" s="6" t="s">
        <v>1298</v>
      </c>
      <c r="Z1524" s="6" t="s">
        <v>2848</v>
      </c>
      <c r="AA1524" s="35" t="s">
        <v>2862</v>
      </c>
      <c r="AB1524" s="6" t="s">
        <v>2863</v>
      </c>
      <c r="AC1524" s="6" t="s">
        <v>2845</v>
      </c>
    </row>
    <row r="1525" ht="15.75" hidden="1" customHeight="1">
      <c r="A1525" s="2">
        <v>42.0</v>
      </c>
      <c r="B1525" s="18" t="s">
        <v>817</v>
      </c>
      <c r="C1525">
        <v>0.0</v>
      </c>
      <c r="D1525">
        <v>0.0</v>
      </c>
      <c r="E1525" t="s">
        <v>965</v>
      </c>
      <c r="F1525" t="s">
        <v>1540</v>
      </c>
      <c r="G1525" t="s">
        <v>2860</v>
      </c>
      <c r="H1525" t="s">
        <v>2870</v>
      </c>
      <c r="I1525" t="s">
        <v>972</v>
      </c>
      <c r="J1525" t="s">
        <v>973</v>
      </c>
      <c r="K1525" s="23">
        <v>0.0</v>
      </c>
      <c r="N1525">
        <v>179.5</v>
      </c>
      <c r="O1525" s="23">
        <v>7.0</v>
      </c>
      <c r="R1525">
        <v>139.0</v>
      </c>
      <c r="S1525" t="s">
        <v>976</v>
      </c>
      <c r="T1525">
        <v>0.0</v>
      </c>
      <c r="U1525">
        <v>0.0</v>
      </c>
      <c r="V1525" t="s">
        <v>1391</v>
      </c>
      <c r="W1525" t="s">
        <v>1384</v>
      </c>
      <c r="X1525" t="s">
        <v>1385</v>
      </c>
      <c r="Y1525" s="6" t="s">
        <v>2850</v>
      </c>
      <c r="Z1525" s="6" t="s">
        <v>2851</v>
      </c>
      <c r="AA1525" s="35" t="s">
        <v>2862</v>
      </c>
      <c r="AB1525" s="6" t="s">
        <v>2863</v>
      </c>
      <c r="AC1525" s="6" t="s">
        <v>2845</v>
      </c>
    </row>
    <row r="1526" ht="15.75" hidden="1" customHeight="1">
      <c r="A1526" s="2">
        <v>42.0</v>
      </c>
      <c r="B1526" s="18" t="s">
        <v>817</v>
      </c>
      <c r="C1526">
        <v>0.0</v>
      </c>
      <c r="D1526">
        <v>0.0</v>
      </c>
      <c r="E1526" t="s">
        <v>965</v>
      </c>
      <c r="F1526" t="s">
        <v>1540</v>
      </c>
      <c r="G1526" t="s">
        <v>2860</v>
      </c>
      <c r="H1526" t="s">
        <v>2871</v>
      </c>
      <c r="I1526" t="s">
        <v>972</v>
      </c>
      <c r="J1526" t="s">
        <v>973</v>
      </c>
      <c r="K1526" s="23">
        <v>0.0</v>
      </c>
      <c r="N1526">
        <v>179.5</v>
      </c>
      <c r="O1526" s="23">
        <v>9.0</v>
      </c>
      <c r="R1526">
        <v>153.4</v>
      </c>
      <c r="S1526" t="s">
        <v>976</v>
      </c>
      <c r="T1526">
        <v>0.0</v>
      </c>
      <c r="U1526">
        <v>0.0</v>
      </c>
      <c r="V1526" t="s">
        <v>978</v>
      </c>
      <c r="W1526" t="s">
        <v>1384</v>
      </c>
      <c r="X1526" t="s">
        <v>1385</v>
      </c>
      <c r="Y1526" s="6" t="s">
        <v>1161</v>
      </c>
      <c r="Z1526" s="6" t="s">
        <v>1849</v>
      </c>
      <c r="AA1526" s="35" t="s">
        <v>2862</v>
      </c>
      <c r="AB1526" s="6" t="s">
        <v>2863</v>
      </c>
      <c r="AC1526" s="6" t="s">
        <v>2845</v>
      </c>
    </row>
    <row r="1527" ht="15.75" hidden="1" customHeight="1">
      <c r="A1527" s="2">
        <v>42.0</v>
      </c>
      <c r="B1527" s="18" t="s">
        <v>817</v>
      </c>
      <c r="C1527">
        <v>0.0</v>
      </c>
      <c r="D1527">
        <v>0.0</v>
      </c>
      <c r="E1527" t="s">
        <v>965</v>
      </c>
      <c r="F1527" t="s">
        <v>1540</v>
      </c>
      <c r="G1527" t="s">
        <v>2872</v>
      </c>
      <c r="H1527" t="s">
        <v>2873</v>
      </c>
      <c r="I1527" t="s">
        <v>972</v>
      </c>
      <c r="J1527" t="s">
        <v>973</v>
      </c>
      <c r="K1527" s="23">
        <v>0.0</v>
      </c>
      <c r="N1527">
        <v>144.9</v>
      </c>
      <c r="O1527" s="23">
        <v>1.0</v>
      </c>
      <c r="R1527">
        <v>100.0</v>
      </c>
      <c r="S1527">
        <v>0.05</v>
      </c>
      <c r="T1527">
        <v>-1.0</v>
      </c>
      <c r="U1527">
        <v>1.0</v>
      </c>
      <c r="V1527" t="s">
        <v>978</v>
      </c>
      <c r="W1527" t="s">
        <v>1384</v>
      </c>
      <c r="X1527" t="s">
        <v>1385</v>
      </c>
      <c r="Y1527" s="6" t="s">
        <v>1268</v>
      </c>
      <c r="Z1527" s="6" t="s">
        <v>2213</v>
      </c>
      <c r="AA1527" s="35" t="s">
        <v>2874</v>
      </c>
      <c r="AB1527" s="6" t="s">
        <v>2875</v>
      </c>
      <c r="AC1527" s="6" t="s">
        <v>2845</v>
      </c>
    </row>
    <row r="1528" ht="15.75" hidden="1" customHeight="1">
      <c r="A1528" s="2">
        <v>42.0</v>
      </c>
      <c r="B1528" s="18" t="s">
        <v>817</v>
      </c>
      <c r="C1528">
        <v>0.0</v>
      </c>
      <c r="D1528">
        <v>0.0</v>
      </c>
      <c r="E1528" t="s">
        <v>965</v>
      </c>
      <c r="F1528" t="s">
        <v>1540</v>
      </c>
      <c r="G1528" t="s">
        <v>2872</v>
      </c>
      <c r="H1528" t="s">
        <v>2876</v>
      </c>
      <c r="I1528" t="s">
        <v>972</v>
      </c>
      <c r="J1528" t="s">
        <v>973</v>
      </c>
      <c r="K1528" s="23">
        <v>0.0</v>
      </c>
      <c r="N1528">
        <v>144.9</v>
      </c>
      <c r="O1528" s="23">
        <v>5.0</v>
      </c>
      <c r="R1528">
        <v>102.7</v>
      </c>
      <c r="S1528">
        <v>0.05</v>
      </c>
      <c r="T1528">
        <v>-1.0</v>
      </c>
      <c r="U1528">
        <v>1.0</v>
      </c>
      <c r="V1528" t="s">
        <v>978</v>
      </c>
      <c r="W1528" t="s">
        <v>1384</v>
      </c>
      <c r="X1528" t="s">
        <v>1385</v>
      </c>
      <c r="Y1528" s="6" t="s">
        <v>1453</v>
      </c>
      <c r="Z1528" s="6" t="s">
        <v>2859</v>
      </c>
      <c r="AA1528" s="35" t="s">
        <v>2874</v>
      </c>
      <c r="AB1528" s="6" t="s">
        <v>2875</v>
      </c>
      <c r="AC1528" s="6" t="s">
        <v>2845</v>
      </c>
    </row>
    <row r="1529" ht="15.75" hidden="1" customHeight="1">
      <c r="A1529" s="2">
        <v>42.0</v>
      </c>
      <c r="B1529" s="18" t="s">
        <v>817</v>
      </c>
      <c r="C1529">
        <v>0.0</v>
      </c>
      <c r="D1529">
        <v>0.0</v>
      </c>
      <c r="E1529" t="s">
        <v>965</v>
      </c>
      <c r="F1529" t="s">
        <v>1540</v>
      </c>
      <c r="G1529" t="s">
        <v>2872</v>
      </c>
      <c r="H1529" t="s">
        <v>2877</v>
      </c>
      <c r="I1529" t="s">
        <v>972</v>
      </c>
      <c r="J1529" t="s">
        <v>973</v>
      </c>
      <c r="K1529" s="23">
        <v>0.0</v>
      </c>
      <c r="N1529">
        <v>144.9</v>
      </c>
      <c r="O1529" s="23">
        <v>8.0</v>
      </c>
      <c r="R1529">
        <v>86.3</v>
      </c>
      <c r="S1529">
        <v>0.05</v>
      </c>
      <c r="T1529">
        <v>-1.0</v>
      </c>
      <c r="U1529">
        <v>1.0</v>
      </c>
      <c r="V1529" t="s">
        <v>978</v>
      </c>
      <c r="W1529" t="s">
        <v>1384</v>
      </c>
      <c r="X1529" t="s">
        <v>1385</v>
      </c>
      <c r="Y1529" s="6" t="s">
        <v>865</v>
      </c>
      <c r="Z1529" s="6" t="s">
        <v>2842</v>
      </c>
      <c r="AA1529" s="35" t="s">
        <v>2874</v>
      </c>
      <c r="AB1529" s="6" t="s">
        <v>2875</v>
      </c>
      <c r="AC1529" s="6" t="s">
        <v>2845</v>
      </c>
    </row>
    <row r="1530" ht="15.75" hidden="1" customHeight="1">
      <c r="A1530" s="2">
        <v>42.0</v>
      </c>
      <c r="B1530" s="18" t="s">
        <v>817</v>
      </c>
      <c r="C1530">
        <v>0.0</v>
      </c>
      <c r="D1530">
        <v>0.0</v>
      </c>
      <c r="E1530" t="s">
        <v>965</v>
      </c>
      <c r="F1530" t="s">
        <v>1540</v>
      </c>
      <c r="G1530" t="s">
        <v>2872</v>
      </c>
      <c r="H1530" t="s">
        <v>2878</v>
      </c>
      <c r="I1530" t="s">
        <v>972</v>
      </c>
      <c r="J1530" t="s">
        <v>973</v>
      </c>
      <c r="K1530" s="23">
        <v>0.0</v>
      </c>
      <c r="N1530">
        <v>144.9</v>
      </c>
      <c r="O1530" s="23">
        <v>9.0</v>
      </c>
      <c r="R1530">
        <v>99.0</v>
      </c>
      <c r="S1530">
        <v>0.05</v>
      </c>
      <c r="T1530">
        <v>-1.0</v>
      </c>
      <c r="U1530">
        <v>1.0</v>
      </c>
      <c r="V1530" t="s">
        <v>978</v>
      </c>
      <c r="W1530" t="s">
        <v>1384</v>
      </c>
      <c r="X1530" t="s">
        <v>1385</v>
      </c>
      <c r="Y1530" s="6" t="s">
        <v>1161</v>
      </c>
      <c r="Z1530" s="6" t="s">
        <v>1849</v>
      </c>
      <c r="AA1530" s="35" t="s">
        <v>2874</v>
      </c>
      <c r="AB1530" s="6" t="s">
        <v>2875</v>
      </c>
      <c r="AC1530" s="6" t="s">
        <v>2845</v>
      </c>
    </row>
    <row r="1531" ht="15.75" hidden="1" customHeight="1">
      <c r="A1531" s="2">
        <v>42.0</v>
      </c>
      <c r="B1531" s="18" t="s">
        <v>817</v>
      </c>
      <c r="C1531">
        <v>0.0</v>
      </c>
      <c r="D1531">
        <v>0.0</v>
      </c>
      <c r="E1531" t="s">
        <v>965</v>
      </c>
      <c r="F1531" t="s">
        <v>1540</v>
      </c>
      <c r="G1531" t="s">
        <v>2872</v>
      </c>
      <c r="H1531" t="s">
        <v>2879</v>
      </c>
      <c r="I1531" t="s">
        <v>972</v>
      </c>
      <c r="J1531" t="s">
        <v>973</v>
      </c>
      <c r="K1531" s="23">
        <v>0.0</v>
      </c>
      <c r="N1531">
        <v>144.9</v>
      </c>
      <c r="O1531" s="23">
        <v>2.0</v>
      </c>
      <c r="R1531">
        <v>109.6</v>
      </c>
      <c r="S1531" t="s">
        <v>976</v>
      </c>
      <c r="T1531">
        <v>0.0</v>
      </c>
      <c r="U1531">
        <v>0.0</v>
      </c>
      <c r="V1531" t="s">
        <v>978</v>
      </c>
      <c r="W1531" t="s">
        <v>1384</v>
      </c>
      <c r="X1531" t="s">
        <v>1385</v>
      </c>
      <c r="Y1531" s="6" t="s">
        <v>863</v>
      </c>
      <c r="Z1531" s="6" t="s">
        <v>1800</v>
      </c>
      <c r="AA1531" s="35" t="s">
        <v>2874</v>
      </c>
      <c r="AB1531" s="6" t="s">
        <v>2875</v>
      </c>
      <c r="AC1531" s="6" t="s">
        <v>2845</v>
      </c>
    </row>
    <row r="1532" ht="15.75" hidden="1" customHeight="1">
      <c r="A1532" s="2">
        <v>42.0</v>
      </c>
      <c r="B1532" s="18" t="s">
        <v>817</v>
      </c>
      <c r="C1532">
        <v>0.0</v>
      </c>
      <c r="D1532">
        <v>0.0</v>
      </c>
      <c r="E1532" t="s">
        <v>965</v>
      </c>
      <c r="F1532" t="s">
        <v>1540</v>
      </c>
      <c r="G1532" t="s">
        <v>2872</v>
      </c>
      <c r="H1532" t="s">
        <v>2880</v>
      </c>
      <c r="I1532" t="s">
        <v>972</v>
      </c>
      <c r="J1532" t="s">
        <v>973</v>
      </c>
      <c r="K1532" s="23">
        <v>0.0</v>
      </c>
      <c r="N1532">
        <v>144.9</v>
      </c>
      <c r="O1532" s="23">
        <v>3.0</v>
      </c>
      <c r="R1532">
        <v>113.4</v>
      </c>
      <c r="S1532" t="s">
        <v>976</v>
      </c>
      <c r="T1532">
        <v>0.0</v>
      </c>
      <c r="U1532">
        <v>0.0</v>
      </c>
      <c r="V1532" t="s">
        <v>978</v>
      </c>
      <c r="W1532" t="s">
        <v>1384</v>
      </c>
      <c r="X1532" t="s">
        <v>1385</v>
      </c>
      <c r="Y1532" s="6" t="s">
        <v>1452</v>
      </c>
      <c r="Z1532" s="6" t="s">
        <v>2855</v>
      </c>
      <c r="AA1532" s="35" t="s">
        <v>2874</v>
      </c>
      <c r="AB1532" s="6" t="s">
        <v>2875</v>
      </c>
      <c r="AC1532" s="6" t="s">
        <v>2845</v>
      </c>
    </row>
    <row r="1533" ht="15.75" hidden="1" customHeight="1">
      <c r="A1533" s="2">
        <v>42.0</v>
      </c>
      <c r="B1533" s="18" t="s">
        <v>817</v>
      </c>
      <c r="C1533">
        <v>0.0</v>
      </c>
      <c r="D1533">
        <v>0.0</v>
      </c>
      <c r="E1533" t="s">
        <v>965</v>
      </c>
      <c r="F1533" t="s">
        <v>1540</v>
      </c>
      <c r="G1533" t="s">
        <v>2872</v>
      </c>
      <c r="H1533" t="s">
        <v>2881</v>
      </c>
      <c r="I1533" t="s">
        <v>972</v>
      </c>
      <c r="J1533" t="s">
        <v>973</v>
      </c>
      <c r="K1533" s="23">
        <v>0.0</v>
      </c>
      <c r="N1533">
        <v>144.9</v>
      </c>
      <c r="O1533" s="23">
        <v>4.0</v>
      </c>
      <c r="R1533">
        <v>107.9</v>
      </c>
      <c r="S1533" t="s">
        <v>976</v>
      </c>
      <c r="T1533">
        <v>0.0</v>
      </c>
      <c r="U1533">
        <v>0.0</v>
      </c>
      <c r="V1533" t="s">
        <v>978</v>
      </c>
      <c r="W1533" t="s">
        <v>1384</v>
      </c>
      <c r="X1533" t="s">
        <v>1385</v>
      </c>
      <c r="Y1533" s="6" t="s">
        <v>1450</v>
      </c>
      <c r="Z1533" s="6" t="s">
        <v>2857</v>
      </c>
      <c r="AA1533" s="35" t="s">
        <v>2874</v>
      </c>
      <c r="AB1533" s="6" t="s">
        <v>2875</v>
      </c>
      <c r="AC1533" s="6" t="s">
        <v>2845</v>
      </c>
    </row>
    <row r="1534" ht="15.75" hidden="1" customHeight="1">
      <c r="A1534" s="2">
        <v>42.0</v>
      </c>
      <c r="B1534" s="18" t="s">
        <v>817</v>
      </c>
      <c r="C1534">
        <v>0.0</v>
      </c>
      <c r="D1534">
        <v>0.0</v>
      </c>
      <c r="E1534" t="s">
        <v>965</v>
      </c>
      <c r="F1534" t="s">
        <v>1540</v>
      </c>
      <c r="G1534" t="s">
        <v>2872</v>
      </c>
      <c r="H1534" t="s">
        <v>2882</v>
      </c>
      <c r="I1534" t="s">
        <v>972</v>
      </c>
      <c r="J1534" t="s">
        <v>973</v>
      </c>
      <c r="K1534" s="23">
        <v>0.0</v>
      </c>
      <c r="N1534">
        <v>144.9</v>
      </c>
      <c r="O1534" s="23">
        <v>6.0</v>
      </c>
      <c r="R1534">
        <v>129.1</v>
      </c>
      <c r="S1534" t="s">
        <v>976</v>
      </c>
      <c r="T1534">
        <v>0.0</v>
      </c>
      <c r="U1534">
        <v>0.0</v>
      </c>
      <c r="V1534" t="s">
        <v>978</v>
      </c>
      <c r="W1534" t="s">
        <v>1384</v>
      </c>
      <c r="X1534" t="s">
        <v>1385</v>
      </c>
      <c r="Y1534" s="6" t="s">
        <v>1298</v>
      </c>
      <c r="Z1534" s="6" t="s">
        <v>2848</v>
      </c>
      <c r="AA1534" s="35" t="s">
        <v>2874</v>
      </c>
      <c r="AB1534" s="6" t="s">
        <v>2875</v>
      </c>
      <c r="AC1534" s="6" t="s">
        <v>2845</v>
      </c>
    </row>
    <row r="1535" ht="15.75" hidden="1" customHeight="1">
      <c r="A1535" s="2">
        <v>42.0</v>
      </c>
      <c r="B1535" s="18" t="s">
        <v>817</v>
      </c>
      <c r="C1535">
        <v>0.0</v>
      </c>
      <c r="D1535">
        <v>0.0</v>
      </c>
      <c r="E1535" t="s">
        <v>965</v>
      </c>
      <c r="F1535" t="s">
        <v>1540</v>
      </c>
      <c r="G1535" t="s">
        <v>2872</v>
      </c>
      <c r="H1535" t="s">
        <v>2883</v>
      </c>
      <c r="I1535" t="s">
        <v>972</v>
      </c>
      <c r="J1535" t="s">
        <v>973</v>
      </c>
      <c r="K1535" s="23">
        <v>0.0</v>
      </c>
      <c r="N1535">
        <v>144.9</v>
      </c>
      <c r="O1535" s="23">
        <v>7.0</v>
      </c>
      <c r="R1535">
        <v>113.4</v>
      </c>
      <c r="S1535" t="s">
        <v>976</v>
      </c>
      <c r="T1535">
        <v>0.0</v>
      </c>
      <c r="U1535">
        <v>0.0</v>
      </c>
      <c r="V1535" t="s">
        <v>1391</v>
      </c>
      <c r="W1535" t="s">
        <v>1384</v>
      </c>
      <c r="X1535" t="s">
        <v>1385</v>
      </c>
      <c r="Y1535" s="6" t="s">
        <v>2850</v>
      </c>
      <c r="Z1535" s="6" t="s">
        <v>2851</v>
      </c>
      <c r="AA1535" s="35" t="s">
        <v>2874</v>
      </c>
      <c r="AB1535" s="6" t="s">
        <v>2875</v>
      </c>
      <c r="AC1535" s="6" t="s">
        <v>2845</v>
      </c>
    </row>
    <row r="1536" ht="15.75" hidden="1" customHeight="1">
      <c r="A1536" s="2">
        <v>42.0</v>
      </c>
      <c r="B1536" s="18" t="s">
        <v>817</v>
      </c>
      <c r="C1536">
        <v>0.0</v>
      </c>
      <c r="D1536">
        <v>0.0</v>
      </c>
      <c r="E1536" t="s">
        <v>965</v>
      </c>
      <c r="F1536" t="s">
        <v>1540</v>
      </c>
      <c r="G1536" t="s">
        <v>2884</v>
      </c>
      <c r="H1536" t="s">
        <v>2885</v>
      </c>
      <c r="I1536" t="s">
        <v>972</v>
      </c>
      <c r="J1536" t="s">
        <v>973</v>
      </c>
      <c r="K1536" s="23">
        <v>0.0</v>
      </c>
      <c r="N1536">
        <v>236.0</v>
      </c>
      <c r="O1536" s="23">
        <v>1.0</v>
      </c>
      <c r="R1536">
        <v>154.8</v>
      </c>
      <c r="S1536">
        <v>0.05</v>
      </c>
      <c r="T1536">
        <v>-1.0</v>
      </c>
      <c r="U1536">
        <v>1.0</v>
      </c>
      <c r="V1536" t="s">
        <v>978</v>
      </c>
      <c r="W1536" t="s">
        <v>1384</v>
      </c>
      <c r="X1536" t="s">
        <v>1385</v>
      </c>
      <c r="Y1536" s="6" t="s">
        <v>1268</v>
      </c>
      <c r="Z1536" s="6" t="s">
        <v>2213</v>
      </c>
      <c r="AA1536" s="6" t="s">
        <v>2886</v>
      </c>
      <c r="AB1536" s="6" t="s">
        <v>2887</v>
      </c>
      <c r="AC1536" s="6" t="s">
        <v>2845</v>
      </c>
    </row>
    <row r="1537" ht="15.75" hidden="1" customHeight="1">
      <c r="A1537" s="2">
        <v>42.0</v>
      </c>
      <c r="B1537" s="18" t="s">
        <v>817</v>
      </c>
      <c r="C1537">
        <v>0.0</v>
      </c>
      <c r="D1537">
        <v>0.0</v>
      </c>
      <c r="E1537" t="s">
        <v>965</v>
      </c>
      <c r="F1537" t="s">
        <v>1540</v>
      </c>
      <c r="G1537" t="s">
        <v>2884</v>
      </c>
      <c r="H1537" t="s">
        <v>2888</v>
      </c>
      <c r="I1537" t="s">
        <v>972</v>
      </c>
      <c r="J1537" t="s">
        <v>973</v>
      </c>
      <c r="K1537" s="23">
        <v>0.0</v>
      </c>
      <c r="N1537">
        <v>236.0</v>
      </c>
      <c r="O1537" s="23">
        <v>2.0</v>
      </c>
      <c r="R1537">
        <v>164.5</v>
      </c>
      <c r="S1537">
        <v>0.05</v>
      </c>
      <c r="T1537">
        <v>-1.0</v>
      </c>
      <c r="U1537">
        <v>1.0</v>
      </c>
      <c r="V1537" t="s">
        <v>978</v>
      </c>
      <c r="W1537" t="s">
        <v>1384</v>
      </c>
      <c r="X1537" t="s">
        <v>1385</v>
      </c>
      <c r="Y1537" s="6" t="s">
        <v>863</v>
      </c>
      <c r="Z1537" s="6" t="s">
        <v>1800</v>
      </c>
      <c r="AA1537" s="6" t="s">
        <v>2886</v>
      </c>
      <c r="AB1537" s="6" t="s">
        <v>2887</v>
      </c>
      <c r="AC1537" s="6" t="s">
        <v>2845</v>
      </c>
    </row>
    <row r="1538" ht="15.75" hidden="1" customHeight="1">
      <c r="A1538" s="2">
        <v>42.0</v>
      </c>
      <c r="B1538" s="18" t="s">
        <v>817</v>
      </c>
      <c r="C1538">
        <v>0.0</v>
      </c>
      <c r="D1538">
        <v>0.0</v>
      </c>
      <c r="E1538" t="s">
        <v>965</v>
      </c>
      <c r="F1538" t="s">
        <v>1540</v>
      </c>
      <c r="G1538" t="s">
        <v>2884</v>
      </c>
      <c r="H1538" t="s">
        <v>2889</v>
      </c>
      <c r="I1538" t="s">
        <v>972</v>
      </c>
      <c r="J1538" t="s">
        <v>973</v>
      </c>
      <c r="K1538" s="23">
        <v>0.0</v>
      </c>
      <c r="N1538">
        <v>236.0</v>
      </c>
      <c r="O1538" s="23">
        <v>3.0</v>
      </c>
      <c r="R1538">
        <v>181.1</v>
      </c>
      <c r="S1538">
        <v>0.05</v>
      </c>
      <c r="T1538">
        <v>-1.0</v>
      </c>
      <c r="U1538">
        <v>1.0</v>
      </c>
      <c r="V1538" t="s">
        <v>978</v>
      </c>
      <c r="W1538" t="s">
        <v>1384</v>
      </c>
      <c r="X1538" t="s">
        <v>1385</v>
      </c>
      <c r="Y1538" s="6" t="s">
        <v>1452</v>
      </c>
      <c r="Z1538" s="6" t="s">
        <v>2855</v>
      </c>
      <c r="AA1538" s="6" t="s">
        <v>2886</v>
      </c>
      <c r="AB1538" s="6" t="s">
        <v>2887</v>
      </c>
      <c r="AC1538" s="6" t="s">
        <v>2845</v>
      </c>
    </row>
    <row r="1539" ht="15.75" hidden="1" customHeight="1">
      <c r="A1539" s="2">
        <v>42.0</v>
      </c>
      <c r="B1539" s="18" t="s">
        <v>817</v>
      </c>
      <c r="C1539">
        <v>0.0</v>
      </c>
      <c r="D1539">
        <v>0.0</v>
      </c>
      <c r="E1539" t="s">
        <v>965</v>
      </c>
      <c r="F1539" t="s">
        <v>1540</v>
      </c>
      <c r="G1539" t="s">
        <v>2884</v>
      </c>
      <c r="H1539" t="s">
        <v>2890</v>
      </c>
      <c r="I1539" t="s">
        <v>972</v>
      </c>
      <c r="J1539" t="s">
        <v>973</v>
      </c>
      <c r="K1539" s="23">
        <v>0.0</v>
      </c>
      <c r="N1539">
        <v>236.0</v>
      </c>
      <c r="O1539" s="23">
        <v>4.0</v>
      </c>
      <c r="R1539">
        <v>182.5</v>
      </c>
      <c r="S1539">
        <v>0.05</v>
      </c>
      <c r="T1539">
        <v>-1.0</v>
      </c>
      <c r="U1539">
        <v>1.0</v>
      </c>
      <c r="V1539" t="s">
        <v>978</v>
      </c>
      <c r="W1539" t="s">
        <v>1384</v>
      </c>
      <c r="X1539" t="s">
        <v>1385</v>
      </c>
      <c r="Y1539" s="6" t="s">
        <v>1450</v>
      </c>
      <c r="Z1539" s="6" t="s">
        <v>2857</v>
      </c>
      <c r="AA1539" s="6" t="s">
        <v>2886</v>
      </c>
      <c r="AB1539" s="6" t="s">
        <v>2887</v>
      </c>
      <c r="AC1539" s="6" t="s">
        <v>2845</v>
      </c>
    </row>
    <row r="1540" ht="15.75" hidden="1" customHeight="1">
      <c r="A1540" s="2">
        <v>42.0</v>
      </c>
      <c r="B1540" s="18" t="s">
        <v>817</v>
      </c>
      <c r="C1540">
        <v>0.0</v>
      </c>
      <c r="D1540">
        <v>0.0</v>
      </c>
      <c r="E1540" t="s">
        <v>965</v>
      </c>
      <c r="F1540" t="s">
        <v>1540</v>
      </c>
      <c r="G1540" t="s">
        <v>2884</v>
      </c>
      <c r="H1540" t="s">
        <v>2891</v>
      </c>
      <c r="I1540" t="s">
        <v>972</v>
      </c>
      <c r="J1540" t="s">
        <v>973</v>
      </c>
      <c r="K1540" s="23">
        <v>0.0</v>
      </c>
      <c r="N1540">
        <v>236.0</v>
      </c>
      <c r="O1540" s="23">
        <v>5.0</v>
      </c>
      <c r="R1540">
        <v>150.4</v>
      </c>
      <c r="S1540">
        <v>0.05</v>
      </c>
      <c r="T1540">
        <v>-1.0</v>
      </c>
      <c r="U1540">
        <v>1.0</v>
      </c>
      <c r="V1540" t="s">
        <v>978</v>
      </c>
      <c r="W1540" t="s">
        <v>1384</v>
      </c>
      <c r="X1540" t="s">
        <v>1385</v>
      </c>
      <c r="Y1540" s="6" t="s">
        <v>1453</v>
      </c>
      <c r="Z1540" s="6" t="s">
        <v>2859</v>
      </c>
      <c r="AA1540" s="6" t="s">
        <v>2886</v>
      </c>
      <c r="AB1540" s="6" t="s">
        <v>2887</v>
      </c>
      <c r="AC1540" s="6" t="s">
        <v>2845</v>
      </c>
    </row>
    <row r="1541" ht="15.75" hidden="1" customHeight="1">
      <c r="A1541" s="2">
        <v>42.0</v>
      </c>
      <c r="B1541" s="18" t="s">
        <v>817</v>
      </c>
      <c r="C1541">
        <v>0.0</v>
      </c>
      <c r="D1541">
        <v>0.0</v>
      </c>
      <c r="E1541" t="s">
        <v>965</v>
      </c>
      <c r="F1541" t="s">
        <v>1540</v>
      </c>
      <c r="G1541" t="s">
        <v>2884</v>
      </c>
      <c r="H1541" t="s">
        <v>2892</v>
      </c>
      <c r="I1541" t="s">
        <v>972</v>
      </c>
      <c r="J1541" t="s">
        <v>973</v>
      </c>
      <c r="K1541" s="23">
        <v>0.0</v>
      </c>
      <c r="N1541">
        <v>236.0</v>
      </c>
      <c r="O1541" s="23">
        <v>6.0</v>
      </c>
      <c r="R1541">
        <v>110.1</v>
      </c>
      <c r="S1541">
        <v>0.05</v>
      </c>
      <c r="T1541">
        <v>-1.0</v>
      </c>
      <c r="U1541">
        <v>1.0</v>
      </c>
      <c r="V1541" t="s">
        <v>978</v>
      </c>
      <c r="W1541" t="s">
        <v>1384</v>
      </c>
      <c r="X1541" t="s">
        <v>1385</v>
      </c>
      <c r="Y1541" s="6" t="s">
        <v>1298</v>
      </c>
      <c r="Z1541" s="6" t="s">
        <v>2848</v>
      </c>
      <c r="AA1541" s="6" t="s">
        <v>2886</v>
      </c>
      <c r="AB1541" s="6" t="s">
        <v>2887</v>
      </c>
      <c r="AC1541" s="6" t="s">
        <v>2845</v>
      </c>
    </row>
    <row r="1542" ht="15.75" hidden="1" customHeight="1">
      <c r="A1542" s="2">
        <v>42.0</v>
      </c>
      <c r="B1542" s="18" t="s">
        <v>817</v>
      </c>
      <c r="C1542">
        <v>0.0</v>
      </c>
      <c r="D1542">
        <v>0.0</v>
      </c>
      <c r="E1542" t="s">
        <v>965</v>
      </c>
      <c r="F1542" t="s">
        <v>1540</v>
      </c>
      <c r="G1542" t="s">
        <v>2884</v>
      </c>
      <c r="H1542" t="s">
        <v>2893</v>
      </c>
      <c r="I1542" t="s">
        <v>972</v>
      </c>
      <c r="J1542" t="s">
        <v>973</v>
      </c>
      <c r="K1542" s="23">
        <v>0.0</v>
      </c>
      <c r="N1542">
        <v>236.0</v>
      </c>
      <c r="O1542" s="23">
        <v>7.0</v>
      </c>
      <c r="R1542">
        <v>74.1</v>
      </c>
      <c r="S1542">
        <v>0.05</v>
      </c>
      <c r="T1542">
        <v>-1.0</v>
      </c>
      <c r="U1542">
        <v>1.0</v>
      </c>
      <c r="V1542" t="s">
        <v>1391</v>
      </c>
      <c r="W1542" t="s">
        <v>1384</v>
      </c>
      <c r="X1542" t="s">
        <v>1385</v>
      </c>
      <c r="Y1542" s="6" t="s">
        <v>2850</v>
      </c>
      <c r="Z1542" s="6" t="s">
        <v>2851</v>
      </c>
      <c r="AA1542" s="6" t="s">
        <v>2886</v>
      </c>
      <c r="AB1542" s="6" t="s">
        <v>2887</v>
      </c>
      <c r="AC1542" s="6" t="s">
        <v>2845</v>
      </c>
    </row>
    <row r="1543" ht="15.75" hidden="1" customHeight="1">
      <c r="A1543" s="2">
        <v>42.0</v>
      </c>
      <c r="B1543" s="18" t="s">
        <v>817</v>
      </c>
      <c r="C1543">
        <v>0.0</v>
      </c>
      <c r="D1543">
        <v>0.0</v>
      </c>
      <c r="E1543" t="s">
        <v>965</v>
      </c>
      <c r="F1543" t="s">
        <v>1540</v>
      </c>
      <c r="G1543" t="s">
        <v>2884</v>
      </c>
      <c r="H1543" t="s">
        <v>2894</v>
      </c>
      <c r="I1543" t="s">
        <v>972</v>
      </c>
      <c r="J1543" t="s">
        <v>973</v>
      </c>
      <c r="K1543" s="23">
        <v>0.0</v>
      </c>
      <c r="N1543">
        <v>236.0</v>
      </c>
      <c r="O1543" s="23">
        <v>8.0</v>
      </c>
      <c r="R1543">
        <v>66.7</v>
      </c>
      <c r="S1543">
        <v>0.05</v>
      </c>
      <c r="T1543">
        <v>-1.0</v>
      </c>
      <c r="U1543">
        <v>1.0</v>
      </c>
      <c r="V1543" t="s">
        <v>978</v>
      </c>
      <c r="W1543" t="s">
        <v>1384</v>
      </c>
      <c r="X1543" t="s">
        <v>1385</v>
      </c>
      <c r="Y1543" s="6" t="s">
        <v>865</v>
      </c>
      <c r="Z1543" s="6" t="s">
        <v>2842</v>
      </c>
      <c r="AA1543" s="6" t="s">
        <v>2886</v>
      </c>
      <c r="AB1543" s="6" t="s">
        <v>2887</v>
      </c>
      <c r="AC1543" s="6" t="s">
        <v>2845</v>
      </c>
    </row>
    <row r="1544" ht="15.75" hidden="1" customHeight="1">
      <c r="A1544" s="2">
        <v>42.0</v>
      </c>
      <c r="B1544" s="18" t="s">
        <v>817</v>
      </c>
      <c r="C1544">
        <v>0.0</v>
      </c>
      <c r="D1544">
        <v>0.0</v>
      </c>
      <c r="E1544" t="s">
        <v>965</v>
      </c>
      <c r="F1544" t="s">
        <v>1540</v>
      </c>
      <c r="G1544" t="s">
        <v>2884</v>
      </c>
      <c r="H1544" t="s">
        <v>2895</v>
      </c>
      <c r="I1544" t="s">
        <v>972</v>
      </c>
      <c r="J1544" t="s">
        <v>973</v>
      </c>
      <c r="K1544" s="23">
        <v>0.0</v>
      </c>
      <c r="N1544">
        <v>236.0</v>
      </c>
      <c r="O1544" s="23">
        <v>9.0</v>
      </c>
      <c r="R1544">
        <v>115.8</v>
      </c>
      <c r="S1544">
        <v>0.05</v>
      </c>
      <c r="T1544">
        <v>-1.0</v>
      </c>
      <c r="U1544">
        <v>1.0</v>
      </c>
      <c r="V1544" t="s">
        <v>978</v>
      </c>
      <c r="W1544" t="s">
        <v>1384</v>
      </c>
      <c r="X1544" t="s">
        <v>1385</v>
      </c>
      <c r="Y1544" s="6" t="s">
        <v>1161</v>
      </c>
      <c r="Z1544" s="6" t="s">
        <v>1849</v>
      </c>
      <c r="AA1544" s="6" t="s">
        <v>2886</v>
      </c>
      <c r="AB1544" s="6" t="s">
        <v>2887</v>
      </c>
      <c r="AC1544" s="6" t="s">
        <v>2845</v>
      </c>
    </row>
    <row r="1545" ht="15.75" hidden="1" customHeight="1">
      <c r="A1545" s="2">
        <v>42.0</v>
      </c>
      <c r="B1545" s="18" t="s">
        <v>817</v>
      </c>
      <c r="C1545">
        <v>0.0</v>
      </c>
      <c r="D1545">
        <v>0.0</v>
      </c>
      <c r="E1545" t="s">
        <v>965</v>
      </c>
      <c r="F1545" t="s">
        <v>1540</v>
      </c>
      <c r="G1545" t="s">
        <v>2840</v>
      </c>
      <c r="H1545" t="s">
        <v>2896</v>
      </c>
      <c r="I1545" t="s">
        <v>972</v>
      </c>
      <c r="J1545" t="s">
        <v>973</v>
      </c>
      <c r="K1545" s="23">
        <v>1.0</v>
      </c>
      <c r="N1545">
        <v>513.2</v>
      </c>
      <c r="O1545" s="23">
        <v>6.0</v>
      </c>
      <c r="R1545">
        <v>381.8</v>
      </c>
      <c r="S1545">
        <v>0.05</v>
      </c>
      <c r="T1545">
        <v>-1.0</v>
      </c>
      <c r="V1545" s="6" t="s">
        <v>978</v>
      </c>
      <c r="W1545" s="6" t="s">
        <v>1268</v>
      </c>
      <c r="X1545" s="6" t="s">
        <v>2213</v>
      </c>
      <c r="Y1545" s="6" t="s">
        <v>1298</v>
      </c>
      <c r="Z1545" s="6" t="s">
        <v>2848</v>
      </c>
      <c r="AA1545" s="35"/>
      <c r="AB1545" s="6" t="s">
        <v>2897</v>
      </c>
      <c r="AC1545" s="6" t="s">
        <v>2845</v>
      </c>
    </row>
    <row r="1546" ht="15.75" hidden="1" customHeight="1">
      <c r="A1546" s="2">
        <v>42.0</v>
      </c>
      <c r="B1546" s="18" t="s">
        <v>817</v>
      </c>
      <c r="C1546">
        <v>0.0</v>
      </c>
      <c r="D1546">
        <v>0.0</v>
      </c>
      <c r="E1546" t="s">
        <v>965</v>
      </c>
      <c r="F1546" t="s">
        <v>1540</v>
      </c>
      <c r="G1546" t="s">
        <v>2840</v>
      </c>
      <c r="H1546" t="s">
        <v>2898</v>
      </c>
      <c r="I1546" t="s">
        <v>972</v>
      </c>
      <c r="J1546" t="s">
        <v>973</v>
      </c>
      <c r="K1546" s="23">
        <v>1.0</v>
      </c>
      <c r="N1546">
        <v>513.2</v>
      </c>
      <c r="O1546" s="23">
        <v>7.0</v>
      </c>
      <c r="R1546">
        <v>321.1</v>
      </c>
      <c r="S1546">
        <v>0.05</v>
      </c>
      <c r="T1546">
        <v>-1.0</v>
      </c>
      <c r="V1546" s="6" t="s">
        <v>1401</v>
      </c>
      <c r="W1546" s="6" t="s">
        <v>1268</v>
      </c>
      <c r="X1546" s="6" t="s">
        <v>2213</v>
      </c>
      <c r="Y1546" s="6" t="s">
        <v>2850</v>
      </c>
      <c r="Z1546" s="6" t="s">
        <v>2851</v>
      </c>
      <c r="AA1546" s="35"/>
      <c r="AB1546" s="6" t="s">
        <v>2897</v>
      </c>
      <c r="AC1546" s="6" t="s">
        <v>2845</v>
      </c>
    </row>
    <row r="1547" ht="15.75" hidden="1" customHeight="1">
      <c r="A1547" s="2">
        <v>42.0</v>
      </c>
      <c r="B1547" s="18" t="s">
        <v>817</v>
      </c>
      <c r="C1547">
        <v>0.0</v>
      </c>
      <c r="D1547">
        <v>0.0</v>
      </c>
      <c r="E1547" t="s">
        <v>965</v>
      </c>
      <c r="F1547" t="s">
        <v>1540</v>
      </c>
      <c r="G1547" t="s">
        <v>2840</v>
      </c>
      <c r="H1547" t="s">
        <v>2899</v>
      </c>
      <c r="I1547" t="s">
        <v>972</v>
      </c>
      <c r="J1547" t="s">
        <v>973</v>
      </c>
      <c r="K1547" s="23">
        <v>1.0</v>
      </c>
      <c r="N1547">
        <v>513.2</v>
      </c>
      <c r="O1547" s="23">
        <v>8.0</v>
      </c>
      <c r="R1547">
        <v>245.5</v>
      </c>
      <c r="S1547">
        <v>0.05</v>
      </c>
      <c r="T1547">
        <v>-1.0</v>
      </c>
      <c r="V1547" s="6" t="s">
        <v>978</v>
      </c>
      <c r="W1547" s="6" t="s">
        <v>1268</v>
      </c>
      <c r="X1547" s="6" t="s">
        <v>2213</v>
      </c>
      <c r="Y1547" s="6" t="s">
        <v>865</v>
      </c>
      <c r="Z1547" s="6" t="s">
        <v>2842</v>
      </c>
      <c r="AA1547" s="35"/>
      <c r="AB1547" s="6" t="s">
        <v>2897</v>
      </c>
      <c r="AC1547" s="6" t="s">
        <v>2845</v>
      </c>
    </row>
    <row r="1548" ht="15.75" hidden="1" customHeight="1">
      <c r="A1548" s="2">
        <v>42.0</v>
      </c>
      <c r="B1548" s="18" t="s">
        <v>817</v>
      </c>
      <c r="C1548">
        <v>0.0</v>
      </c>
      <c r="D1548">
        <v>0.0</v>
      </c>
      <c r="E1548" t="s">
        <v>965</v>
      </c>
      <c r="F1548" t="s">
        <v>1540</v>
      </c>
      <c r="G1548" t="s">
        <v>2840</v>
      </c>
      <c r="H1548" t="s">
        <v>2900</v>
      </c>
      <c r="I1548" t="s">
        <v>972</v>
      </c>
      <c r="J1548" t="s">
        <v>973</v>
      </c>
      <c r="K1548" s="23">
        <v>1.0</v>
      </c>
      <c r="N1548">
        <v>513.2</v>
      </c>
      <c r="O1548" s="23">
        <v>9.0</v>
      </c>
      <c r="R1548">
        <v>419.0</v>
      </c>
      <c r="S1548">
        <v>0.05</v>
      </c>
      <c r="T1548">
        <v>-1.0</v>
      </c>
      <c r="V1548" s="6" t="s">
        <v>978</v>
      </c>
      <c r="W1548" s="6" t="s">
        <v>1268</v>
      </c>
      <c r="X1548" s="6" t="s">
        <v>2213</v>
      </c>
      <c r="Y1548" s="6" t="s">
        <v>1161</v>
      </c>
      <c r="Z1548" s="6" t="s">
        <v>1849</v>
      </c>
      <c r="AA1548" s="35"/>
      <c r="AB1548" s="6" t="s">
        <v>2897</v>
      </c>
      <c r="AC1548" s="6" t="s">
        <v>2845</v>
      </c>
    </row>
    <row r="1549" ht="15.75" hidden="1" customHeight="1">
      <c r="A1549" s="2">
        <v>42.0</v>
      </c>
      <c r="B1549" s="18" t="s">
        <v>817</v>
      </c>
      <c r="C1549">
        <v>0.0</v>
      </c>
      <c r="D1549">
        <v>0.0</v>
      </c>
      <c r="E1549" t="s">
        <v>965</v>
      </c>
      <c r="F1549" t="s">
        <v>1540</v>
      </c>
      <c r="G1549" t="s">
        <v>2884</v>
      </c>
      <c r="H1549" t="s">
        <v>2901</v>
      </c>
      <c r="I1549" t="s">
        <v>972</v>
      </c>
      <c r="J1549" t="s">
        <v>973</v>
      </c>
      <c r="K1549" s="23">
        <v>1.0</v>
      </c>
      <c r="N1549">
        <v>154.8</v>
      </c>
      <c r="O1549" s="23">
        <v>6.0</v>
      </c>
      <c r="R1549">
        <v>110.1</v>
      </c>
      <c r="S1549">
        <v>0.05</v>
      </c>
      <c r="T1549">
        <v>-1.0</v>
      </c>
      <c r="V1549" s="6" t="s">
        <v>978</v>
      </c>
      <c r="W1549" s="6" t="s">
        <v>1268</v>
      </c>
      <c r="X1549" s="6" t="s">
        <v>2213</v>
      </c>
      <c r="Y1549" s="6" t="s">
        <v>1298</v>
      </c>
      <c r="Z1549" s="6" t="s">
        <v>2848</v>
      </c>
      <c r="AA1549" s="35"/>
      <c r="AB1549" s="6" t="s">
        <v>2902</v>
      </c>
      <c r="AC1549" s="6" t="s">
        <v>2845</v>
      </c>
    </row>
    <row r="1550" ht="15.75" hidden="1" customHeight="1">
      <c r="A1550" s="2">
        <v>42.0</v>
      </c>
      <c r="B1550" s="18" t="s">
        <v>817</v>
      </c>
      <c r="C1550">
        <v>0.0</v>
      </c>
      <c r="D1550">
        <v>0.0</v>
      </c>
      <c r="E1550" t="s">
        <v>965</v>
      </c>
      <c r="F1550" t="s">
        <v>1540</v>
      </c>
      <c r="G1550" t="s">
        <v>2884</v>
      </c>
      <c r="H1550" t="s">
        <v>2903</v>
      </c>
      <c r="I1550" t="s">
        <v>972</v>
      </c>
      <c r="J1550" t="s">
        <v>973</v>
      </c>
      <c r="K1550" s="23">
        <v>1.0</v>
      </c>
      <c r="N1550">
        <v>154.8</v>
      </c>
      <c r="O1550" s="23">
        <v>7.0</v>
      </c>
      <c r="R1550">
        <v>74.1</v>
      </c>
      <c r="S1550">
        <v>0.05</v>
      </c>
      <c r="T1550">
        <v>-1.0</v>
      </c>
      <c r="V1550" s="6" t="s">
        <v>1401</v>
      </c>
      <c r="W1550" s="6" t="s">
        <v>1268</v>
      </c>
      <c r="X1550" s="6" t="s">
        <v>2213</v>
      </c>
      <c r="Y1550" s="6" t="s">
        <v>2850</v>
      </c>
      <c r="Z1550" s="6" t="s">
        <v>2851</v>
      </c>
      <c r="AA1550" s="35"/>
      <c r="AB1550" s="6" t="s">
        <v>2902</v>
      </c>
      <c r="AC1550" s="6" t="s">
        <v>2845</v>
      </c>
    </row>
    <row r="1551" ht="15.75" hidden="1" customHeight="1">
      <c r="A1551" s="2">
        <v>42.0</v>
      </c>
      <c r="B1551" s="18" t="s">
        <v>817</v>
      </c>
      <c r="C1551">
        <v>0.0</v>
      </c>
      <c r="D1551">
        <v>0.0</v>
      </c>
      <c r="E1551" t="s">
        <v>965</v>
      </c>
      <c r="F1551" t="s">
        <v>1540</v>
      </c>
      <c r="G1551" t="s">
        <v>2884</v>
      </c>
      <c r="H1551" t="s">
        <v>2904</v>
      </c>
      <c r="I1551" t="s">
        <v>972</v>
      </c>
      <c r="J1551" t="s">
        <v>973</v>
      </c>
      <c r="K1551" s="23">
        <v>1.0</v>
      </c>
      <c r="N1551">
        <v>154.8</v>
      </c>
      <c r="O1551" s="23">
        <v>8.0</v>
      </c>
      <c r="R1551">
        <v>66.7</v>
      </c>
      <c r="S1551">
        <v>0.05</v>
      </c>
      <c r="T1551">
        <v>-1.0</v>
      </c>
      <c r="V1551" s="6" t="s">
        <v>978</v>
      </c>
      <c r="W1551" s="6" t="s">
        <v>1268</v>
      </c>
      <c r="X1551" s="6" t="s">
        <v>2213</v>
      </c>
      <c r="Y1551" s="6" t="s">
        <v>865</v>
      </c>
      <c r="Z1551" s="6" t="s">
        <v>2842</v>
      </c>
      <c r="AA1551" s="35"/>
      <c r="AB1551" s="6" t="s">
        <v>2902</v>
      </c>
      <c r="AC1551" s="6" t="s">
        <v>2845</v>
      </c>
    </row>
    <row r="1552" ht="15.75" hidden="1" customHeight="1">
      <c r="A1552" s="2">
        <v>42.0</v>
      </c>
      <c r="B1552" s="18" t="s">
        <v>817</v>
      </c>
      <c r="C1552">
        <v>0.0</v>
      </c>
      <c r="D1552">
        <v>0.0</v>
      </c>
      <c r="E1552" t="s">
        <v>965</v>
      </c>
      <c r="F1552" t="s">
        <v>1540</v>
      </c>
      <c r="G1552" t="s">
        <v>2884</v>
      </c>
      <c r="H1552" t="s">
        <v>2905</v>
      </c>
      <c r="I1552" t="s">
        <v>972</v>
      </c>
      <c r="J1552" t="s">
        <v>973</v>
      </c>
      <c r="K1552" s="23">
        <v>1.0</v>
      </c>
      <c r="N1552">
        <v>154.8</v>
      </c>
      <c r="O1552" s="23">
        <v>9.0</v>
      </c>
      <c r="R1552">
        <v>115.8</v>
      </c>
      <c r="S1552">
        <v>0.05</v>
      </c>
      <c r="T1552">
        <v>-1.0</v>
      </c>
      <c r="V1552" s="6" t="s">
        <v>978</v>
      </c>
      <c r="W1552" s="6" t="s">
        <v>1268</v>
      </c>
      <c r="X1552" s="6" t="s">
        <v>2213</v>
      </c>
      <c r="Y1552" s="6" t="s">
        <v>1161</v>
      </c>
      <c r="Z1552" s="6" t="s">
        <v>1849</v>
      </c>
      <c r="AA1552" s="35"/>
      <c r="AB1552" s="6" t="s">
        <v>2902</v>
      </c>
      <c r="AC1552" s="6" t="s">
        <v>2845</v>
      </c>
    </row>
    <row r="1553" ht="15.75" hidden="1" customHeight="1">
      <c r="A1553" s="2">
        <v>42.0</v>
      </c>
      <c r="B1553" s="18" t="s">
        <v>817</v>
      </c>
      <c r="C1553">
        <v>0.0</v>
      </c>
      <c r="D1553">
        <v>0.0</v>
      </c>
      <c r="E1553" t="s">
        <v>965</v>
      </c>
      <c r="F1553" t="s">
        <v>1540</v>
      </c>
      <c r="G1553" t="s">
        <v>2840</v>
      </c>
      <c r="H1553" t="s">
        <v>2906</v>
      </c>
      <c r="I1553" t="s">
        <v>972</v>
      </c>
      <c r="J1553" t="s">
        <v>973</v>
      </c>
      <c r="K1553" s="23">
        <v>1.0</v>
      </c>
      <c r="N1553">
        <v>513.2</v>
      </c>
      <c r="O1553" s="23">
        <v>2.0</v>
      </c>
      <c r="R1553">
        <v>490.9</v>
      </c>
      <c r="S1553" t="s">
        <v>976</v>
      </c>
      <c r="T1553">
        <v>0.0</v>
      </c>
      <c r="U1553">
        <v>0.0</v>
      </c>
      <c r="V1553" s="6" t="s">
        <v>978</v>
      </c>
      <c r="W1553" s="6" t="s">
        <v>1268</v>
      </c>
      <c r="X1553" s="6" t="s">
        <v>2213</v>
      </c>
      <c r="Y1553" s="6" t="s">
        <v>863</v>
      </c>
      <c r="Z1553" s="6" t="s">
        <v>1800</v>
      </c>
      <c r="AA1553" s="35"/>
      <c r="AB1553" s="6" t="s">
        <v>2897</v>
      </c>
      <c r="AC1553" s="6" t="s">
        <v>2845</v>
      </c>
    </row>
    <row r="1554" ht="15.75" hidden="1" customHeight="1">
      <c r="A1554" s="2">
        <v>42.0</v>
      </c>
      <c r="B1554" s="18" t="s">
        <v>817</v>
      </c>
      <c r="C1554">
        <v>0.0</v>
      </c>
      <c r="D1554">
        <v>0.0</v>
      </c>
      <c r="E1554" t="s">
        <v>965</v>
      </c>
      <c r="F1554" t="s">
        <v>1540</v>
      </c>
      <c r="G1554" t="s">
        <v>2840</v>
      </c>
      <c r="H1554" t="s">
        <v>2907</v>
      </c>
      <c r="I1554" t="s">
        <v>972</v>
      </c>
      <c r="J1554" t="s">
        <v>973</v>
      </c>
      <c r="K1554" s="23">
        <v>1.0</v>
      </c>
      <c r="N1554">
        <v>513.2</v>
      </c>
      <c r="O1554" s="23">
        <v>3.0</v>
      </c>
      <c r="R1554">
        <v>478.5</v>
      </c>
      <c r="S1554" t="s">
        <v>976</v>
      </c>
      <c r="T1554">
        <v>0.0</v>
      </c>
      <c r="U1554">
        <v>0.0</v>
      </c>
      <c r="V1554" s="6" t="s">
        <v>978</v>
      </c>
      <c r="W1554" s="6" t="s">
        <v>1268</v>
      </c>
      <c r="X1554" s="6" t="s">
        <v>2213</v>
      </c>
      <c r="Y1554" s="6" t="s">
        <v>1452</v>
      </c>
      <c r="Z1554" s="6" t="s">
        <v>2855</v>
      </c>
      <c r="AA1554" s="35"/>
      <c r="AB1554" s="6" t="s">
        <v>2897</v>
      </c>
      <c r="AC1554" s="6" t="s">
        <v>2845</v>
      </c>
    </row>
    <row r="1555" ht="15.75" hidden="1" customHeight="1">
      <c r="A1555" s="2">
        <v>42.0</v>
      </c>
      <c r="B1555" s="18" t="s">
        <v>817</v>
      </c>
      <c r="C1555">
        <v>0.0</v>
      </c>
      <c r="D1555">
        <v>0.0</v>
      </c>
      <c r="E1555" t="s">
        <v>965</v>
      </c>
      <c r="F1555" t="s">
        <v>1540</v>
      </c>
      <c r="G1555" t="s">
        <v>2840</v>
      </c>
      <c r="H1555" t="s">
        <v>2908</v>
      </c>
      <c r="I1555" t="s">
        <v>972</v>
      </c>
      <c r="J1555" t="s">
        <v>973</v>
      </c>
      <c r="K1555" s="23">
        <v>1.0</v>
      </c>
      <c r="N1555">
        <v>513.2</v>
      </c>
      <c r="O1555" s="23">
        <v>4.0</v>
      </c>
      <c r="R1555">
        <v>481.0</v>
      </c>
      <c r="S1555" t="s">
        <v>976</v>
      </c>
      <c r="T1555">
        <v>0.0</v>
      </c>
      <c r="U1555">
        <v>0.0</v>
      </c>
      <c r="V1555" s="6" t="s">
        <v>978</v>
      </c>
      <c r="W1555" s="6" t="s">
        <v>1268</v>
      </c>
      <c r="X1555" s="6" t="s">
        <v>2213</v>
      </c>
      <c r="Y1555" s="6" t="s">
        <v>1450</v>
      </c>
      <c r="Z1555" s="6" t="s">
        <v>2857</v>
      </c>
      <c r="AA1555" s="35"/>
      <c r="AB1555" s="6" t="s">
        <v>2897</v>
      </c>
      <c r="AC1555" s="6" t="s">
        <v>2845</v>
      </c>
    </row>
    <row r="1556" ht="15.75" hidden="1" customHeight="1">
      <c r="A1556" s="2">
        <v>42.0</v>
      </c>
      <c r="B1556" s="18" t="s">
        <v>817</v>
      </c>
      <c r="C1556">
        <v>0.0</v>
      </c>
      <c r="D1556">
        <v>0.0</v>
      </c>
      <c r="E1556" t="s">
        <v>965</v>
      </c>
      <c r="F1556" t="s">
        <v>1540</v>
      </c>
      <c r="G1556" t="s">
        <v>2840</v>
      </c>
      <c r="H1556" t="s">
        <v>2909</v>
      </c>
      <c r="I1556" t="s">
        <v>972</v>
      </c>
      <c r="J1556" t="s">
        <v>973</v>
      </c>
      <c r="K1556" s="23">
        <v>1.0</v>
      </c>
      <c r="N1556">
        <v>513.2</v>
      </c>
      <c r="O1556" s="23">
        <v>5.0</v>
      </c>
      <c r="R1556">
        <v>457.4</v>
      </c>
      <c r="S1556" t="s">
        <v>976</v>
      </c>
      <c r="T1556">
        <v>0.0</v>
      </c>
      <c r="U1556">
        <v>0.0</v>
      </c>
      <c r="V1556" s="6" t="s">
        <v>978</v>
      </c>
      <c r="W1556" s="6" t="s">
        <v>1268</v>
      </c>
      <c r="X1556" s="6" t="s">
        <v>2213</v>
      </c>
      <c r="Y1556" s="6" t="s">
        <v>1453</v>
      </c>
      <c r="Z1556" s="6" t="s">
        <v>2859</v>
      </c>
      <c r="AA1556" s="35"/>
      <c r="AB1556" s="6" t="s">
        <v>2897</v>
      </c>
      <c r="AC1556" s="6" t="s">
        <v>2845</v>
      </c>
    </row>
    <row r="1557" ht="15.75" hidden="1" customHeight="1">
      <c r="A1557" s="2">
        <v>42.0</v>
      </c>
      <c r="B1557" s="18" t="s">
        <v>817</v>
      </c>
      <c r="C1557">
        <v>0.0</v>
      </c>
      <c r="D1557">
        <v>0.0</v>
      </c>
      <c r="E1557" t="s">
        <v>965</v>
      </c>
      <c r="F1557" t="s">
        <v>1540</v>
      </c>
      <c r="G1557" t="s">
        <v>2860</v>
      </c>
      <c r="H1557" t="s">
        <v>2910</v>
      </c>
      <c r="I1557" t="s">
        <v>972</v>
      </c>
      <c r="J1557" t="s">
        <v>973</v>
      </c>
      <c r="K1557" s="23">
        <v>1.0</v>
      </c>
      <c r="N1557">
        <v>129.3</v>
      </c>
      <c r="O1557" s="23">
        <v>2.0</v>
      </c>
      <c r="R1557">
        <v>141.4</v>
      </c>
      <c r="S1557" t="s">
        <v>976</v>
      </c>
      <c r="T1557">
        <v>0.0</v>
      </c>
      <c r="U1557">
        <v>0.0</v>
      </c>
      <c r="V1557" s="6" t="s">
        <v>978</v>
      </c>
      <c r="W1557" s="6" t="s">
        <v>1268</v>
      </c>
      <c r="X1557" s="6" t="s">
        <v>2213</v>
      </c>
      <c r="Y1557" s="6" t="s">
        <v>863</v>
      </c>
      <c r="Z1557" s="6" t="s">
        <v>1800</v>
      </c>
      <c r="AA1557" s="35"/>
      <c r="AB1557" s="6" t="s">
        <v>2911</v>
      </c>
      <c r="AC1557" s="6" t="s">
        <v>2845</v>
      </c>
    </row>
    <row r="1558" ht="15.75" hidden="1" customHeight="1">
      <c r="A1558" s="2">
        <v>42.0</v>
      </c>
      <c r="B1558" s="18" t="s">
        <v>817</v>
      </c>
      <c r="C1558">
        <v>0.0</v>
      </c>
      <c r="D1558">
        <v>0.0</v>
      </c>
      <c r="E1558" t="s">
        <v>965</v>
      </c>
      <c r="F1558" t="s">
        <v>1540</v>
      </c>
      <c r="G1558" t="s">
        <v>2860</v>
      </c>
      <c r="H1558" t="s">
        <v>2912</v>
      </c>
      <c r="I1558" t="s">
        <v>972</v>
      </c>
      <c r="J1558" t="s">
        <v>973</v>
      </c>
      <c r="K1558" s="23">
        <v>1.0</v>
      </c>
      <c r="N1558">
        <v>129.3</v>
      </c>
      <c r="O1558" s="23">
        <v>3.0</v>
      </c>
      <c r="R1558">
        <v>137.3</v>
      </c>
      <c r="S1558" t="s">
        <v>976</v>
      </c>
      <c r="T1558">
        <v>0.0</v>
      </c>
      <c r="U1558">
        <v>0.0</v>
      </c>
      <c r="V1558" s="6" t="s">
        <v>978</v>
      </c>
      <c r="W1558" s="6" t="s">
        <v>1268</v>
      </c>
      <c r="X1558" s="6" t="s">
        <v>2213</v>
      </c>
      <c r="Y1558" s="6" t="s">
        <v>1452</v>
      </c>
      <c r="Z1558" s="6" t="s">
        <v>2855</v>
      </c>
      <c r="AA1558" s="35"/>
      <c r="AB1558" s="6" t="s">
        <v>2911</v>
      </c>
      <c r="AC1558" s="6" t="s">
        <v>2845</v>
      </c>
    </row>
    <row r="1559" ht="15.75" hidden="1" customHeight="1">
      <c r="A1559" s="2">
        <v>42.0</v>
      </c>
      <c r="B1559" s="18" t="s">
        <v>817</v>
      </c>
      <c r="C1559">
        <v>0.0</v>
      </c>
      <c r="D1559">
        <v>0.0</v>
      </c>
      <c r="E1559" t="s">
        <v>965</v>
      </c>
      <c r="F1559" t="s">
        <v>1540</v>
      </c>
      <c r="G1559" t="s">
        <v>2860</v>
      </c>
      <c r="H1559" t="s">
        <v>2913</v>
      </c>
      <c r="I1559" t="s">
        <v>972</v>
      </c>
      <c r="J1559" t="s">
        <v>973</v>
      </c>
      <c r="K1559" s="23">
        <v>1.0</v>
      </c>
      <c r="N1559">
        <v>129.3</v>
      </c>
      <c r="O1559" s="23">
        <v>4.0</v>
      </c>
      <c r="R1559">
        <v>139.0</v>
      </c>
      <c r="S1559" t="s">
        <v>976</v>
      </c>
      <c r="T1559">
        <v>0.0</v>
      </c>
      <c r="U1559">
        <v>0.0</v>
      </c>
      <c r="V1559" s="6" t="s">
        <v>978</v>
      </c>
      <c r="W1559" s="6" t="s">
        <v>1268</v>
      </c>
      <c r="X1559" s="6" t="s">
        <v>2213</v>
      </c>
      <c r="Y1559" s="6" t="s">
        <v>1450</v>
      </c>
      <c r="Z1559" s="6" t="s">
        <v>2857</v>
      </c>
      <c r="AA1559" s="35"/>
      <c r="AB1559" s="6" t="s">
        <v>2911</v>
      </c>
      <c r="AC1559" s="6" t="s">
        <v>2845</v>
      </c>
    </row>
    <row r="1560" ht="15.75" hidden="1" customHeight="1">
      <c r="A1560" s="2">
        <v>42.0</v>
      </c>
      <c r="B1560" s="18" t="s">
        <v>817</v>
      </c>
      <c r="C1560">
        <v>0.0</v>
      </c>
      <c r="D1560">
        <v>0.0</v>
      </c>
      <c r="E1560" t="s">
        <v>965</v>
      </c>
      <c r="F1560" t="s">
        <v>1540</v>
      </c>
      <c r="G1560" t="s">
        <v>2860</v>
      </c>
      <c r="H1560" t="s">
        <v>2914</v>
      </c>
      <c r="I1560" t="s">
        <v>972</v>
      </c>
      <c r="J1560" t="s">
        <v>973</v>
      </c>
      <c r="K1560" s="23">
        <v>1.0</v>
      </c>
      <c r="N1560">
        <v>129.3</v>
      </c>
      <c r="O1560" s="23">
        <v>5.0</v>
      </c>
      <c r="R1560">
        <v>141.8</v>
      </c>
      <c r="S1560" t="s">
        <v>976</v>
      </c>
      <c r="T1560">
        <v>0.0</v>
      </c>
      <c r="U1560">
        <v>0.0</v>
      </c>
      <c r="V1560" s="6" t="s">
        <v>978</v>
      </c>
      <c r="W1560" s="6" t="s">
        <v>1268</v>
      </c>
      <c r="X1560" s="6" t="s">
        <v>2213</v>
      </c>
      <c r="Y1560" s="6" t="s">
        <v>1453</v>
      </c>
      <c r="Z1560" s="6" t="s">
        <v>2859</v>
      </c>
      <c r="AA1560" s="35"/>
      <c r="AB1560" s="6" t="s">
        <v>2911</v>
      </c>
      <c r="AC1560" s="6" t="s">
        <v>2845</v>
      </c>
    </row>
    <row r="1561" ht="15.75" hidden="1" customHeight="1">
      <c r="A1561" s="2">
        <v>42.0</v>
      </c>
      <c r="B1561" s="18" t="s">
        <v>817</v>
      </c>
      <c r="C1561">
        <v>0.0</v>
      </c>
      <c r="D1561">
        <v>0.0</v>
      </c>
      <c r="E1561" t="s">
        <v>965</v>
      </c>
      <c r="F1561" t="s">
        <v>1540</v>
      </c>
      <c r="G1561" t="s">
        <v>2860</v>
      </c>
      <c r="H1561" t="s">
        <v>2915</v>
      </c>
      <c r="I1561" t="s">
        <v>972</v>
      </c>
      <c r="J1561" t="s">
        <v>973</v>
      </c>
      <c r="K1561" s="23">
        <v>1.0</v>
      </c>
      <c r="N1561">
        <v>129.3</v>
      </c>
      <c r="O1561" s="23">
        <v>6.0</v>
      </c>
      <c r="R1561">
        <v>144.6</v>
      </c>
      <c r="S1561" t="s">
        <v>976</v>
      </c>
      <c r="T1561">
        <v>0.0</v>
      </c>
      <c r="U1561">
        <v>0.0</v>
      </c>
      <c r="V1561" s="6" t="s">
        <v>978</v>
      </c>
      <c r="W1561" s="6" t="s">
        <v>1268</v>
      </c>
      <c r="X1561" s="6" t="s">
        <v>2213</v>
      </c>
      <c r="Y1561" s="6" t="s">
        <v>1298</v>
      </c>
      <c r="Z1561" s="6" t="s">
        <v>2848</v>
      </c>
      <c r="AA1561" s="35"/>
      <c r="AB1561" s="6" t="s">
        <v>2911</v>
      </c>
      <c r="AC1561" s="6" t="s">
        <v>2845</v>
      </c>
    </row>
    <row r="1562" ht="15.75" hidden="1" customHeight="1">
      <c r="A1562" s="2">
        <v>42.0</v>
      </c>
      <c r="B1562" s="18" t="s">
        <v>817</v>
      </c>
      <c r="C1562">
        <v>0.0</v>
      </c>
      <c r="D1562">
        <v>0.0</v>
      </c>
      <c r="E1562" t="s">
        <v>965</v>
      </c>
      <c r="F1562" t="s">
        <v>1540</v>
      </c>
      <c r="G1562" t="s">
        <v>2860</v>
      </c>
      <c r="H1562" t="s">
        <v>2916</v>
      </c>
      <c r="I1562" t="s">
        <v>972</v>
      </c>
      <c r="J1562" t="s">
        <v>973</v>
      </c>
      <c r="K1562" s="23">
        <v>1.0</v>
      </c>
      <c r="N1562">
        <v>129.3</v>
      </c>
      <c r="O1562" s="23">
        <v>7.0</v>
      </c>
      <c r="R1562">
        <v>139.0</v>
      </c>
      <c r="S1562" t="s">
        <v>976</v>
      </c>
      <c r="T1562">
        <v>0.0</v>
      </c>
      <c r="U1562">
        <v>0.0</v>
      </c>
      <c r="V1562" s="6" t="s">
        <v>1401</v>
      </c>
      <c r="W1562" s="6" t="s">
        <v>1268</v>
      </c>
      <c r="X1562" s="6" t="s">
        <v>2213</v>
      </c>
      <c r="Y1562" s="6" t="s">
        <v>2850</v>
      </c>
      <c r="Z1562" s="6" t="s">
        <v>2851</v>
      </c>
      <c r="AA1562" s="35"/>
      <c r="AB1562" s="6" t="s">
        <v>2911</v>
      </c>
      <c r="AC1562" s="6" t="s">
        <v>2845</v>
      </c>
    </row>
    <row r="1563" ht="15.75" hidden="1" customHeight="1">
      <c r="A1563" s="2">
        <v>42.0</v>
      </c>
      <c r="B1563" s="18" t="s">
        <v>817</v>
      </c>
      <c r="C1563">
        <v>0.0</v>
      </c>
      <c r="D1563">
        <v>0.0</v>
      </c>
      <c r="E1563" t="s">
        <v>965</v>
      </c>
      <c r="F1563" t="s">
        <v>1540</v>
      </c>
      <c r="G1563" t="s">
        <v>2860</v>
      </c>
      <c r="H1563" t="s">
        <v>2917</v>
      </c>
      <c r="I1563" t="s">
        <v>972</v>
      </c>
      <c r="J1563" t="s">
        <v>973</v>
      </c>
      <c r="K1563" s="23">
        <v>1.0</v>
      </c>
      <c r="N1563">
        <v>129.3</v>
      </c>
      <c r="O1563" s="23">
        <v>8.0</v>
      </c>
      <c r="R1563">
        <v>102.8</v>
      </c>
      <c r="S1563" t="s">
        <v>976</v>
      </c>
      <c r="T1563">
        <v>0.0</v>
      </c>
      <c r="U1563">
        <v>0.0</v>
      </c>
      <c r="V1563" s="6" t="s">
        <v>978</v>
      </c>
      <c r="W1563" s="6" t="s">
        <v>1268</v>
      </c>
      <c r="X1563" s="6" t="s">
        <v>2213</v>
      </c>
      <c r="Y1563" s="6" t="s">
        <v>865</v>
      </c>
      <c r="Z1563" s="6" t="s">
        <v>2842</v>
      </c>
      <c r="AA1563" s="35"/>
      <c r="AB1563" s="6" t="s">
        <v>2911</v>
      </c>
      <c r="AC1563" s="6" t="s">
        <v>2845</v>
      </c>
    </row>
    <row r="1564" ht="15.75" hidden="1" customHeight="1">
      <c r="A1564" s="2">
        <v>42.0</v>
      </c>
      <c r="B1564" s="18" t="s">
        <v>817</v>
      </c>
      <c r="C1564">
        <v>0.0</v>
      </c>
      <c r="D1564">
        <v>0.0</v>
      </c>
      <c r="E1564" t="s">
        <v>965</v>
      </c>
      <c r="F1564" t="s">
        <v>1540</v>
      </c>
      <c r="G1564" t="s">
        <v>2860</v>
      </c>
      <c r="H1564" t="s">
        <v>2918</v>
      </c>
      <c r="I1564" t="s">
        <v>972</v>
      </c>
      <c r="J1564" t="s">
        <v>973</v>
      </c>
      <c r="K1564" s="23">
        <v>1.0</v>
      </c>
      <c r="N1564">
        <v>129.3</v>
      </c>
      <c r="O1564" s="23">
        <v>9.0</v>
      </c>
      <c r="R1564">
        <v>153.4</v>
      </c>
      <c r="S1564" t="s">
        <v>976</v>
      </c>
      <c r="T1564">
        <v>0.0</v>
      </c>
      <c r="U1564">
        <v>0.0</v>
      </c>
      <c r="V1564" s="6" t="s">
        <v>978</v>
      </c>
      <c r="W1564" s="6" t="s">
        <v>1268</v>
      </c>
      <c r="X1564" s="6" t="s">
        <v>2213</v>
      </c>
      <c r="Y1564" s="6" t="s">
        <v>1161</v>
      </c>
      <c r="Z1564" s="6" t="s">
        <v>1849</v>
      </c>
      <c r="AA1564" s="35"/>
      <c r="AB1564" s="6" t="s">
        <v>2911</v>
      </c>
      <c r="AC1564" s="6" t="s">
        <v>2845</v>
      </c>
    </row>
    <row r="1565" ht="15.75" hidden="1" customHeight="1">
      <c r="A1565" s="2">
        <v>42.0</v>
      </c>
      <c r="B1565" s="18" t="s">
        <v>817</v>
      </c>
      <c r="C1565">
        <v>0.0</v>
      </c>
      <c r="D1565">
        <v>0.0</v>
      </c>
      <c r="E1565" t="s">
        <v>965</v>
      </c>
      <c r="F1565" t="s">
        <v>1540</v>
      </c>
      <c r="G1565" t="s">
        <v>2872</v>
      </c>
      <c r="H1565" t="s">
        <v>2919</v>
      </c>
      <c r="I1565" t="s">
        <v>972</v>
      </c>
      <c r="J1565" t="s">
        <v>973</v>
      </c>
      <c r="K1565" s="23">
        <v>1.0</v>
      </c>
      <c r="N1565">
        <v>100.0</v>
      </c>
      <c r="O1565" s="23">
        <v>2.0</v>
      </c>
      <c r="R1565">
        <v>109.6</v>
      </c>
      <c r="S1565" t="s">
        <v>976</v>
      </c>
      <c r="T1565">
        <v>0.0</v>
      </c>
      <c r="U1565">
        <v>0.0</v>
      </c>
      <c r="V1565" s="6" t="s">
        <v>978</v>
      </c>
      <c r="W1565" s="6" t="s">
        <v>1268</v>
      </c>
      <c r="X1565" s="6" t="s">
        <v>2213</v>
      </c>
      <c r="Y1565" s="6" t="s">
        <v>863</v>
      </c>
      <c r="Z1565" s="6" t="s">
        <v>1800</v>
      </c>
      <c r="AA1565" s="35"/>
      <c r="AB1565" s="6" t="s">
        <v>2920</v>
      </c>
      <c r="AC1565" s="6" t="s">
        <v>2845</v>
      </c>
    </row>
    <row r="1566" ht="15.75" hidden="1" customHeight="1">
      <c r="A1566" s="2">
        <v>42.0</v>
      </c>
      <c r="B1566" s="18" t="s">
        <v>817</v>
      </c>
      <c r="C1566">
        <v>0.0</v>
      </c>
      <c r="D1566">
        <v>0.0</v>
      </c>
      <c r="E1566" t="s">
        <v>965</v>
      </c>
      <c r="F1566" t="s">
        <v>1540</v>
      </c>
      <c r="G1566" t="s">
        <v>2872</v>
      </c>
      <c r="H1566" t="s">
        <v>2921</v>
      </c>
      <c r="I1566" t="s">
        <v>972</v>
      </c>
      <c r="J1566" t="s">
        <v>973</v>
      </c>
      <c r="K1566" s="23">
        <v>1.0</v>
      </c>
      <c r="N1566">
        <v>100.0</v>
      </c>
      <c r="O1566" s="23">
        <v>3.0</v>
      </c>
      <c r="R1566">
        <v>113.4</v>
      </c>
      <c r="S1566" t="s">
        <v>976</v>
      </c>
      <c r="T1566">
        <v>0.0</v>
      </c>
      <c r="U1566">
        <v>0.0</v>
      </c>
      <c r="V1566" s="6" t="s">
        <v>978</v>
      </c>
      <c r="W1566" s="6" t="s">
        <v>1268</v>
      </c>
      <c r="X1566" s="6" t="s">
        <v>2213</v>
      </c>
      <c r="Y1566" s="6" t="s">
        <v>1452</v>
      </c>
      <c r="Z1566" s="6" t="s">
        <v>2855</v>
      </c>
      <c r="AA1566" s="35"/>
      <c r="AB1566" s="6" t="s">
        <v>2920</v>
      </c>
      <c r="AC1566" s="6" t="s">
        <v>2845</v>
      </c>
    </row>
    <row r="1567" ht="15.75" hidden="1" customHeight="1">
      <c r="A1567" s="2">
        <v>42.0</v>
      </c>
      <c r="B1567" s="18" t="s">
        <v>817</v>
      </c>
      <c r="C1567">
        <v>0.0</v>
      </c>
      <c r="D1567">
        <v>0.0</v>
      </c>
      <c r="E1567" t="s">
        <v>965</v>
      </c>
      <c r="F1567" t="s">
        <v>1540</v>
      </c>
      <c r="G1567" t="s">
        <v>2872</v>
      </c>
      <c r="H1567" t="s">
        <v>2922</v>
      </c>
      <c r="I1567" t="s">
        <v>972</v>
      </c>
      <c r="J1567" t="s">
        <v>973</v>
      </c>
      <c r="K1567" s="23">
        <v>1.0</v>
      </c>
      <c r="N1567">
        <v>100.0</v>
      </c>
      <c r="O1567" s="23">
        <v>4.0</v>
      </c>
      <c r="R1567">
        <v>107.9</v>
      </c>
      <c r="S1567" t="s">
        <v>976</v>
      </c>
      <c r="T1567">
        <v>0.0</v>
      </c>
      <c r="U1567">
        <v>0.0</v>
      </c>
      <c r="V1567" s="6" t="s">
        <v>978</v>
      </c>
      <c r="W1567" s="6" t="s">
        <v>1268</v>
      </c>
      <c r="X1567" s="6" t="s">
        <v>2213</v>
      </c>
      <c r="Y1567" s="6" t="s">
        <v>1450</v>
      </c>
      <c r="Z1567" s="6" t="s">
        <v>2857</v>
      </c>
      <c r="AA1567" s="35"/>
      <c r="AB1567" s="6" t="s">
        <v>2920</v>
      </c>
      <c r="AC1567" s="6" t="s">
        <v>2845</v>
      </c>
    </row>
    <row r="1568" ht="15.75" hidden="1" customHeight="1">
      <c r="A1568" s="2">
        <v>42.0</v>
      </c>
      <c r="B1568" s="18" t="s">
        <v>817</v>
      </c>
      <c r="C1568">
        <v>0.0</v>
      </c>
      <c r="D1568">
        <v>0.0</v>
      </c>
      <c r="E1568" t="s">
        <v>965</v>
      </c>
      <c r="F1568" t="s">
        <v>1540</v>
      </c>
      <c r="G1568" t="s">
        <v>2872</v>
      </c>
      <c r="H1568" t="s">
        <v>2923</v>
      </c>
      <c r="I1568" t="s">
        <v>972</v>
      </c>
      <c r="J1568" t="s">
        <v>973</v>
      </c>
      <c r="K1568" s="23">
        <v>1.0</v>
      </c>
      <c r="N1568">
        <v>100.0</v>
      </c>
      <c r="O1568" s="23">
        <v>5.0</v>
      </c>
      <c r="R1568">
        <v>102.7</v>
      </c>
      <c r="S1568" t="s">
        <v>976</v>
      </c>
      <c r="T1568">
        <v>0.0</v>
      </c>
      <c r="U1568">
        <v>0.0</v>
      </c>
      <c r="V1568" s="6" t="s">
        <v>978</v>
      </c>
      <c r="W1568" s="6" t="s">
        <v>1268</v>
      </c>
      <c r="X1568" s="6" t="s">
        <v>2213</v>
      </c>
      <c r="Y1568" s="6" t="s">
        <v>1453</v>
      </c>
      <c r="Z1568" s="6" t="s">
        <v>2859</v>
      </c>
      <c r="AA1568" s="35"/>
      <c r="AB1568" s="6" t="s">
        <v>2920</v>
      </c>
      <c r="AC1568" s="6" t="s">
        <v>2845</v>
      </c>
    </row>
    <row r="1569" ht="15.75" hidden="1" customHeight="1">
      <c r="A1569" s="2">
        <v>42.0</v>
      </c>
      <c r="B1569" s="18" t="s">
        <v>817</v>
      </c>
      <c r="C1569">
        <v>0.0</v>
      </c>
      <c r="D1569">
        <v>0.0</v>
      </c>
      <c r="E1569" t="s">
        <v>965</v>
      </c>
      <c r="F1569" t="s">
        <v>1540</v>
      </c>
      <c r="G1569" t="s">
        <v>2872</v>
      </c>
      <c r="H1569" t="s">
        <v>2924</v>
      </c>
      <c r="I1569" t="s">
        <v>972</v>
      </c>
      <c r="J1569" t="s">
        <v>973</v>
      </c>
      <c r="K1569" s="23">
        <v>1.0</v>
      </c>
      <c r="N1569">
        <v>100.0</v>
      </c>
      <c r="O1569" s="23">
        <v>6.0</v>
      </c>
      <c r="R1569">
        <v>129.1</v>
      </c>
      <c r="S1569" t="s">
        <v>976</v>
      </c>
      <c r="T1569">
        <v>0.0</v>
      </c>
      <c r="U1569">
        <v>0.0</v>
      </c>
      <c r="V1569" s="6" t="s">
        <v>978</v>
      </c>
      <c r="W1569" s="6" t="s">
        <v>1268</v>
      </c>
      <c r="X1569" s="6" t="s">
        <v>2213</v>
      </c>
      <c r="Y1569" s="6" t="s">
        <v>1298</v>
      </c>
      <c r="Z1569" s="6" t="s">
        <v>2848</v>
      </c>
      <c r="AA1569" s="35"/>
      <c r="AB1569" s="6" t="s">
        <v>2920</v>
      </c>
      <c r="AC1569" s="6" t="s">
        <v>2845</v>
      </c>
    </row>
    <row r="1570" ht="15.75" hidden="1" customHeight="1">
      <c r="A1570" s="2">
        <v>42.0</v>
      </c>
      <c r="B1570" s="18" t="s">
        <v>817</v>
      </c>
      <c r="C1570">
        <v>0.0</v>
      </c>
      <c r="D1570">
        <v>0.0</v>
      </c>
      <c r="E1570" t="s">
        <v>965</v>
      </c>
      <c r="F1570" t="s">
        <v>1540</v>
      </c>
      <c r="G1570" t="s">
        <v>2872</v>
      </c>
      <c r="H1570" t="s">
        <v>2925</v>
      </c>
      <c r="I1570" t="s">
        <v>972</v>
      </c>
      <c r="J1570" t="s">
        <v>973</v>
      </c>
      <c r="K1570" s="23">
        <v>1.0</v>
      </c>
      <c r="N1570">
        <v>100.0</v>
      </c>
      <c r="O1570" s="23">
        <v>7.0</v>
      </c>
      <c r="R1570">
        <v>113.4</v>
      </c>
      <c r="S1570" t="s">
        <v>976</v>
      </c>
      <c r="T1570">
        <v>0.0</v>
      </c>
      <c r="U1570">
        <v>0.0</v>
      </c>
      <c r="V1570" s="6" t="s">
        <v>1401</v>
      </c>
      <c r="W1570" s="6" t="s">
        <v>1268</v>
      </c>
      <c r="X1570" s="6" t="s">
        <v>2213</v>
      </c>
      <c r="Y1570" s="6" t="s">
        <v>2850</v>
      </c>
      <c r="Z1570" s="6" t="s">
        <v>2851</v>
      </c>
      <c r="AA1570" s="35"/>
      <c r="AB1570" s="6" t="s">
        <v>2920</v>
      </c>
      <c r="AC1570" s="6" t="s">
        <v>2845</v>
      </c>
    </row>
    <row r="1571" ht="15.75" hidden="1" customHeight="1">
      <c r="A1571" s="2">
        <v>42.0</v>
      </c>
      <c r="B1571" s="18" t="s">
        <v>817</v>
      </c>
      <c r="C1571">
        <v>0.0</v>
      </c>
      <c r="D1571">
        <v>0.0</v>
      </c>
      <c r="E1571" t="s">
        <v>965</v>
      </c>
      <c r="F1571" t="s">
        <v>1540</v>
      </c>
      <c r="G1571" t="s">
        <v>2872</v>
      </c>
      <c r="H1571" t="s">
        <v>2926</v>
      </c>
      <c r="I1571" t="s">
        <v>972</v>
      </c>
      <c r="J1571" t="s">
        <v>973</v>
      </c>
      <c r="K1571" s="23">
        <v>1.0</v>
      </c>
      <c r="N1571">
        <v>100.0</v>
      </c>
      <c r="O1571" s="23">
        <v>8.0</v>
      </c>
      <c r="R1571">
        <v>86.3</v>
      </c>
      <c r="S1571" t="s">
        <v>976</v>
      </c>
      <c r="T1571">
        <v>0.0</v>
      </c>
      <c r="U1571">
        <v>0.0</v>
      </c>
      <c r="V1571" s="6" t="s">
        <v>978</v>
      </c>
      <c r="W1571" s="6" t="s">
        <v>1268</v>
      </c>
      <c r="X1571" s="6" t="s">
        <v>2213</v>
      </c>
      <c r="Y1571" s="6" t="s">
        <v>865</v>
      </c>
      <c r="Z1571" s="6" t="s">
        <v>2842</v>
      </c>
      <c r="AA1571" s="35"/>
      <c r="AB1571" s="6" t="s">
        <v>2920</v>
      </c>
      <c r="AC1571" s="6" t="s">
        <v>2845</v>
      </c>
    </row>
    <row r="1572" ht="15.75" hidden="1" customHeight="1">
      <c r="A1572" s="2">
        <v>42.0</v>
      </c>
      <c r="B1572" s="18" t="s">
        <v>817</v>
      </c>
      <c r="C1572">
        <v>0.0</v>
      </c>
      <c r="D1572">
        <v>0.0</v>
      </c>
      <c r="E1572" t="s">
        <v>965</v>
      </c>
      <c r="F1572" t="s">
        <v>1540</v>
      </c>
      <c r="G1572" t="s">
        <v>2872</v>
      </c>
      <c r="H1572" t="s">
        <v>2927</v>
      </c>
      <c r="I1572" t="s">
        <v>972</v>
      </c>
      <c r="J1572" t="s">
        <v>973</v>
      </c>
      <c r="K1572" s="23">
        <v>1.0</v>
      </c>
      <c r="N1572">
        <v>100.0</v>
      </c>
      <c r="O1572" s="23">
        <v>9.0</v>
      </c>
      <c r="R1572">
        <v>99.0</v>
      </c>
      <c r="S1572" t="s">
        <v>976</v>
      </c>
      <c r="T1572">
        <v>0.0</v>
      </c>
      <c r="U1572">
        <v>0.0</v>
      </c>
      <c r="V1572" s="6" t="s">
        <v>978</v>
      </c>
      <c r="W1572" s="6" t="s">
        <v>1268</v>
      </c>
      <c r="X1572" s="6" t="s">
        <v>2213</v>
      </c>
      <c r="Y1572" s="6" t="s">
        <v>1161</v>
      </c>
      <c r="Z1572" s="6" t="s">
        <v>1849</v>
      </c>
      <c r="AA1572" s="35"/>
      <c r="AB1572" s="6" t="s">
        <v>2920</v>
      </c>
      <c r="AC1572" s="6" t="s">
        <v>2845</v>
      </c>
    </row>
    <row r="1573" ht="15.75" hidden="1" customHeight="1">
      <c r="A1573" s="2">
        <v>42.0</v>
      </c>
      <c r="B1573" s="18" t="s">
        <v>817</v>
      </c>
      <c r="C1573">
        <v>0.0</v>
      </c>
      <c r="D1573">
        <v>0.0</v>
      </c>
      <c r="E1573" t="s">
        <v>965</v>
      </c>
      <c r="F1573" t="s">
        <v>1540</v>
      </c>
      <c r="G1573" t="s">
        <v>2884</v>
      </c>
      <c r="H1573" t="s">
        <v>2928</v>
      </c>
      <c r="I1573" t="s">
        <v>972</v>
      </c>
      <c r="J1573" t="s">
        <v>973</v>
      </c>
      <c r="K1573" s="23">
        <v>1.0</v>
      </c>
      <c r="N1573">
        <v>154.8</v>
      </c>
      <c r="O1573" s="23">
        <v>2.0</v>
      </c>
      <c r="R1573">
        <v>164.5</v>
      </c>
      <c r="S1573" t="s">
        <v>976</v>
      </c>
      <c r="T1573">
        <v>0.0</v>
      </c>
      <c r="U1573">
        <v>0.0</v>
      </c>
      <c r="V1573" s="6" t="s">
        <v>978</v>
      </c>
      <c r="W1573" s="6" t="s">
        <v>1268</v>
      </c>
      <c r="X1573" s="6" t="s">
        <v>2213</v>
      </c>
      <c r="Y1573" s="6" t="s">
        <v>863</v>
      </c>
      <c r="Z1573" s="6" t="s">
        <v>1800</v>
      </c>
      <c r="AA1573" s="35"/>
      <c r="AB1573" s="6" t="s">
        <v>2902</v>
      </c>
      <c r="AC1573" s="6" t="s">
        <v>2845</v>
      </c>
    </row>
    <row r="1574" ht="15.75" hidden="1" customHeight="1">
      <c r="A1574" s="2">
        <v>42.0</v>
      </c>
      <c r="B1574" s="18" t="s">
        <v>817</v>
      </c>
      <c r="C1574">
        <v>0.0</v>
      </c>
      <c r="D1574">
        <v>0.0</v>
      </c>
      <c r="E1574" t="s">
        <v>965</v>
      </c>
      <c r="F1574" t="s">
        <v>1540</v>
      </c>
      <c r="G1574" t="s">
        <v>2884</v>
      </c>
      <c r="H1574" t="s">
        <v>2929</v>
      </c>
      <c r="I1574" t="s">
        <v>972</v>
      </c>
      <c r="J1574" t="s">
        <v>973</v>
      </c>
      <c r="K1574" s="23">
        <v>1.0</v>
      </c>
      <c r="N1574">
        <v>154.8</v>
      </c>
      <c r="O1574" s="23">
        <v>3.0</v>
      </c>
      <c r="R1574">
        <v>181.1</v>
      </c>
      <c r="S1574" t="s">
        <v>976</v>
      </c>
      <c r="T1574">
        <v>0.0</v>
      </c>
      <c r="U1574">
        <v>0.0</v>
      </c>
      <c r="V1574" s="6" t="s">
        <v>978</v>
      </c>
      <c r="W1574" s="6" t="s">
        <v>1268</v>
      </c>
      <c r="X1574" s="6" t="s">
        <v>2213</v>
      </c>
      <c r="Y1574" s="6" t="s">
        <v>1452</v>
      </c>
      <c r="Z1574" s="6" t="s">
        <v>2855</v>
      </c>
      <c r="AA1574" s="35"/>
      <c r="AB1574" s="6" t="s">
        <v>2902</v>
      </c>
      <c r="AC1574" s="6" t="s">
        <v>2845</v>
      </c>
    </row>
    <row r="1575" ht="15.75" hidden="1" customHeight="1">
      <c r="A1575" s="2">
        <v>42.0</v>
      </c>
      <c r="B1575" s="18" t="s">
        <v>817</v>
      </c>
      <c r="C1575">
        <v>0.0</v>
      </c>
      <c r="D1575">
        <v>0.0</v>
      </c>
      <c r="E1575" t="s">
        <v>965</v>
      </c>
      <c r="F1575" t="s">
        <v>1540</v>
      </c>
      <c r="G1575" t="s">
        <v>2884</v>
      </c>
      <c r="H1575" t="s">
        <v>2930</v>
      </c>
      <c r="I1575" t="s">
        <v>972</v>
      </c>
      <c r="J1575" t="s">
        <v>973</v>
      </c>
      <c r="K1575" s="23">
        <v>1.0</v>
      </c>
      <c r="N1575">
        <v>154.8</v>
      </c>
      <c r="O1575" s="23">
        <v>4.0</v>
      </c>
      <c r="R1575">
        <v>182.5</v>
      </c>
      <c r="S1575" t="s">
        <v>976</v>
      </c>
      <c r="T1575">
        <v>0.0</v>
      </c>
      <c r="U1575">
        <v>0.0</v>
      </c>
      <c r="V1575" s="6" t="s">
        <v>978</v>
      </c>
      <c r="W1575" s="6" t="s">
        <v>1268</v>
      </c>
      <c r="X1575" s="6" t="s">
        <v>2213</v>
      </c>
      <c r="Y1575" s="6" t="s">
        <v>1450</v>
      </c>
      <c r="Z1575" s="6" t="s">
        <v>2857</v>
      </c>
      <c r="AA1575" s="35"/>
      <c r="AB1575" s="6" t="s">
        <v>2902</v>
      </c>
      <c r="AC1575" s="6" t="s">
        <v>2845</v>
      </c>
    </row>
    <row r="1576" ht="15.75" hidden="1" customHeight="1">
      <c r="A1576" s="2">
        <v>42.0</v>
      </c>
      <c r="B1576" s="18" t="s">
        <v>817</v>
      </c>
      <c r="C1576">
        <v>0.0</v>
      </c>
      <c r="D1576">
        <v>0.0</v>
      </c>
      <c r="E1576" t="s">
        <v>965</v>
      </c>
      <c r="F1576" t="s">
        <v>1540</v>
      </c>
      <c r="G1576" t="s">
        <v>2884</v>
      </c>
      <c r="H1576" t="s">
        <v>2931</v>
      </c>
      <c r="I1576" t="s">
        <v>972</v>
      </c>
      <c r="J1576" t="s">
        <v>973</v>
      </c>
      <c r="K1576" s="23">
        <v>1.0</v>
      </c>
      <c r="N1576">
        <v>154.8</v>
      </c>
      <c r="O1576" s="23">
        <v>5.0</v>
      </c>
      <c r="R1576">
        <v>150.4</v>
      </c>
      <c r="S1576" t="s">
        <v>976</v>
      </c>
      <c r="T1576">
        <v>0.0</v>
      </c>
      <c r="U1576">
        <v>0.0</v>
      </c>
      <c r="V1576" s="6" t="s">
        <v>978</v>
      </c>
      <c r="W1576" s="6" t="s">
        <v>1268</v>
      </c>
      <c r="X1576" s="6" t="s">
        <v>2213</v>
      </c>
      <c r="Y1576" s="6" t="s">
        <v>1453</v>
      </c>
      <c r="Z1576" s="6" t="s">
        <v>2859</v>
      </c>
      <c r="AA1576" s="35"/>
      <c r="AB1576" s="6" t="s">
        <v>2902</v>
      </c>
      <c r="AC1576" s="6" t="s">
        <v>2845</v>
      </c>
    </row>
    <row r="1577" ht="15.75" hidden="1" customHeight="1">
      <c r="A1577" s="2">
        <v>42.0</v>
      </c>
      <c r="B1577" s="18" t="s">
        <v>817</v>
      </c>
      <c r="C1577">
        <v>0.0</v>
      </c>
      <c r="D1577">
        <v>0.0</v>
      </c>
      <c r="E1577" t="s">
        <v>965</v>
      </c>
      <c r="F1577" t="s">
        <v>1540</v>
      </c>
      <c r="G1577" t="s">
        <v>2840</v>
      </c>
      <c r="H1577" t="s">
        <v>2932</v>
      </c>
      <c r="I1577" t="s">
        <v>972</v>
      </c>
      <c r="J1577" t="s">
        <v>973</v>
      </c>
      <c r="K1577" s="23">
        <v>2.0</v>
      </c>
      <c r="N1577">
        <v>490.9</v>
      </c>
      <c r="O1577" s="23">
        <v>6.0</v>
      </c>
      <c r="R1577">
        <v>381.8</v>
      </c>
      <c r="S1577">
        <v>0.05</v>
      </c>
      <c r="T1577">
        <v>-1.0</v>
      </c>
      <c r="V1577" s="6" t="s">
        <v>1311</v>
      </c>
      <c r="W1577" s="6" t="s">
        <v>863</v>
      </c>
      <c r="X1577" s="6" t="s">
        <v>1800</v>
      </c>
      <c r="Y1577" s="6" t="s">
        <v>1298</v>
      </c>
      <c r="Z1577" s="6" t="s">
        <v>2848</v>
      </c>
      <c r="AA1577" s="35"/>
      <c r="AB1577" s="6" t="s">
        <v>2897</v>
      </c>
      <c r="AC1577" s="6" t="s">
        <v>2845</v>
      </c>
    </row>
    <row r="1578" ht="15.75" hidden="1" customHeight="1">
      <c r="A1578" s="2">
        <v>42.0</v>
      </c>
      <c r="B1578" s="18" t="s">
        <v>817</v>
      </c>
      <c r="C1578">
        <v>0.0</v>
      </c>
      <c r="D1578">
        <v>0.0</v>
      </c>
      <c r="E1578" t="s">
        <v>965</v>
      </c>
      <c r="F1578" t="s">
        <v>1540</v>
      </c>
      <c r="G1578" t="s">
        <v>2840</v>
      </c>
      <c r="H1578" t="s">
        <v>2933</v>
      </c>
      <c r="I1578" t="s">
        <v>972</v>
      </c>
      <c r="J1578" t="s">
        <v>973</v>
      </c>
      <c r="K1578" s="23">
        <v>2.0</v>
      </c>
      <c r="N1578">
        <v>490.9</v>
      </c>
      <c r="O1578" s="23">
        <v>7.0</v>
      </c>
      <c r="R1578">
        <v>321.1</v>
      </c>
      <c r="S1578">
        <v>0.05</v>
      </c>
      <c r="T1578">
        <v>-1.0</v>
      </c>
      <c r="V1578" s="6" t="s">
        <v>1311</v>
      </c>
      <c r="W1578" s="6" t="s">
        <v>863</v>
      </c>
      <c r="X1578" s="6" t="s">
        <v>1800</v>
      </c>
      <c r="Y1578" s="6" t="s">
        <v>2850</v>
      </c>
      <c r="Z1578" s="6" t="s">
        <v>2851</v>
      </c>
      <c r="AA1578" s="35"/>
      <c r="AB1578" s="6" t="s">
        <v>2897</v>
      </c>
      <c r="AC1578" s="6" t="s">
        <v>2845</v>
      </c>
    </row>
    <row r="1579" ht="15.75" hidden="1" customHeight="1">
      <c r="A1579" s="2">
        <v>42.0</v>
      </c>
      <c r="B1579" s="18" t="s">
        <v>817</v>
      </c>
      <c r="C1579">
        <v>0.0</v>
      </c>
      <c r="D1579">
        <v>0.0</v>
      </c>
      <c r="E1579" t="s">
        <v>965</v>
      </c>
      <c r="F1579" t="s">
        <v>1540</v>
      </c>
      <c r="G1579" t="s">
        <v>2840</v>
      </c>
      <c r="H1579" t="s">
        <v>2934</v>
      </c>
      <c r="I1579" t="s">
        <v>972</v>
      </c>
      <c r="J1579" t="s">
        <v>973</v>
      </c>
      <c r="K1579" s="23">
        <v>2.0</v>
      </c>
      <c r="N1579">
        <v>490.9</v>
      </c>
      <c r="O1579" s="23">
        <v>8.0</v>
      </c>
      <c r="R1579">
        <v>245.5</v>
      </c>
      <c r="S1579">
        <v>0.05</v>
      </c>
      <c r="T1579">
        <v>-1.0</v>
      </c>
      <c r="V1579" s="6" t="s">
        <v>1311</v>
      </c>
      <c r="W1579" s="6" t="s">
        <v>863</v>
      </c>
      <c r="X1579" s="6" t="s">
        <v>1800</v>
      </c>
      <c r="Y1579" s="6" t="s">
        <v>865</v>
      </c>
      <c r="Z1579" s="6" t="s">
        <v>2842</v>
      </c>
      <c r="AA1579" s="35"/>
      <c r="AB1579" s="6" t="s">
        <v>2897</v>
      </c>
      <c r="AC1579" s="6" t="s">
        <v>2845</v>
      </c>
    </row>
    <row r="1580" ht="15.75" hidden="1" customHeight="1">
      <c r="A1580" s="2">
        <v>42.0</v>
      </c>
      <c r="B1580" s="18" t="s">
        <v>817</v>
      </c>
      <c r="C1580">
        <v>0.0</v>
      </c>
      <c r="D1580">
        <v>0.0</v>
      </c>
      <c r="E1580" t="s">
        <v>965</v>
      </c>
      <c r="F1580" t="s">
        <v>1540</v>
      </c>
      <c r="G1580" t="s">
        <v>2840</v>
      </c>
      <c r="H1580" t="s">
        <v>2935</v>
      </c>
      <c r="I1580" t="s">
        <v>972</v>
      </c>
      <c r="J1580" t="s">
        <v>973</v>
      </c>
      <c r="K1580" s="23">
        <v>2.0</v>
      </c>
      <c r="N1580">
        <v>490.9</v>
      </c>
      <c r="O1580" s="23">
        <v>9.0</v>
      </c>
      <c r="R1580">
        <v>419.0</v>
      </c>
      <c r="S1580">
        <v>0.05</v>
      </c>
      <c r="T1580">
        <v>-1.0</v>
      </c>
      <c r="V1580" s="6" t="s">
        <v>1311</v>
      </c>
      <c r="W1580" s="6" t="s">
        <v>863</v>
      </c>
      <c r="X1580" s="6" t="s">
        <v>1800</v>
      </c>
      <c r="Y1580" s="6" t="s">
        <v>1161</v>
      </c>
      <c r="Z1580" s="6" t="s">
        <v>1849</v>
      </c>
      <c r="AA1580" s="35"/>
      <c r="AB1580" s="6" t="s">
        <v>2897</v>
      </c>
      <c r="AC1580" s="6" t="s">
        <v>2845</v>
      </c>
    </row>
    <row r="1581" ht="15.75" hidden="1" customHeight="1">
      <c r="A1581" s="2">
        <v>42.0</v>
      </c>
      <c r="B1581" s="18" t="s">
        <v>817</v>
      </c>
      <c r="C1581">
        <v>0.0</v>
      </c>
      <c r="D1581">
        <v>0.0</v>
      </c>
      <c r="E1581" t="s">
        <v>965</v>
      </c>
      <c r="F1581" t="s">
        <v>1540</v>
      </c>
      <c r="G1581" t="s">
        <v>2884</v>
      </c>
      <c r="H1581" t="s">
        <v>2936</v>
      </c>
      <c r="I1581" t="s">
        <v>972</v>
      </c>
      <c r="J1581" t="s">
        <v>973</v>
      </c>
      <c r="K1581" s="23">
        <v>2.0</v>
      </c>
      <c r="N1581">
        <v>164.5</v>
      </c>
      <c r="O1581" s="23">
        <v>6.0</v>
      </c>
      <c r="R1581">
        <v>110.1</v>
      </c>
      <c r="S1581">
        <v>0.05</v>
      </c>
      <c r="T1581">
        <v>-1.0</v>
      </c>
      <c r="V1581" s="6" t="s">
        <v>1311</v>
      </c>
      <c r="W1581" s="6" t="s">
        <v>863</v>
      </c>
      <c r="X1581" s="6" t="s">
        <v>1800</v>
      </c>
      <c r="Y1581" s="6" t="s">
        <v>1298</v>
      </c>
      <c r="Z1581" s="6" t="s">
        <v>2848</v>
      </c>
      <c r="AA1581" s="35"/>
      <c r="AB1581" s="6" t="s">
        <v>2902</v>
      </c>
      <c r="AC1581" s="6" t="s">
        <v>2845</v>
      </c>
    </row>
    <row r="1582" ht="15.75" hidden="1" customHeight="1">
      <c r="A1582" s="2">
        <v>42.0</v>
      </c>
      <c r="B1582" s="18" t="s">
        <v>817</v>
      </c>
      <c r="C1582">
        <v>0.0</v>
      </c>
      <c r="D1582">
        <v>0.0</v>
      </c>
      <c r="E1582" t="s">
        <v>965</v>
      </c>
      <c r="F1582" t="s">
        <v>1540</v>
      </c>
      <c r="G1582" t="s">
        <v>2884</v>
      </c>
      <c r="H1582" t="s">
        <v>2937</v>
      </c>
      <c r="I1582" t="s">
        <v>972</v>
      </c>
      <c r="J1582" t="s">
        <v>973</v>
      </c>
      <c r="K1582" s="23">
        <v>2.0</v>
      </c>
      <c r="N1582">
        <v>164.5</v>
      </c>
      <c r="O1582" s="23">
        <v>7.0</v>
      </c>
      <c r="R1582">
        <v>74.1</v>
      </c>
      <c r="S1582">
        <v>0.05</v>
      </c>
      <c r="T1582">
        <v>-1.0</v>
      </c>
      <c r="V1582" s="6" t="s">
        <v>1401</v>
      </c>
      <c r="W1582" s="6" t="s">
        <v>863</v>
      </c>
      <c r="X1582" s="6" t="s">
        <v>1800</v>
      </c>
      <c r="Y1582" s="6" t="s">
        <v>2850</v>
      </c>
      <c r="Z1582" s="6" t="s">
        <v>2851</v>
      </c>
      <c r="AA1582" s="35"/>
      <c r="AB1582" s="6" t="s">
        <v>2902</v>
      </c>
      <c r="AC1582" s="6" t="s">
        <v>2845</v>
      </c>
    </row>
    <row r="1583" ht="15.75" hidden="1" customHeight="1">
      <c r="A1583" s="2">
        <v>42.0</v>
      </c>
      <c r="B1583" s="18" t="s">
        <v>817</v>
      </c>
      <c r="C1583">
        <v>0.0</v>
      </c>
      <c r="D1583">
        <v>0.0</v>
      </c>
      <c r="E1583" t="s">
        <v>965</v>
      </c>
      <c r="F1583" t="s">
        <v>1540</v>
      </c>
      <c r="G1583" t="s">
        <v>2884</v>
      </c>
      <c r="H1583" t="s">
        <v>2938</v>
      </c>
      <c r="I1583" t="s">
        <v>972</v>
      </c>
      <c r="J1583" t="s">
        <v>973</v>
      </c>
      <c r="K1583" s="23">
        <v>2.0</v>
      </c>
      <c r="N1583">
        <v>164.5</v>
      </c>
      <c r="O1583" s="23">
        <v>8.0</v>
      </c>
      <c r="R1583">
        <v>66.7</v>
      </c>
      <c r="S1583">
        <v>0.05</v>
      </c>
      <c r="T1583">
        <v>-1.0</v>
      </c>
      <c r="V1583" s="6" t="s">
        <v>1311</v>
      </c>
      <c r="W1583" s="6" t="s">
        <v>863</v>
      </c>
      <c r="X1583" s="6" t="s">
        <v>1800</v>
      </c>
      <c r="Y1583" s="6" t="s">
        <v>865</v>
      </c>
      <c r="Z1583" s="6" t="s">
        <v>2842</v>
      </c>
      <c r="AA1583" s="35"/>
      <c r="AB1583" s="6" t="s">
        <v>2902</v>
      </c>
      <c r="AC1583" s="6" t="s">
        <v>2845</v>
      </c>
    </row>
    <row r="1584" ht="15.75" hidden="1" customHeight="1">
      <c r="A1584" s="2">
        <v>42.0</v>
      </c>
      <c r="B1584" s="18" t="s">
        <v>817</v>
      </c>
      <c r="C1584">
        <v>0.0</v>
      </c>
      <c r="D1584">
        <v>0.0</v>
      </c>
      <c r="E1584" t="s">
        <v>965</v>
      </c>
      <c r="F1584" t="s">
        <v>1540</v>
      </c>
      <c r="G1584" t="s">
        <v>2884</v>
      </c>
      <c r="H1584" t="s">
        <v>2939</v>
      </c>
      <c r="I1584" t="s">
        <v>972</v>
      </c>
      <c r="J1584" t="s">
        <v>973</v>
      </c>
      <c r="K1584" s="23">
        <v>2.0</v>
      </c>
      <c r="N1584">
        <v>164.5</v>
      </c>
      <c r="O1584" s="23">
        <v>9.0</v>
      </c>
      <c r="R1584">
        <v>115.8</v>
      </c>
      <c r="S1584">
        <v>0.05</v>
      </c>
      <c r="T1584">
        <v>-1.0</v>
      </c>
      <c r="V1584" s="6" t="s">
        <v>1311</v>
      </c>
      <c r="W1584" s="6" t="s">
        <v>863</v>
      </c>
      <c r="X1584" s="6" t="s">
        <v>1800</v>
      </c>
      <c r="Y1584" s="6" t="s">
        <v>1161</v>
      </c>
      <c r="Z1584" s="6" t="s">
        <v>1849</v>
      </c>
      <c r="AA1584" s="35"/>
      <c r="AB1584" s="6" t="s">
        <v>2902</v>
      </c>
      <c r="AC1584" s="6" t="s">
        <v>2845</v>
      </c>
    </row>
    <row r="1585" ht="15.75" hidden="1" customHeight="1">
      <c r="A1585" s="2">
        <v>42.0</v>
      </c>
      <c r="B1585" s="18" t="s">
        <v>817</v>
      </c>
      <c r="C1585">
        <v>0.0</v>
      </c>
      <c r="D1585">
        <v>0.0</v>
      </c>
      <c r="E1585" t="s">
        <v>965</v>
      </c>
      <c r="F1585" t="s">
        <v>1540</v>
      </c>
      <c r="G1585" t="s">
        <v>2840</v>
      </c>
      <c r="H1585" t="s">
        <v>2940</v>
      </c>
      <c r="I1585" t="s">
        <v>972</v>
      </c>
      <c r="J1585" t="s">
        <v>973</v>
      </c>
      <c r="K1585" s="23">
        <v>2.0</v>
      </c>
      <c r="N1585">
        <v>490.9</v>
      </c>
      <c r="O1585" s="23">
        <v>3.0</v>
      </c>
      <c r="R1585">
        <v>478.5</v>
      </c>
      <c r="S1585" t="s">
        <v>976</v>
      </c>
      <c r="T1585">
        <v>0.0</v>
      </c>
      <c r="U1585">
        <v>0.0</v>
      </c>
      <c r="V1585" s="6" t="s">
        <v>1311</v>
      </c>
      <c r="W1585" s="6" t="s">
        <v>863</v>
      </c>
      <c r="X1585" s="6" t="s">
        <v>1800</v>
      </c>
      <c r="Y1585" s="6" t="s">
        <v>1452</v>
      </c>
      <c r="Z1585" s="6" t="s">
        <v>2855</v>
      </c>
      <c r="AA1585" s="35"/>
      <c r="AB1585" s="6" t="s">
        <v>2897</v>
      </c>
      <c r="AC1585" s="6" t="s">
        <v>2845</v>
      </c>
    </row>
    <row r="1586" ht="15.75" hidden="1" customHeight="1">
      <c r="A1586" s="2">
        <v>42.0</v>
      </c>
      <c r="B1586" s="18" t="s">
        <v>817</v>
      </c>
      <c r="C1586">
        <v>0.0</v>
      </c>
      <c r="D1586">
        <v>0.0</v>
      </c>
      <c r="E1586" t="s">
        <v>965</v>
      </c>
      <c r="F1586" t="s">
        <v>1540</v>
      </c>
      <c r="G1586" t="s">
        <v>2840</v>
      </c>
      <c r="H1586" t="s">
        <v>2941</v>
      </c>
      <c r="I1586" t="s">
        <v>972</v>
      </c>
      <c r="J1586" t="s">
        <v>973</v>
      </c>
      <c r="K1586" s="23">
        <v>2.0</v>
      </c>
      <c r="N1586">
        <v>490.9</v>
      </c>
      <c r="O1586" s="23">
        <v>4.0</v>
      </c>
      <c r="R1586">
        <v>481.0</v>
      </c>
      <c r="S1586" t="s">
        <v>976</v>
      </c>
      <c r="T1586">
        <v>0.0</v>
      </c>
      <c r="U1586">
        <v>0.0</v>
      </c>
      <c r="V1586" s="6" t="s">
        <v>1311</v>
      </c>
      <c r="W1586" s="6" t="s">
        <v>863</v>
      </c>
      <c r="X1586" s="6" t="s">
        <v>1800</v>
      </c>
      <c r="Y1586" s="6" t="s">
        <v>1450</v>
      </c>
      <c r="Z1586" s="6" t="s">
        <v>2857</v>
      </c>
      <c r="AA1586" s="35"/>
      <c r="AB1586" s="6" t="s">
        <v>2897</v>
      </c>
      <c r="AC1586" s="6" t="s">
        <v>2845</v>
      </c>
    </row>
    <row r="1587" ht="15.75" hidden="1" customHeight="1">
      <c r="A1587" s="2">
        <v>42.0</v>
      </c>
      <c r="B1587" s="18" t="s">
        <v>817</v>
      </c>
      <c r="C1587">
        <v>0.0</v>
      </c>
      <c r="D1587">
        <v>0.0</v>
      </c>
      <c r="E1587" t="s">
        <v>965</v>
      </c>
      <c r="F1587" t="s">
        <v>1540</v>
      </c>
      <c r="G1587" t="s">
        <v>2840</v>
      </c>
      <c r="H1587" t="s">
        <v>2942</v>
      </c>
      <c r="I1587" t="s">
        <v>972</v>
      </c>
      <c r="J1587" t="s">
        <v>973</v>
      </c>
      <c r="K1587" s="23">
        <v>2.0</v>
      </c>
      <c r="N1587">
        <v>490.9</v>
      </c>
      <c r="O1587" s="23">
        <v>5.0</v>
      </c>
      <c r="R1587">
        <v>457.4</v>
      </c>
      <c r="S1587" t="s">
        <v>976</v>
      </c>
      <c r="T1587">
        <v>0.0</v>
      </c>
      <c r="U1587">
        <v>0.0</v>
      </c>
      <c r="V1587" s="6" t="s">
        <v>1311</v>
      </c>
      <c r="W1587" s="6" t="s">
        <v>863</v>
      </c>
      <c r="X1587" s="6" t="s">
        <v>1800</v>
      </c>
      <c r="Y1587" s="6" t="s">
        <v>1453</v>
      </c>
      <c r="Z1587" s="6" t="s">
        <v>2859</v>
      </c>
      <c r="AA1587" s="35"/>
      <c r="AB1587" s="6" t="s">
        <v>2897</v>
      </c>
      <c r="AC1587" s="6" t="s">
        <v>2845</v>
      </c>
    </row>
    <row r="1588" ht="15.75" hidden="1" customHeight="1">
      <c r="A1588" s="2">
        <v>42.0</v>
      </c>
      <c r="B1588" s="18" t="s">
        <v>817</v>
      </c>
      <c r="C1588">
        <v>0.0</v>
      </c>
      <c r="D1588">
        <v>0.0</v>
      </c>
      <c r="E1588" t="s">
        <v>965</v>
      </c>
      <c r="F1588" t="s">
        <v>1540</v>
      </c>
      <c r="G1588" t="s">
        <v>2860</v>
      </c>
      <c r="H1588" t="s">
        <v>2943</v>
      </c>
      <c r="I1588" t="s">
        <v>972</v>
      </c>
      <c r="J1588" t="s">
        <v>973</v>
      </c>
      <c r="K1588" s="23">
        <v>2.0</v>
      </c>
      <c r="N1588">
        <v>141.4</v>
      </c>
      <c r="O1588" s="23">
        <v>3.0</v>
      </c>
      <c r="R1588">
        <v>137.3</v>
      </c>
      <c r="S1588" t="s">
        <v>976</v>
      </c>
      <c r="T1588">
        <v>0.0</v>
      </c>
      <c r="U1588">
        <v>0.0</v>
      </c>
      <c r="V1588" s="6" t="s">
        <v>1311</v>
      </c>
      <c r="W1588" s="6" t="s">
        <v>863</v>
      </c>
      <c r="X1588" s="6" t="s">
        <v>1800</v>
      </c>
      <c r="Y1588" s="6" t="s">
        <v>1452</v>
      </c>
      <c r="Z1588" s="6" t="s">
        <v>2855</v>
      </c>
      <c r="AA1588" s="35"/>
      <c r="AB1588" s="6" t="s">
        <v>2911</v>
      </c>
      <c r="AC1588" s="6" t="s">
        <v>2845</v>
      </c>
    </row>
    <row r="1589" ht="15.75" hidden="1" customHeight="1">
      <c r="A1589" s="2">
        <v>42.0</v>
      </c>
      <c r="B1589" s="18" t="s">
        <v>817</v>
      </c>
      <c r="C1589">
        <v>0.0</v>
      </c>
      <c r="D1589">
        <v>0.0</v>
      </c>
      <c r="E1589" t="s">
        <v>965</v>
      </c>
      <c r="F1589" t="s">
        <v>1540</v>
      </c>
      <c r="G1589" t="s">
        <v>2860</v>
      </c>
      <c r="H1589" t="s">
        <v>2944</v>
      </c>
      <c r="I1589" t="s">
        <v>972</v>
      </c>
      <c r="J1589" t="s">
        <v>973</v>
      </c>
      <c r="K1589" s="23">
        <v>2.0</v>
      </c>
      <c r="N1589">
        <v>141.4</v>
      </c>
      <c r="O1589" s="23">
        <v>4.0</v>
      </c>
      <c r="R1589">
        <v>139.0</v>
      </c>
      <c r="S1589" t="s">
        <v>976</v>
      </c>
      <c r="T1589">
        <v>0.0</v>
      </c>
      <c r="U1589">
        <v>0.0</v>
      </c>
      <c r="V1589" s="6" t="s">
        <v>1311</v>
      </c>
      <c r="W1589" s="6" t="s">
        <v>863</v>
      </c>
      <c r="X1589" s="6" t="s">
        <v>1800</v>
      </c>
      <c r="Y1589" s="6" t="s">
        <v>1450</v>
      </c>
      <c r="Z1589" s="6" t="s">
        <v>2857</v>
      </c>
      <c r="AA1589" s="35"/>
      <c r="AB1589" s="6" t="s">
        <v>2911</v>
      </c>
      <c r="AC1589" s="6" t="s">
        <v>2845</v>
      </c>
    </row>
    <row r="1590" ht="15.75" hidden="1" customHeight="1">
      <c r="A1590" s="2">
        <v>42.0</v>
      </c>
      <c r="B1590" s="18" t="s">
        <v>817</v>
      </c>
      <c r="C1590">
        <v>0.0</v>
      </c>
      <c r="D1590">
        <v>0.0</v>
      </c>
      <c r="E1590" t="s">
        <v>965</v>
      </c>
      <c r="F1590" t="s">
        <v>1540</v>
      </c>
      <c r="G1590" t="s">
        <v>2860</v>
      </c>
      <c r="H1590" t="s">
        <v>2945</v>
      </c>
      <c r="I1590" t="s">
        <v>972</v>
      </c>
      <c r="J1590" t="s">
        <v>973</v>
      </c>
      <c r="K1590" s="23">
        <v>2.0</v>
      </c>
      <c r="N1590">
        <v>141.4</v>
      </c>
      <c r="O1590" s="23">
        <v>5.0</v>
      </c>
      <c r="R1590">
        <v>141.8</v>
      </c>
      <c r="S1590" t="s">
        <v>976</v>
      </c>
      <c r="T1590">
        <v>0.0</v>
      </c>
      <c r="U1590">
        <v>0.0</v>
      </c>
      <c r="V1590" s="6" t="s">
        <v>1311</v>
      </c>
      <c r="W1590" s="6" t="s">
        <v>863</v>
      </c>
      <c r="X1590" s="6" t="s">
        <v>1800</v>
      </c>
      <c r="Y1590" s="6" t="s">
        <v>1453</v>
      </c>
      <c r="Z1590" s="6" t="s">
        <v>2859</v>
      </c>
      <c r="AA1590" s="35"/>
      <c r="AB1590" s="6" t="s">
        <v>2911</v>
      </c>
      <c r="AC1590" s="6" t="s">
        <v>2845</v>
      </c>
    </row>
    <row r="1591" ht="15.75" hidden="1" customHeight="1">
      <c r="A1591" s="2">
        <v>42.0</v>
      </c>
      <c r="B1591" s="18" t="s">
        <v>817</v>
      </c>
      <c r="C1591">
        <v>0.0</v>
      </c>
      <c r="D1591">
        <v>0.0</v>
      </c>
      <c r="E1591" t="s">
        <v>965</v>
      </c>
      <c r="F1591" t="s">
        <v>1540</v>
      </c>
      <c r="G1591" t="s">
        <v>2860</v>
      </c>
      <c r="H1591" t="s">
        <v>2946</v>
      </c>
      <c r="I1591" t="s">
        <v>972</v>
      </c>
      <c r="J1591" t="s">
        <v>973</v>
      </c>
      <c r="K1591" s="23">
        <v>2.0</v>
      </c>
      <c r="N1591">
        <v>141.4</v>
      </c>
      <c r="O1591" s="23">
        <v>6.0</v>
      </c>
      <c r="R1591">
        <v>144.6</v>
      </c>
      <c r="S1591" t="s">
        <v>976</v>
      </c>
      <c r="T1591">
        <v>0.0</v>
      </c>
      <c r="U1591">
        <v>0.0</v>
      </c>
      <c r="V1591" s="6" t="s">
        <v>1311</v>
      </c>
      <c r="W1591" s="6" t="s">
        <v>863</v>
      </c>
      <c r="X1591" s="6" t="s">
        <v>1800</v>
      </c>
      <c r="Y1591" s="6" t="s">
        <v>1298</v>
      </c>
      <c r="Z1591" s="6" t="s">
        <v>2848</v>
      </c>
      <c r="AA1591" s="35"/>
      <c r="AB1591" s="6" t="s">
        <v>2911</v>
      </c>
      <c r="AC1591" s="6" t="s">
        <v>2845</v>
      </c>
    </row>
    <row r="1592" ht="15.75" hidden="1" customHeight="1">
      <c r="A1592" s="2">
        <v>42.0</v>
      </c>
      <c r="B1592" s="18" t="s">
        <v>817</v>
      </c>
      <c r="C1592">
        <v>0.0</v>
      </c>
      <c r="D1592">
        <v>0.0</v>
      </c>
      <c r="E1592" t="s">
        <v>965</v>
      </c>
      <c r="F1592" t="s">
        <v>1540</v>
      </c>
      <c r="G1592" t="s">
        <v>2860</v>
      </c>
      <c r="H1592" t="s">
        <v>2947</v>
      </c>
      <c r="I1592" t="s">
        <v>972</v>
      </c>
      <c r="J1592" t="s">
        <v>973</v>
      </c>
      <c r="K1592" s="23">
        <v>2.0</v>
      </c>
      <c r="N1592">
        <v>141.4</v>
      </c>
      <c r="O1592" s="23">
        <v>7.0</v>
      </c>
      <c r="R1592">
        <v>139.0</v>
      </c>
      <c r="S1592" t="s">
        <v>976</v>
      </c>
      <c r="T1592">
        <v>0.0</v>
      </c>
      <c r="U1592">
        <v>0.0</v>
      </c>
      <c r="V1592" s="6" t="s">
        <v>1401</v>
      </c>
      <c r="W1592" s="6" t="s">
        <v>863</v>
      </c>
      <c r="X1592" s="6" t="s">
        <v>1800</v>
      </c>
      <c r="Y1592" s="6" t="s">
        <v>2850</v>
      </c>
      <c r="Z1592" s="6" t="s">
        <v>2851</v>
      </c>
      <c r="AA1592" s="35"/>
      <c r="AB1592" s="6" t="s">
        <v>2911</v>
      </c>
      <c r="AC1592" s="6" t="s">
        <v>2845</v>
      </c>
    </row>
    <row r="1593" ht="15.75" hidden="1" customHeight="1">
      <c r="A1593" s="2">
        <v>42.0</v>
      </c>
      <c r="B1593" s="18" t="s">
        <v>817</v>
      </c>
      <c r="C1593">
        <v>0.0</v>
      </c>
      <c r="D1593">
        <v>0.0</v>
      </c>
      <c r="E1593" t="s">
        <v>965</v>
      </c>
      <c r="F1593" t="s">
        <v>1540</v>
      </c>
      <c r="G1593" t="s">
        <v>2860</v>
      </c>
      <c r="H1593" t="s">
        <v>2948</v>
      </c>
      <c r="I1593" t="s">
        <v>972</v>
      </c>
      <c r="J1593" t="s">
        <v>973</v>
      </c>
      <c r="K1593" s="23">
        <v>2.0</v>
      </c>
      <c r="N1593">
        <v>141.4</v>
      </c>
      <c r="O1593" s="23">
        <v>8.0</v>
      </c>
      <c r="R1593">
        <v>102.8</v>
      </c>
      <c r="S1593" t="s">
        <v>976</v>
      </c>
      <c r="T1593">
        <v>0.0</v>
      </c>
      <c r="U1593">
        <v>0.0</v>
      </c>
      <c r="V1593" s="6" t="s">
        <v>1311</v>
      </c>
      <c r="W1593" s="6" t="s">
        <v>863</v>
      </c>
      <c r="X1593" s="6" t="s">
        <v>1800</v>
      </c>
      <c r="Y1593" s="6" t="s">
        <v>865</v>
      </c>
      <c r="Z1593" s="6" t="s">
        <v>2842</v>
      </c>
      <c r="AA1593" s="35"/>
      <c r="AB1593" s="6" t="s">
        <v>2911</v>
      </c>
      <c r="AC1593" s="6" t="s">
        <v>2845</v>
      </c>
    </row>
    <row r="1594" ht="15.75" hidden="1" customHeight="1">
      <c r="A1594" s="2">
        <v>42.0</v>
      </c>
      <c r="B1594" s="18" t="s">
        <v>817</v>
      </c>
      <c r="C1594">
        <v>0.0</v>
      </c>
      <c r="D1594">
        <v>0.0</v>
      </c>
      <c r="E1594" t="s">
        <v>965</v>
      </c>
      <c r="F1594" t="s">
        <v>1540</v>
      </c>
      <c r="G1594" t="s">
        <v>2860</v>
      </c>
      <c r="H1594" t="s">
        <v>2949</v>
      </c>
      <c r="I1594" t="s">
        <v>972</v>
      </c>
      <c r="J1594" t="s">
        <v>973</v>
      </c>
      <c r="K1594" s="23">
        <v>2.0</v>
      </c>
      <c r="N1594">
        <v>141.4</v>
      </c>
      <c r="O1594" s="23">
        <v>9.0</v>
      </c>
      <c r="R1594">
        <v>153.4</v>
      </c>
      <c r="S1594" t="s">
        <v>976</v>
      </c>
      <c r="T1594">
        <v>0.0</v>
      </c>
      <c r="U1594">
        <v>0.0</v>
      </c>
      <c r="V1594" s="6" t="s">
        <v>1311</v>
      </c>
      <c r="W1594" s="6" t="s">
        <v>863</v>
      </c>
      <c r="X1594" s="6" t="s">
        <v>1800</v>
      </c>
      <c r="Y1594" s="6" t="s">
        <v>1161</v>
      </c>
      <c r="Z1594" s="6" t="s">
        <v>1849</v>
      </c>
      <c r="AA1594" s="35"/>
      <c r="AB1594" s="6" t="s">
        <v>2911</v>
      </c>
      <c r="AC1594" s="6" t="s">
        <v>2845</v>
      </c>
    </row>
    <row r="1595" ht="15.75" hidden="1" customHeight="1">
      <c r="A1595" s="2">
        <v>42.0</v>
      </c>
      <c r="B1595" s="18" t="s">
        <v>817</v>
      </c>
      <c r="C1595">
        <v>0.0</v>
      </c>
      <c r="D1595">
        <v>0.0</v>
      </c>
      <c r="E1595" t="s">
        <v>965</v>
      </c>
      <c r="F1595" t="s">
        <v>1540</v>
      </c>
      <c r="G1595" t="s">
        <v>2872</v>
      </c>
      <c r="H1595" t="s">
        <v>2950</v>
      </c>
      <c r="I1595" t="s">
        <v>972</v>
      </c>
      <c r="J1595" t="s">
        <v>973</v>
      </c>
      <c r="K1595" s="23">
        <v>2.0</v>
      </c>
      <c r="N1595">
        <v>109.6</v>
      </c>
      <c r="O1595" s="23">
        <v>3.0</v>
      </c>
      <c r="R1595">
        <v>113.4</v>
      </c>
      <c r="S1595" t="s">
        <v>976</v>
      </c>
      <c r="T1595">
        <v>0.0</v>
      </c>
      <c r="U1595">
        <v>0.0</v>
      </c>
      <c r="V1595" s="6" t="s">
        <v>1311</v>
      </c>
      <c r="W1595" s="6" t="s">
        <v>863</v>
      </c>
      <c r="X1595" s="6" t="s">
        <v>1800</v>
      </c>
      <c r="Y1595" s="6" t="s">
        <v>1452</v>
      </c>
      <c r="Z1595" s="6" t="s">
        <v>2855</v>
      </c>
      <c r="AA1595" s="35"/>
      <c r="AB1595" s="6" t="s">
        <v>2920</v>
      </c>
      <c r="AC1595" s="6" t="s">
        <v>2845</v>
      </c>
    </row>
    <row r="1596" ht="15.75" hidden="1" customHeight="1">
      <c r="A1596" s="2">
        <v>42.0</v>
      </c>
      <c r="B1596" s="18" t="s">
        <v>817</v>
      </c>
      <c r="C1596">
        <v>0.0</v>
      </c>
      <c r="D1596">
        <v>0.0</v>
      </c>
      <c r="E1596" t="s">
        <v>965</v>
      </c>
      <c r="F1596" t="s">
        <v>1540</v>
      </c>
      <c r="G1596" t="s">
        <v>2872</v>
      </c>
      <c r="H1596" t="s">
        <v>2951</v>
      </c>
      <c r="I1596" t="s">
        <v>972</v>
      </c>
      <c r="J1596" t="s">
        <v>973</v>
      </c>
      <c r="K1596" s="23">
        <v>2.0</v>
      </c>
      <c r="N1596">
        <v>109.6</v>
      </c>
      <c r="O1596" s="23">
        <v>4.0</v>
      </c>
      <c r="R1596">
        <v>107.9</v>
      </c>
      <c r="S1596" t="s">
        <v>976</v>
      </c>
      <c r="T1596">
        <v>0.0</v>
      </c>
      <c r="U1596">
        <v>0.0</v>
      </c>
      <c r="V1596" s="6" t="s">
        <v>1311</v>
      </c>
      <c r="W1596" s="6" t="s">
        <v>863</v>
      </c>
      <c r="X1596" s="6" t="s">
        <v>1800</v>
      </c>
      <c r="Y1596" s="6" t="s">
        <v>1450</v>
      </c>
      <c r="Z1596" s="6" t="s">
        <v>2857</v>
      </c>
      <c r="AA1596" s="35"/>
      <c r="AB1596" s="6" t="s">
        <v>2920</v>
      </c>
      <c r="AC1596" s="6" t="s">
        <v>2845</v>
      </c>
    </row>
    <row r="1597" ht="15.75" hidden="1" customHeight="1">
      <c r="A1597" s="2">
        <v>42.0</v>
      </c>
      <c r="B1597" s="18" t="s">
        <v>817</v>
      </c>
      <c r="C1597">
        <v>0.0</v>
      </c>
      <c r="D1597">
        <v>0.0</v>
      </c>
      <c r="E1597" t="s">
        <v>965</v>
      </c>
      <c r="F1597" t="s">
        <v>1540</v>
      </c>
      <c r="G1597" t="s">
        <v>2872</v>
      </c>
      <c r="H1597" t="s">
        <v>2952</v>
      </c>
      <c r="I1597" t="s">
        <v>972</v>
      </c>
      <c r="J1597" t="s">
        <v>973</v>
      </c>
      <c r="K1597" s="23">
        <v>2.0</v>
      </c>
      <c r="N1597">
        <v>109.6</v>
      </c>
      <c r="O1597" s="23">
        <v>5.0</v>
      </c>
      <c r="R1597">
        <v>102.7</v>
      </c>
      <c r="S1597" t="s">
        <v>976</v>
      </c>
      <c r="T1597">
        <v>0.0</v>
      </c>
      <c r="U1597">
        <v>0.0</v>
      </c>
      <c r="V1597" s="6" t="s">
        <v>1311</v>
      </c>
      <c r="W1597" s="6" t="s">
        <v>863</v>
      </c>
      <c r="X1597" s="6" t="s">
        <v>1800</v>
      </c>
      <c r="Y1597" s="6" t="s">
        <v>1453</v>
      </c>
      <c r="Z1597" s="6" t="s">
        <v>2859</v>
      </c>
      <c r="AA1597" s="35"/>
      <c r="AB1597" s="6" t="s">
        <v>2920</v>
      </c>
      <c r="AC1597" s="6" t="s">
        <v>2845</v>
      </c>
    </row>
    <row r="1598" ht="15.75" hidden="1" customHeight="1">
      <c r="A1598" s="2">
        <v>42.0</v>
      </c>
      <c r="B1598" s="18" t="s">
        <v>817</v>
      </c>
      <c r="C1598">
        <v>0.0</v>
      </c>
      <c r="D1598">
        <v>0.0</v>
      </c>
      <c r="E1598" t="s">
        <v>965</v>
      </c>
      <c r="F1598" t="s">
        <v>1540</v>
      </c>
      <c r="G1598" t="s">
        <v>2872</v>
      </c>
      <c r="H1598" t="s">
        <v>2953</v>
      </c>
      <c r="I1598" t="s">
        <v>972</v>
      </c>
      <c r="J1598" t="s">
        <v>973</v>
      </c>
      <c r="K1598" s="23">
        <v>2.0</v>
      </c>
      <c r="N1598">
        <v>109.6</v>
      </c>
      <c r="O1598" s="23">
        <v>6.0</v>
      </c>
      <c r="R1598">
        <v>129.1</v>
      </c>
      <c r="S1598" t="s">
        <v>976</v>
      </c>
      <c r="T1598">
        <v>0.0</v>
      </c>
      <c r="U1598">
        <v>0.0</v>
      </c>
      <c r="V1598" s="6" t="s">
        <v>1311</v>
      </c>
      <c r="W1598" s="6" t="s">
        <v>863</v>
      </c>
      <c r="X1598" s="6" t="s">
        <v>1800</v>
      </c>
      <c r="Y1598" s="6" t="s">
        <v>1298</v>
      </c>
      <c r="Z1598" s="6" t="s">
        <v>2848</v>
      </c>
      <c r="AA1598" s="35"/>
      <c r="AB1598" s="6" t="s">
        <v>2920</v>
      </c>
      <c r="AC1598" s="6" t="s">
        <v>2845</v>
      </c>
    </row>
    <row r="1599" ht="15.75" hidden="1" customHeight="1">
      <c r="A1599" s="2">
        <v>42.0</v>
      </c>
      <c r="B1599" s="18" t="s">
        <v>817</v>
      </c>
      <c r="C1599">
        <v>0.0</v>
      </c>
      <c r="D1599">
        <v>0.0</v>
      </c>
      <c r="E1599" t="s">
        <v>965</v>
      </c>
      <c r="F1599" t="s">
        <v>1540</v>
      </c>
      <c r="G1599" t="s">
        <v>2872</v>
      </c>
      <c r="H1599" t="s">
        <v>2954</v>
      </c>
      <c r="I1599" t="s">
        <v>972</v>
      </c>
      <c r="J1599" t="s">
        <v>973</v>
      </c>
      <c r="K1599" s="23">
        <v>2.0</v>
      </c>
      <c r="N1599">
        <v>109.6</v>
      </c>
      <c r="O1599" s="23">
        <v>7.0</v>
      </c>
      <c r="R1599">
        <v>113.4</v>
      </c>
      <c r="S1599" t="s">
        <v>976</v>
      </c>
      <c r="T1599">
        <v>0.0</v>
      </c>
      <c r="U1599">
        <v>0.0</v>
      </c>
      <c r="V1599" s="6" t="s">
        <v>1401</v>
      </c>
      <c r="W1599" s="6" t="s">
        <v>863</v>
      </c>
      <c r="X1599" s="6" t="s">
        <v>1800</v>
      </c>
      <c r="Y1599" s="6" t="s">
        <v>2850</v>
      </c>
      <c r="Z1599" s="6" t="s">
        <v>2851</v>
      </c>
      <c r="AA1599" s="35"/>
      <c r="AB1599" s="6" t="s">
        <v>2920</v>
      </c>
      <c r="AC1599" s="6" t="s">
        <v>2845</v>
      </c>
    </row>
    <row r="1600" ht="15.75" hidden="1" customHeight="1">
      <c r="A1600" s="2">
        <v>42.0</v>
      </c>
      <c r="B1600" s="18" t="s">
        <v>817</v>
      </c>
      <c r="C1600">
        <v>0.0</v>
      </c>
      <c r="D1600">
        <v>0.0</v>
      </c>
      <c r="E1600" t="s">
        <v>965</v>
      </c>
      <c r="F1600" t="s">
        <v>1540</v>
      </c>
      <c r="G1600" t="s">
        <v>2872</v>
      </c>
      <c r="H1600" t="s">
        <v>2955</v>
      </c>
      <c r="I1600" t="s">
        <v>972</v>
      </c>
      <c r="J1600" t="s">
        <v>973</v>
      </c>
      <c r="K1600" s="23">
        <v>2.0</v>
      </c>
      <c r="N1600">
        <v>109.6</v>
      </c>
      <c r="O1600" s="23">
        <v>8.0</v>
      </c>
      <c r="R1600">
        <v>86.3</v>
      </c>
      <c r="S1600" t="s">
        <v>976</v>
      </c>
      <c r="T1600">
        <v>0.0</v>
      </c>
      <c r="U1600">
        <v>0.0</v>
      </c>
      <c r="V1600" s="6" t="s">
        <v>1311</v>
      </c>
      <c r="W1600" s="6" t="s">
        <v>863</v>
      </c>
      <c r="X1600" s="6" t="s">
        <v>1800</v>
      </c>
      <c r="Y1600" s="6" t="s">
        <v>865</v>
      </c>
      <c r="Z1600" s="6" t="s">
        <v>2842</v>
      </c>
      <c r="AA1600" s="35"/>
      <c r="AB1600" s="6" t="s">
        <v>2920</v>
      </c>
      <c r="AC1600" s="6" t="s">
        <v>2845</v>
      </c>
    </row>
    <row r="1601" ht="15.75" hidden="1" customHeight="1">
      <c r="A1601" s="2">
        <v>42.0</v>
      </c>
      <c r="B1601" s="18" t="s">
        <v>817</v>
      </c>
      <c r="C1601">
        <v>0.0</v>
      </c>
      <c r="D1601">
        <v>0.0</v>
      </c>
      <c r="E1601" t="s">
        <v>965</v>
      </c>
      <c r="F1601" t="s">
        <v>1540</v>
      </c>
      <c r="G1601" t="s">
        <v>2872</v>
      </c>
      <c r="H1601" t="s">
        <v>2956</v>
      </c>
      <c r="I1601" t="s">
        <v>972</v>
      </c>
      <c r="J1601" t="s">
        <v>973</v>
      </c>
      <c r="K1601" s="23">
        <v>2.0</v>
      </c>
      <c r="N1601">
        <v>109.6</v>
      </c>
      <c r="O1601" s="23">
        <v>9.0</v>
      </c>
      <c r="R1601">
        <v>99.0</v>
      </c>
      <c r="S1601" t="s">
        <v>976</v>
      </c>
      <c r="T1601">
        <v>0.0</v>
      </c>
      <c r="U1601">
        <v>0.0</v>
      </c>
      <c r="V1601" s="6" t="s">
        <v>1311</v>
      </c>
      <c r="W1601" s="6" t="s">
        <v>863</v>
      </c>
      <c r="X1601" s="6" t="s">
        <v>1800</v>
      </c>
      <c r="Y1601" s="6" t="s">
        <v>1161</v>
      </c>
      <c r="Z1601" s="6" t="s">
        <v>1849</v>
      </c>
      <c r="AA1601" s="35"/>
      <c r="AB1601" s="6" t="s">
        <v>2920</v>
      </c>
      <c r="AC1601" s="6" t="s">
        <v>2845</v>
      </c>
    </row>
    <row r="1602" ht="15.75" hidden="1" customHeight="1">
      <c r="A1602" s="2">
        <v>42.0</v>
      </c>
      <c r="B1602" s="18" t="s">
        <v>817</v>
      </c>
      <c r="C1602">
        <v>0.0</v>
      </c>
      <c r="D1602">
        <v>0.0</v>
      </c>
      <c r="E1602" t="s">
        <v>965</v>
      </c>
      <c r="F1602" t="s">
        <v>1540</v>
      </c>
      <c r="G1602" t="s">
        <v>2884</v>
      </c>
      <c r="H1602" t="s">
        <v>2957</v>
      </c>
      <c r="I1602" t="s">
        <v>972</v>
      </c>
      <c r="J1602" t="s">
        <v>973</v>
      </c>
      <c r="K1602" s="23">
        <v>2.0</v>
      </c>
      <c r="N1602">
        <v>164.5</v>
      </c>
      <c r="O1602" s="23">
        <v>3.0</v>
      </c>
      <c r="R1602">
        <v>181.1</v>
      </c>
      <c r="S1602" t="s">
        <v>976</v>
      </c>
      <c r="T1602">
        <v>0.0</v>
      </c>
      <c r="U1602">
        <v>0.0</v>
      </c>
      <c r="V1602" s="6" t="s">
        <v>1311</v>
      </c>
      <c r="W1602" s="6" t="s">
        <v>863</v>
      </c>
      <c r="X1602" s="6" t="s">
        <v>1800</v>
      </c>
      <c r="Y1602" s="6" t="s">
        <v>1452</v>
      </c>
      <c r="Z1602" s="6" t="s">
        <v>2855</v>
      </c>
      <c r="AA1602" s="35"/>
      <c r="AB1602" s="6" t="s">
        <v>2902</v>
      </c>
      <c r="AC1602" s="6" t="s">
        <v>2845</v>
      </c>
    </row>
    <row r="1603" ht="15.75" hidden="1" customHeight="1">
      <c r="A1603" s="2">
        <v>42.0</v>
      </c>
      <c r="B1603" s="18" t="s">
        <v>817</v>
      </c>
      <c r="C1603">
        <v>0.0</v>
      </c>
      <c r="D1603">
        <v>0.0</v>
      </c>
      <c r="E1603" t="s">
        <v>965</v>
      </c>
      <c r="F1603" t="s">
        <v>1540</v>
      </c>
      <c r="G1603" t="s">
        <v>2884</v>
      </c>
      <c r="H1603" t="s">
        <v>2958</v>
      </c>
      <c r="I1603" t="s">
        <v>972</v>
      </c>
      <c r="J1603" t="s">
        <v>973</v>
      </c>
      <c r="K1603" s="23">
        <v>2.0</v>
      </c>
      <c r="N1603">
        <v>164.5</v>
      </c>
      <c r="O1603" s="23">
        <v>4.0</v>
      </c>
      <c r="R1603">
        <v>182.5</v>
      </c>
      <c r="S1603" t="s">
        <v>976</v>
      </c>
      <c r="T1603">
        <v>0.0</v>
      </c>
      <c r="U1603">
        <v>0.0</v>
      </c>
      <c r="V1603" s="6" t="s">
        <v>1311</v>
      </c>
      <c r="W1603" s="6" t="s">
        <v>863</v>
      </c>
      <c r="X1603" s="6" t="s">
        <v>1800</v>
      </c>
      <c r="Y1603" s="6" t="s">
        <v>1450</v>
      </c>
      <c r="Z1603" s="6" t="s">
        <v>2857</v>
      </c>
      <c r="AA1603" s="35"/>
      <c r="AB1603" s="6" t="s">
        <v>2902</v>
      </c>
      <c r="AC1603" s="6" t="s">
        <v>2845</v>
      </c>
    </row>
    <row r="1604" ht="15.75" hidden="1" customHeight="1">
      <c r="A1604" s="2">
        <v>42.0</v>
      </c>
      <c r="B1604" s="18" t="s">
        <v>817</v>
      </c>
      <c r="C1604">
        <v>0.0</v>
      </c>
      <c r="D1604">
        <v>0.0</v>
      </c>
      <c r="E1604" t="s">
        <v>965</v>
      </c>
      <c r="F1604" t="s">
        <v>1540</v>
      </c>
      <c r="G1604" t="s">
        <v>2884</v>
      </c>
      <c r="H1604" t="s">
        <v>2959</v>
      </c>
      <c r="I1604" t="s">
        <v>972</v>
      </c>
      <c r="J1604" t="s">
        <v>973</v>
      </c>
      <c r="K1604" s="23">
        <v>2.0</v>
      </c>
      <c r="N1604">
        <v>164.5</v>
      </c>
      <c r="O1604" s="23">
        <v>5.0</v>
      </c>
      <c r="R1604">
        <v>150.4</v>
      </c>
      <c r="S1604" t="s">
        <v>976</v>
      </c>
      <c r="T1604">
        <v>0.0</v>
      </c>
      <c r="U1604">
        <v>0.0</v>
      </c>
      <c r="V1604" s="6" t="s">
        <v>1311</v>
      </c>
      <c r="W1604" s="6" t="s">
        <v>863</v>
      </c>
      <c r="X1604" s="6" t="s">
        <v>1800</v>
      </c>
      <c r="Y1604" s="6" t="s">
        <v>1453</v>
      </c>
      <c r="Z1604" s="6" t="s">
        <v>2859</v>
      </c>
      <c r="AA1604" s="35"/>
      <c r="AB1604" s="6" t="s">
        <v>2902</v>
      </c>
      <c r="AC1604" s="6" t="s">
        <v>2845</v>
      </c>
    </row>
    <row r="1605" ht="15.75" hidden="1" customHeight="1">
      <c r="A1605" s="2">
        <v>42.0</v>
      </c>
      <c r="B1605" s="18" t="s">
        <v>817</v>
      </c>
      <c r="C1605">
        <v>0.0</v>
      </c>
      <c r="D1605">
        <v>0.0</v>
      </c>
      <c r="E1605" t="s">
        <v>965</v>
      </c>
      <c r="F1605" t="s">
        <v>1540</v>
      </c>
      <c r="G1605" t="s">
        <v>2840</v>
      </c>
      <c r="H1605" t="s">
        <v>2960</v>
      </c>
      <c r="I1605" t="s">
        <v>972</v>
      </c>
      <c r="J1605" t="s">
        <v>973</v>
      </c>
      <c r="K1605" s="23">
        <v>3.0</v>
      </c>
      <c r="N1605">
        <v>478.5</v>
      </c>
      <c r="O1605" s="23">
        <v>6.0</v>
      </c>
      <c r="R1605">
        <v>381.8</v>
      </c>
      <c r="S1605">
        <v>0.05</v>
      </c>
      <c r="T1605">
        <v>-1.0</v>
      </c>
      <c r="V1605" s="6" t="s">
        <v>1311</v>
      </c>
      <c r="W1605" s="6" t="s">
        <v>1452</v>
      </c>
      <c r="X1605" s="6" t="s">
        <v>2855</v>
      </c>
      <c r="Y1605" s="6" t="s">
        <v>1298</v>
      </c>
      <c r="Z1605" s="6" t="s">
        <v>2848</v>
      </c>
      <c r="AA1605" s="35"/>
      <c r="AB1605" s="6" t="s">
        <v>2897</v>
      </c>
      <c r="AC1605" s="6" t="s">
        <v>2845</v>
      </c>
    </row>
    <row r="1606" ht="15.75" hidden="1" customHeight="1">
      <c r="A1606" s="2">
        <v>42.0</v>
      </c>
      <c r="B1606" s="18" t="s">
        <v>817</v>
      </c>
      <c r="C1606">
        <v>0.0</v>
      </c>
      <c r="D1606">
        <v>0.0</v>
      </c>
      <c r="E1606" t="s">
        <v>965</v>
      </c>
      <c r="F1606" t="s">
        <v>1540</v>
      </c>
      <c r="G1606" t="s">
        <v>2840</v>
      </c>
      <c r="H1606" t="s">
        <v>2961</v>
      </c>
      <c r="I1606" t="s">
        <v>972</v>
      </c>
      <c r="J1606" t="s">
        <v>973</v>
      </c>
      <c r="K1606" s="23">
        <v>3.0</v>
      </c>
      <c r="N1606">
        <v>478.5</v>
      </c>
      <c r="O1606" s="23">
        <v>7.0</v>
      </c>
      <c r="R1606">
        <v>321.1</v>
      </c>
      <c r="S1606">
        <v>0.05</v>
      </c>
      <c r="T1606">
        <v>-1.0</v>
      </c>
      <c r="V1606" s="6" t="s">
        <v>1401</v>
      </c>
      <c r="W1606" s="6" t="s">
        <v>1452</v>
      </c>
      <c r="X1606" s="6" t="s">
        <v>2855</v>
      </c>
      <c r="Y1606" s="6" t="s">
        <v>2850</v>
      </c>
      <c r="Z1606" s="6" t="s">
        <v>2851</v>
      </c>
      <c r="AA1606" s="35"/>
      <c r="AB1606" s="6" t="s">
        <v>2897</v>
      </c>
      <c r="AC1606" s="6" t="s">
        <v>2845</v>
      </c>
    </row>
    <row r="1607" ht="15.75" hidden="1" customHeight="1">
      <c r="A1607" s="2">
        <v>42.0</v>
      </c>
      <c r="B1607" s="18" t="s">
        <v>817</v>
      </c>
      <c r="C1607">
        <v>0.0</v>
      </c>
      <c r="D1607">
        <v>0.0</v>
      </c>
      <c r="E1607" t="s">
        <v>965</v>
      </c>
      <c r="F1607" t="s">
        <v>1540</v>
      </c>
      <c r="G1607" t="s">
        <v>2840</v>
      </c>
      <c r="H1607" t="s">
        <v>2962</v>
      </c>
      <c r="I1607" t="s">
        <v>972</v>
      </c>
      <c r="J1607" t="s">
        <v>973</v>
      </c>
      <c r="K1607" s="23">
        <v>3.0</v>
      </c>
      <c r="N1607">
        <v>478.5</v>
      </c>
      <c r="O1607" s="23">
        <v>8.0</v>
      </c>
      <c r="R1607">
        <v>245.5</v>
      </c>
      <c r="S1607">
        <v>0.05</v>
      </c>
      <c r="T1607">
        <v>-1.0</v>
      </c>
      <c r="V1607" s="6" t="s">
        <v>1311</v>
      </c>
      <c r="W1607" s="6" t="s">
        <v>1452</v>
      </c>
      <c r="X1607" s="6" t="s">
        <v>2855</v>
      </c>
      <c r="Y1607" s="6" t="s">
        <v>865</v>
      </c>
      <c r="Z1607" s="6" t="s">
        <v>2842</v>
      </c>
      <c r="AA1607" s="35"/>
      <c r="AB1607" s="6" t="s">
        <v>2897</v>
      </c>
      <c r="AC1607" s="6" t="s">
        <v>2845</v>
      </c>
    </row>
    <row r="1608" ht="15.75" hidden="1" customHeight="1">
      <c r="A1608" s="2">
        <v>42.0</v>
      </c>
      <c r="B1608" s="18" t="s">
        <v>817</v>
      </c>
      <c r="C1608">
        <v>0.0</v>
      </c>
      <c r="D1608">
        <v>0.0</v>
      </c>
      <c r="E1608" t="s">
        <v>965</v>
      </c>
      <c r="F1608" t="s">
        <v>1540</v>
      </c>
      <c r="G1608" t="s">
        <v>2884</v>
      </c>
      <c r="H1608" t="s">
        <v>2963</v>
      </c>
      <c r="I1608" t="s">
        <v>972</v>
      </c>
      <c r="J1608" t="s">
        <v>973</v>
      </c>
      <c r="K1608" s="23">
        <v>3.0</v>
      </c>
      <c r="N1608">
        <v>181.1</v>
      </c>
      <c r="O1608" s="23">
        <v>6.0</v>
      </c>
      <c r="R1608">
        <v>110.1</v>
      </c>
      <c r="S1608">
        <v>0.05</v>
      </c>
      <c r="T1608">
        <v>-1.0</v>
      </c>
      <c r="V1608" s="6" t="s">
        <v>1311</v>
      </c>
      <c r="W1608" s="6" t="s">
        <v>1452</v>
      </c>
      <c r="X1608" s="6" t="s">
        <v>2855</v>
      </c>
      <c r="Y1608" s="6" t="s">
        <v>1298</v>
      </c>
      <c r="Z1608" s="6" t="s">
        <v>2848</v>
      </c>
      <c r="AA1608" s="35"/>
      <c r="AB1608" s="6" t="s">
        <v>2902</v>
      </c>
      <c r="AC1608" s="6" t="s">
        <v>2845</v>
      </c>
    </row>
    <row r="1609" ht="15.75" hidden="1" customHeight="1">
      <c r="A1609" s="2">
        <v>42.0</v>
      </c>
      <c r="B1609" s="18" t="s">
        <v>817</v>
      </c>
      <c r="C1609">
        <v>0.0</v>
      </c>
      <c r="D1609">
        <v>0.0</v>
      </c>
      <c r="E1609" t="s">
        <v>965</v>
      </c>
      <c r="F1609" t="s">
        <v>1540</v>
      </c>
      <c r="G1609" t="s">
        <v>2884</v>
      </c>
      <c r="H1609" t="s">
        <v>2964</v>
      </c>
      <c r="I1609" t="s">
        <v>972</v>
      </c>
      <c r="J1609" t="s">
        <v>973</v>
      </c>
      <c r="K1609" s="23">
        <v>3.0</v>
      </c>
      <c r="N1609">
        <v>181.1</v>
      </c>
      <c r="O1609" s="23">
        <v>7.0</v>
      </c>
      <c r="R1609">
        <v>74.1</v>
      </c>
      <c r="S1609">
        <v>0.05</v>
      </c>
      <c r="T1609">
        <v>-1.0</v>
      </c>
      <c r="V1609" s="6" t="s">
        <v>1401</v>
      </c>
      <c r="W1609" s="6" t="s">
        <v>1452</v>
      </c>
      <c r="X1609" s="6" t="s">
        <v>2855</v>
      </c>
      <c r="Y1609" s="6" t="s">
        <v>2850</v>
      </c>
      <c r="Z1609" s="6" t="s">
        <v>2851</v>
      </c>
      <c r="AA1609" s="35"/>
      <c r="AB1609" s="6" t="s">
        <v>2902</v>
      </c>
      <c r="AC1609" s="6" t="s">
        <v>2845</v>
      </c>
    </row>
    <row r="1610" ht="15.75" hidden="1" customHeight="1">
      <c r="A1610" s="2">
        <v>42.0</v>
      </c>
      <c r="B1610" s="18" t="s">
        <v>817</v>
      </c>
      <c r="C1610">
        <v>0.0</v>
      </c>
      <c r="D1610">
        <v>0.0</v>
      </c>
      <c r="E1610" t="s">
        <v>965</v>
      </c>
      <c r="F1610" t="s">
        <v>1540</v>
      </c>
      <c r="G1610" t="s">
        <v>2884</v>
      </c>
      <c r="H1610" t="s">
        <v>2965</v>
      </c>
      <c r="I1610" t="s">
        <v>972</v>
      </c>
      <c r="J1610" t="s">
        <v>973</v>
      </c>
      <c r="K1610" s="23">
        <v>3.0</v>
      </c>
      <c r="N1610">
        <v>181.1</v>
      </c>
      <c r="O1610" s="23">
        <v>8.0</v>
      </c>
      <c r="R1610">
        <v>66.7</v>
      </c>
      <c r="S1610">
        <v>0.05</v>
      </c>
      <c r="T1610">
        <v>-1.0</v>
      </c>
      <c r="V1610" s="6" t="s">
        <v>1311</v>
      </c>
      <c r="W1610" s="6" t="s">
        <v>1452</v>
      </c>
      <c r="X1610" s="6" t="s">
        <v>2855</v>
      </c>
      <c r="Y1610" s="6" t="s">
        <v>865</v>
      </c>
      <c r="Z1610" s="6" t="s">
        <v>2842</v>
      </c>
      <c r="AA1610" s="35"/>
      <c r="AB1610" s="6" t="s">
        <v>2902</v>
      </c>
      <c r="AC1610" s="6" t="s">
        <v>2845</v>
      </c>
    </row>
    <row r="1611" ht="15.75" hidden="1" customHeight="1">
      <c r="A1611" s="2">
        <v>42.0</v>
      </c>
      <c r="B1611" s="18" t="s">
        <v>817</v>
      </c>
      <c r="C1611">
        <v>0.0</v>
      </c>
      <c r="D1611">
        <v>0.0</v>
      </c>
      <c r="E1611" t="s">
        <v>965</v>
      </c>
      <c r="F1611" t="s">
        <v>1540</v>
      </c>
      <c r="G1611" t="s">
        <v>2884</v>
      </c>
      <c r="H1611" t="s">
        <v>2966</v>
      </c>
      <c r="I1611" t="s">
        <v>972</v>
      </c>
      <c r="J1611" t="s">
        <v>973</v>
      </c>
      <c r="K1611" s="23">
        <v>3.0</v>
      </c>
      <c r="N1611">
        <v>181.1</v>
      </c>
      <c r="O1611" s="23">
        <v>9.0</v>
      </c>
      <c r="R1611">
        <v>115.8</v>
      </c>
      <c r="S1611">
        <v>0.05</v>
      </c>
      <c r="T1611">
        <v>-1.0</v>
      </c>
      <c r="V1611" s="6" t="s">
        <v>1311</v>
      </c>
      <c r="W1611" s="6" t="s">
        <v>1452</v>
      </c>
      <c r="X1611" s="6" t="s">
        <v>2855</v>
      </c>
      <c r="Y1611" s="6" t="s">
        <v>1161</v>
      </c>
      <c r="Z1611" s="6" t="s">
        <v>1849</v>
      </c>
      <c r="AA1611" s="35"/>
      <c r="AB1611" s="6" t="s">
        <v>2902</v>
      </c>
      <c r="AC1611" s="6" t="s">
        <v>2845</v>
      </c>
    </row>
    <row r="1612" ht="15.75" hidden="1" customHeight="1">
      <c r="A1612" s="2">
        <v>42.0</v>
      </c>
      <c r="B1612" s="18" t="s">
        <v>817</v>
      </c>
      <c r="C1612">
        <v>0.0</v>
      </c>
      <c r="D1612">
        <v>0.0</v>
      </c>
      <c r="E1612" t="s">
        <v>965</v>
      </c>
      <c r="F1612" t="s">
        <v>1540</v>
      </c>
      <c r="G1612" t="s">
        <v>2840</v>
      </c>
      <c r="H1612" t="s">
        <v>2967</v>
      </c>
      <c r="I1612" t="s">
        <v>972</v>
      </c>
      <c r="J1612" t="s">
        <v>973</v>
      </c>
      <c r="K1612" s="23">
        <v>3.0</v>
      </c>
      <c r="N1612">
        <v>478.5</v>
      </c>
      <c r="O1612" s="23">
        <v>4.0</v>
      </c>
      <c r="R1612">
        <v>481.0</v>
      </c>
      <c r="S1612" t="s">
        <v>976</v>
      </c>
      <c r="T1612">
        <v>0.0</v>
      </c>
      <c r="U1612">
        <v>0.0</v>
      </c>
      <c r="V1612" s="6" t="s">
        <v>1311</v>
      </c>
      <c r="W1612" s="6" t="s">
        <v>1452</v>
      </c>
      <c r="X1612" s="6" t="s">
        <v>2855</v>
      </c>
      <c r="Y1612" s="6" t="s">
        <v>1450</v>
      </c>
      <c r="Z1612" s="6" t="s">
        <v>2857</v>
      </c>
      <c r="AA1612" s="35"/>
      <c r="AB1612" s="6" t="s">
        <v>2897</v>
      </c>
      <c r="AC1612" s="6" t="s">
        <v>2845</v>
      </c>
    </row>
    <row r="1613" ht="15.75" hidden="1" customHeight="1">
      <c r="A1613" s="2">
        <v>42.0</v>
      </c>
      <c r="B1613" s="18" t="s">
        <v>817</v>
      </c>
      <c r="C1613">
        <v>0.0</v>
      </c>
      <c r="D1613">
        <v>0.0</v>
      </c>
      <c r="E1613" t="s">
        <v>965</v>
      </c>
      <c r="F1613" t="s">
        <v>1540</v>
      </c>
      <c r="G1613" t="s">
        <v>2840</v>
      </c>
      <c r="H1613" t="s">
        <v>2968</v>
      </c>
      <c r="I1613" t="s">
        <v>972</v>
      </c>
      <c r="J1613" t="s">
        <v>973</v>
      </c>
      <c r="K1613" s="23">
        <v>3.0</v>
      </c>
      <c r="N1613">
        <v>478.5</v>
      </c>
      <c r="O1613" s="23">
        <v>5.0</v>
      </c>
      <c r="R1613">
        <v>457.4</v>
      </c>
      <c r="S1613" t="s">
        <v>976</v>
      </c>
      <c r="T1613">
        <v>0.0</v>
      </c>
      <c r="U1613">
        <v>0.0</v>
      </c>
      <c r="V1613" s="6" t="s">
        <v>1311</v>
      </c>
      <c r="W1613" s="6" t="s">
        <v>1452</v>
      </c>
      <c r="X1613" s="6" t="s">
        <v>2855</v>
      </c>
      <c r="Y1613" s="6" t="s">
        <v>1453</v>
      </c>
      <c r="Z1613" s="6" t="s">
        <v>2859</v>
      </c>
      <c r="AA1613" s="35"/>
      <c r="AB1613" s="6" t="s">
        <v>2897</v>
      </c>
      <c r="AC1613" s="6" t="s">
        <v>2845</v>
      </c>
    </row>
    <row r="1614" ht="15.75" hidden="1" customHeight="1">
      <c r="A1614" s="2">
        <v>42.0</v>
      </c>
      <c r="B1614" s="18" t="s">
        <v>817</v>
      </c>
      <c r="C1614">
        <v>0.0</v>
      </c>
      <c r="D1614">
        <v>0.0</v>
      </c>
      <c r="E1614" t="s">
        <v>965</v>
      </c>
      <c r="F1614" t="s">
        <v>1540</v>
      </c>
      <c r="G1614" t="s">
        <v>2840</v>
      </c>
      <c r="H1614" t="s">
        <v>2969</v>
      </c>
      <c r="I1614" t="s">
        <v>972</v>
      </c>
      <c r="J1614" t="s">
        <v>973</v>
      </c>
      <c r="K1614" s="23">
        <v>3.0</v>
      </c>
      <c r="N1614">
        <v>478.5</v>
      </c>
      <c r="O1614" s="23">
        <v>9.0</v>
      </c>
      <c r="R1614">
        <v>419.0</v>
      </c>
      <c r="S1614" t="s">
        <v>976</v>
      </c>
      <c r="T1614">
        <v>0.0</v>
      </c>
      <c r="U1614">
        <v>0.0</v>
      </c>
      <c r="V1614" s="6" t="s">
        <v>1311</v>
      </c>
      <c r="W1614" s="6" t="s">
        <v>1452</v>
      </c>
      <c r="X1614" s="6" t="s">
        <v>2855</v>
      </c>
      <c r="Y1614" s="6" t="s">
        <v>1161</v>
      </c>
      <c r="Z1614" s="6" t="s">
        <v>1849</v>
      </c>
      <c r="AA1614" s="35"/>
      <c r="AB1614" s="6" t="s">
        <v>2897</v>
      </c>
      <c r="AC1614" s="6" t="s">
        <v>2845</v>
      </c>
    </row>
    <row r="1615" ht="15.75" hidden="1" customHeight="1">
      <c r="A1615" s="2">
        <v>42.0</v>
      </c>
      <c r="B1615" s="18" t="s">
        <v>817</v>
      </c>
      <c r="C1615">
        <v>0.0</v>
      </c>
      <c r="D1615">
        <v>0.0</v>
      </c>
      <c r="E1615" t="s">
        <v>965</v>
      </c>
      <c r="F1615" t="s">
        <v>1540</v>
      </c>
      <c r="G1615" t="s">
        <v>2860</v>
      </c>
      <c r="H1615" t="s">
        <v>2970</v>
      </c>
      <c r="I1615" t="s">
        <v>972</v>
      </c>
      <c r="J1615" t="s">
        <v>973</v>
      </c>
      <c r="K1615" s="23">
        <v>3.0</v>
      </c>
      <c r="N1615">
        <v>137.3</v>
      </c>
      <c r="O1615" s="23">
        <v>4.0</v>
      </c>
      <c r="R1615">
        <v>139.0</v>
      </c>
      <c r="S1615" t="s">
        <v>976</v>
      </c>
      <c r="T1615">
        <v>0.0</v>
      </c>
      <c r="U1615">
        <v>0.0</v>
      </c>
      <c r="V1615" s="6" t="s">
        <v>1311</v>
      </c>
      <c r="W1615" s="6" t="s">
        <v>1452</v>
      </c>
      <c r="X1615" s="6" t="s">
        <v>2855</v>
      </c>
      <c r="Y1615" s="6" t="s">
        <v>1450</v>
      </c>
      <c r="Z1615" s="6" t="s">
        <v>2857</v>
      </c>
      <c r="AA1615" s="35"/>
      <c r="AB1615" s="6" t="s">
        <v>2911</v>
      </c>
      <c r="AC1615" s="6" t="s">
        <v>2845</v>
      </c>
    </row>
    <row r="1616" ht="15.75" hidden="1" customHeight="1">
      <c r="A1616" s="2">
        <v>42.0</v>
      </c>
      <c r="B1616" s="18" t="s">
        <v>817</v>
      </c>
      <c r="C1616">
        <v>0.0</v>
      </c>
      <c r="D1616">
        <v>0.0</v>
      </c>
      <c r="E1616" t="s">
        <v>965</v>
      </c>
      <c r="F1616" t="s">
        <v>1540</v>
      </c>
      <c r="G1616" t="s">
        <v>2860</v>
      </c>
      <c r="H1616" t="s">
        <v>2971</v>
      </c>
      <c r="I1616" t="s">
        <v>972</v>
      </c>
      <c r="J1616" t="s">
        <v>973</v>
      </c>
      <c r="K1616" s="23">
        <v>3.0</v>
      </c>
      <c r="N1616">
        <v>137.3</v>
      </c>
      <c r="O1616" s="23">
        <v>5.0</v>
      </c>
      <c r="R1616">
        <v>141.8</v>
      </c>
      <c r="S1616" t="s">
        <v>976</v>
      </c>
      <c r="T1616">
        <v>0.0</v>
      </c>
      <c r="U1616">
        <v>0.0</v>
      </c>
      <c r="V1616" s="6" t="s">
        <v>1311</v>
      </c>
      <c r="W1616" s="6" t="s">
        <v>1452</v>
      </c>
      <c r="X1616" s="6" t="s">
        <v>2855</v>
      </c>
      <c r="Y1616" s="6" t="s">
        <v>1453</v>
      </c>
      <c r="Z1616" s="6" t="s">
        <v>2859</v>
      </c>
      <c r="AA1616" s="35"/>
      <c r="AB1616" s="6" t="s">
        <v>2911</v>
      </c>
      <c r="AC1616" s="6" t="s">
        <v>2845</v>
      </c>
    </row>
    <row r="1617" ht="15.75" hidden="1" customHeight="1">
      <c r="A1617" s="2">
        <v>42.0</v>
      </c>
      <c r="B1617" s="18" t="s">
        <v>817</v>
      </c>
      <c r="C1617">
        <v>0.0</v>
      </c>
      <c r="D1617">
        <v>0.0</v>
      </c>
      <c r="E1617" t="s">
        <v>965</v>
      </c>
      <c r="F1617" t="s">
        <v>1540</v>
      </c>
      <c r="G1617" t="s">
        <v>2860</v>
      </c>
      <c r="H1617" t="s">
        <v>2972</v>
      </c>
      <c r="I1617" t="s">
        <v>972</v>
      </c>
      <c r="J1617" t="s">
        <v>973</v>
      </c>
      <c r="K1617" s="23">
        <v>3.0</v>
      </c>
      <c r="N1617">
        <v>137.3</v>
      </c>
      <c r="O1617" s="23">
        <v>6.0</v>
      </c>
      <c r="R1617">
        <v>144.6</v>
      </c>
      <c r="S1617" t="s">
        <v>976</v>
      </c>
      <c r="T1617">
        <v>0.0</v>
      </c>
      <c r="U1617">
        <v>0.0</v>
      </c>
      <c r="V1617" s="6" t="s">
        <v>1311</v>
      </c>
      <c r="W1617" s="6" t="s">
        <v>1452</v>
      </c>
      <c r="X1617" s="6" t="s">
        <v>2855</v>
      </c>
      <c r="Y1617" s="6" t="s">
        <v>1298</v>
      </c>
      <c r="Z1617" s="6" t="s">
        <v>2848</v>
      </c>
      <c r="AA1617" s="35"/>
      <c r="AB1617" s="6" t="s">
        <v>2911</v>
      </c>
      <c r="AC1617" s="6" t="s">
        <v>2845</v>
      </c>
    </row>
    <row r="1618" ht="15.75" hidden="1" customHeight="1">
      <c r="A1618" s="2">
        <v>42.0</v>
      </c>
      <c r="B1618" s="18" t="s">
        <v>817</v>
      </c>
      <c r="C1618">
        <v>0.0</v>
      </c>
      <c r="D1618">
        <v>0.0</v>
      </c>
      <c r="E1618" t="s">
        <v>965</v>
      </c>
      <c r="F1618" t="s">
        <v>1540</v>
      </c>
      <c r="G1618" t="s">
        <v>2860</v>
      </c>
      <c r="H1618" t="s">
        <v>2973</v>
      </c>
      <c r="I1618" t="s">
        <v>972</v>
      </c>
      <c r="J1618" t="s">
        <v>973</v>
      </c>
      <c r="K1618" s="23">
        <v>3.0</v>
      </c>
      <c r="N1618">
        <v>137.3</v>
      </c>
      <c r="O1618" s="23">
        <v>7.0</v>
      </c>
      <c r="R1618">
        <v>139.0</v>
      </c>
      <c r="S1618" t="s">
        <v>976</v>
      </c>
      <c r="T1618">
        <v>0.0</v>
      </c>
      <c r="U1618">
        <v>0.0</v>
      </c>
      <c r="V1618" s="6" t="s">
        <v>1401</v>
      </c>
      <c r="W1618" s="6" t="s">
        <v>1452</v>
      </c>
      <c r="X1618" s="6" t="s">
        <v>2855</v>
      </c>
      <c r="Y1618" s="6" t="s">
        <v>2850</v>
      </c>
      <c r="Z1618" s="6" t="s">
        <v>2851</v>
      </c>
      <c r="AA1618" s="35"/>
      <c r="AB1618" s="6" t="s">
        <v>2911</v>
      </c>
      <c r="AC1618" s="6" t="s">
        <v>2845</v>
      </c>
    </row>
    <row r="1619" ht="15.75" hidden="1" customHeight="1">
      <c r="A1619" s="2">
        <v>42.0</v>
      </c>
      <c r="B1619" s="18" t="s">
        <v>817</v>
      </c>
      <c r="C1619">
        <v>0.0</v>
      </c>
      <c r="D1619">
        <v>0.0</v>
      </c>
      <c r="E1619" t="s">
        <v>965</v>
      </c>
      <c r="F1619" t="s">
        <v>1540</v>
      </c>
      <c r="G1619" t="s">
        <v>2860</v>
      </c>
      <c r="H1619" t="s">
        <v>2974</v>
      </c>
      <c r="I1619" t="s">
        <v>972</v>
      </c>
      <c r="J1619" t="s">
        <v>973</v>
      </c>
      <c r="K1619" s="23">
        <v>3.0</v>
      </c>
      <c r="N1619">
        <v>137.3</v>
      </c>
      <c r="O1619" s="23">
        <v>8.0</v>
      </c>
      <c r="R1619">
        <v>102.8</v>
      </c>
      <c r="S1619" t="s">
        <v>976</v>
      </c>
      <c r="T1619">
        <v>0.0</v>
      </c>
      <c r="U1619">
        <v>0.0</v>
      </c>
      <c r="V1619" s="6" t="s">
        <v>1311</v>
      </c>
      <c r="W1619" s="6" t="s">
        <v>1452</v>
      </c>
      <c r="X1619" s="6" t="s">
        <v>2855</v>
      </c>
      <c r="Y1619" s="6" t="s">
        <v>865</v>
      </c>
      <c r="Z1619" s="6" t="s">
        <v>2842</v>
      </c>
      <c r="AA1619" s="35"/>
      <c r="AB1619" s="6" t="s">
        <v>2911</v>
      </c>
      <c r="AC1619" s="6" t="s">
        <v>2845</v>
      </c>
    </row>
    <row r="1620" ht="15.75" hidden="1" customHeight="1">
      <c r="A1620" s="2">
        <v>42.0</v>
      </c>
      <c r="B1620" s="18" t="s">
        <v>817</v>
      </c>
      <c r="C1620">
        <v>0.0</v>
      </c>
      <c r="D1620">
        <v>0.0</v>
      </c>
      <c r="E1620" t="s">
        <v>965</v>
      </c>
      <c r="F1620" t="s">
        <v>1540</v>
      </c>
      <c r="G1620" t="s">
        <v>2860</v>
      </c>
      <c r="H1620" t="s">
        <v>2975</v>
      </c>
      <c r="I1620" t="s">
        <v>972</v>
      </c>
      <c r="J1620" t="s">
        <v>973</v>
      </c>
      <c r="K1620" s="23">
        <v>3.0</v>
      </c>
      <c r="N1620">
        <v>137.3</v>
      </c>
      <c r="O1620" s="23">
        <v>9.0</v>
      </c>
      <c r="R1620">
        <v>153.4</v>
      </c>
      <c r="S1620" t="s">
        <v>976</v>
      </c>
      <c r="T1620">
        <v>0.0</v>
      </c>
      <c r="U1620">
        <v>0.0</v>
      </c>
      <c r="V1620" s="6" t="s">
        <v>1311</v>
      </c>
      <c r="W1620" s="6" t="s">
        <v>1452</v>
      </c>
      <c r="X1620" s="6" t="s">
        <v>2855</v>
      </c>
      <c r="Y1620" s="6" t="s">
        <v>1161</v>
      </c>
      <c r="Z1620" s="6" t="s">
        <v>1849</v>
      </c>
      <c r="AA1620" s="35"/>
      <c r="AB1620" s="6" t="s">
        <v>2911</v>
      </c>
      <c r="AC1620" s="6" t="s">
        <v>2845</v>
      </c>
    </row>
    <row r="1621" ht="15.75" hidden="1" customHeight="1">
      <c r="A1621" s="2">
        <v>42.0</v>
      </c>
      <c r="B1621" s="18" t="s">
        <v>817</v>
      </c>
      <c r="C1621">
        <v>0.0</v>
      </c>
      <c r="D1621">
        <v>0.0</v>
      </c>
      <c r="E1621" t="s">
        <v>965</v>
      </c>
      <c r="F1621" t="s">
        <v>1540</v>
      </c>
      <c r="G1621" t="s">
        <v>2872</v>
      </c>
      <c r="H1621" t="s">
        <v>2976</v>
      </c>
      <c r="I1621" t="s">
        <v>972</v>
      </c>
      <c r="J1621" t="s">
        <v>973</v>
      </c>
      <c r="K1621" s="23">
        <v>3.0</v>
      </c>
      <c r="N1621">
        <v>113.4</v>
      </c>
      <c r="O1621" s="23">
        <v>4.0</v>
      </c>
      <c r="R1621">
        <v>107.9</v>
      </c>
      <c r="S1621" t="s">
        <v>976</v>
      </c>
      <c r="T1621">
        <v>0.0</v>
      </c>
      <c r="U1621">
        <v>0.0</v>
      </c>
      <c r="V1621" s="6" t="s">
        <v>1311</v>
      </c>
      <c r="W1621" s="6" t="s">
        <v>1452</v>
      </c>
      <c r="X1621" s="6" t="s">
        <v>2855</v>
      </c>
      <c r="Y1621" s="6" t="s">
        <v>1450</v>
      </c>
      <c r="Z1621" s="6" t="s">
        <v>2857</v>
      </c>
      <c r="AA1621" s="35"/>
      <c r="AB1621" s="6" t="s">
        <v>2920</v>
      </c>
      <c r="AC1621" s="6" t="s">
        <v>2845</v>
      </c>
    </row>
    <row r="1622" ht="15.75" hidden="1" customHeight="1">
      <c r="A1622" s="2">
        <v>42.0</v>
      </c>
      <c r="B1622" s="18" t="s">
        <v>817</v>
      </c>
      <c r="C1622">
        <v>0.0</v>
      </c>
      <c r="D1622">
        <v>0.0</v>
      </c>
      <c r="E1622" t="s">
        <v>965</v>
      </c>
      <c r="F1622" t="s">
        <v>1540</v>
      </c>
      <c r="G1622" t="s">
        <v>2872</v>
      </c>
      <c r="H1622" t="s">
        <v>2977</v>
      </c>
      <c r="I1622" t="s">
        <v>972</v>
      </c>
      <c r="J1622" t="s">
        <v>973</v>
      </c>
      <c r="K1622" s="23">
        <v>3.0</v>
      </c>
      <c r="N1622">
        <v>113.4</v>
      </c>
      <c r="O1622" s="23">
        <v>5.0</v>
      </c>
      <c r="R1622">
        <v>102.7</v>
      </c>
      <c r="S1622" t="s">
        <v>976</v>
      </c>
      <c r="T1622">
        <v>0.0</v>
      </c>
      <c r="U1622">
        <v>0.0</v>
      </c>
      <c r="V1622" s="6" t="s">
        <v>1311</v>
      </c>
      <c r="W1622" s="6" t="s">
        <v>1452</v>
      </c>
      <c r="X1622" s="6" t="s">
        <v>2855</v>
      </c>
      <c r="Y1622" s="6" t="s">
        <v>1453</v>
      </c>
      <c r="Z1622" s="6" t="s">
        <v>2859</v>
      </c>
      <c r="AA1622" s="35"/>
      <c r="AB1622" s="6" t="s">
        <v>2920</v>
      </c>
      <c r="AC1622" s="6" t="s">
        <v>2845</v>
      </c>
    </row>
    <row r="1623" ht="15.75" hidden="1" customHeight="1">
      <c r="A1623" s="2">
        <v>42.0</v>
      </c>
      <c r="B1623" s="18" t="s">
        <v>817</v>
      </c>
      <c r="C1623">
        <v>0.0</v>
      </c>
      <c r="D1623">
        <v>0.0</v>
      </c>
      <c r="E1623" t="s">
        <v>965</v>
      </c>
      <c r="F1623" t="s">
        <v>1540</v>
      </c>
      <c r="G1623" t="s">
        <v>2872</v>
      </c>
      <c r="H1623" t="s">
        <v>2978</v>
      </c>
      <c r="I1623" t="s">
        <v>972</v>
      </c>
      <c r="J1623" t="s">
        <v>973</v>
      </c>
      <c r="K1623" s="23">
        <v>3.0</v>
      </c>
      <c r="N1623">
        <v>113.4</v>
      </c>
      <c r="O1623" s="23">
        <v>6.0</v>
      </c>
      <c r="R1623">
        <v>129.1</v>
      </c>
      <c r="S1623" t="s">
        <v>976</v>
      </c>
      <c r="T1623">
        <v>0.0</v>
      </c>
      <c r="U1623">
        <v>0.0</v>
      </c>
      <c r="V1623" s="6" t="s">
        <v>1311</v>
      </c>
      <c r="W1623" s="6" t="s">
        <v>1452</v>
      </c>
      <c r="X1623" s="6" t="s">
        <v>2855</v>
      </c>
      <c r="Y1623" s="6" t="s">
        <v>1298</v>
      </c>
      <c r="Z1623" s="6" t="s">
        <v>2848</v>
      </c>
      <c r="AA1623" s="35"/>
      <c r="AB1623" s="6" t="s">
        <v>2920</v>
      </c>
      <c r="AC1623" s="6" t="s">
        <v>2845</v>
      </c>
    </row>
    <row r="1624" ht="15.75" hidden="1" customHeight="1">
      <c r="A1624" s="2">
        <v>42.0</v>
      </c>
      <c r="B1624" s="18" t="s">
        <v>817</v>
      </c>
      <c r="C1624">
        <v>0.0</v>
      </c>
      <c r="D1624">
        <v>0.0</v>
      </c>
      <c r="E1624" t="s">
        <v>965</v>
      </c>
      <c r="F1624" t="s">
        <v>1540</v>
      </c>
      <c r="G1624" t="s">
        <v>2872</v>
      </c>
      <c r="H1624" t="s">
        <v>2979</v>
      </c>
      <c r="I1624" t="s">
        <v>972</v>
      </c>
      <c r="J1624" t="s">
        <v>973</v>
      </c>
      <c r="K1624" s="23">
        <v>3.0</v>
      </c>
      <c r="N1624">
        <v>113.4</v>
      </c>
      <c r="O1624" s="23">
        <v>7.0</v>
      </c>
      <c r="R1624">
        <v>113.4</v>
      </c>
      <c r="S1624" t="s">
        <v>976</v>
      </c>
      <c r="T1624">
        <v>0.0</v>
      </c>
      <c r="U1624">
        <v>0.0</v>
      </c>
      <c r="V1624" s="6" t="s">
        <v>1401</v>
      </c>
      <c r="W1624" s="6" t="s">
        <v>1452</v>
      </c>
      <c r="X1624" s="6" t="s">
        <v>2855</v>
      </c>
      <c r="Y1624" s="6" t="s">
        <v>2850</v>
      </c>
      <c r="Z1624" s="6" t="s">
        <v>2851</v>
      </c>
      <c r="AA1624" s="35"/>
      <c r="AB1624" s="6" t="s">
        <v>2920</v>
      </c>
      <c r="AC1624" s="6" t="s">
        <v>2845</v>
      </c>
    </row>
    <row r="1625" ht="15.75" hidden="1" customHeight="1">
      <c r="A1625" s="2">
        <v>42.0</v>
      </c>
      <c r="B1625" s="18" t="s">
        <v>817</v>
      </c>
      <c r="C1625">
        <v>0.0</v>
      </c>
      <c r="D1625">
        <v>0.0</v>
      </c>
      <c r="E1625" t="s">
        <v>965</v>
      </c>
      <c r="F1625" t="s">
        <v>1540</v>
      </c>
      <c r="G1625" t="s">
        <v>2872</v>
      </c>
      <c r="H1625" t="s">
        <v>2980</v>
      </c>
      <c r="I1625" t="s">
        <v>972</v>
      </c>
      <c r="J1625" t="s">
        <v>973</v>
      </c>
      <c r="K1625" s="23">
        <v>3.0</v>
      </c>
      <c r="N1625">
        <v>113.4</v>
      </c>
      <c r="O1625" s="23">
        <v>8.0</v>
      </c>
      <c r="R1625">
        <v>86.3</v>
      </c>
      <c r="S1625" t="s">
        <v>976</v>
      </c>
      <c r="T1625">
        <v>0.0</v>
      </c>
      <c r="U1625">
        <v>0.0</v>
      </c>
      <c r="V1625" s="6" t="s">
        <v>1311</v>
      </c>
      <c r="W1625" s="6" t="s">
        <v>1452</v>
      </c>
      <c r="X1625" s="6" t="s">
        <v>2855</v>
      </c>
      <c r="Y1625" s="6" t="s">
        <v>865</v>
      </c>
      <c r="Z1625" s="6" t="s">
        <v>2842</v>
      </c>
      <c r="AA1625" s="35"/>
      <c r="AB1625" s="6" t="s">
        <v>2920</v>
      </c>
      <c r="AC1625" s="6" t="s">
        <v>2845</v>
      </c>
    </row>
    <row r="1626" ht="15.75" hidden="1" customHeight="1">
      <c r="A1626" s="2">
        <v>42.0</v>
      </c>
      <c r="B1626" s="18" t="s">
        <v>817</v>
      </c>
      <c r="C1626">
        <v>0.0</v>
      </c>
      <c r="D1626">
        <v>0.0</v>
      </c>
      <c r="E1626" t="s">
        <v>965</v>
      </c>
      <c r="F1626" t="s">
        <v>1540</v>
      </c>
      <c r="G1626" t="s">
        <v>2872</v>
      </c>
      <c r="H1626" t="s">
        <v>2981</v>
      </c>
      <c r="I1626" t="s">
        <v>972</v>
      </c>
      <c r="J1626" t="s">
        <v>973</v>
      </c>
      <c r="K1626" s="23">
        <v>3.0</v>
      </c>
      <c r="N1626">
        <v>113.4</v>
      </c>
      <c r="O1626" s="23">
        <v>9.0</v>
      </c>
      <c r="R1626">
        <v>99.0</v>
      </c>
      <c r="S1626" t="s">
        <v>976</v>
      </c>
      <c r="T1626">
        <v>0.0</v>
      </c>
      <c r="U1626">
        <v>0.0</v>
      </c>
      <c r="V1626" s="6" t="s">
        <v>1311</v>
      </c>
      <c r="W1626" s="6" t="s">
        <v>1452</v>
      </c>
      <c r="X1626" s="6" t="s">
        <v>2855</v>
      </c>
      <c r="Y1626" s="6" t="s">
        <v>1161</v>
      </c>
      <c r="Z1626" s="6" t="s">
        <v>1849</v>
      </c>
      <c r="AA1626" s="35"/>
      <c r="AB1626" s="6" t="s">
        <v>2920</v>
      </c>
      <c r="AC1626" s="6" t="s">
        <v>2845</v>
      </c>
    </row>
    <row r="1627" ht="15.75" hidden="1" customHeight="1">
      <c r="A1627" s="2">
        <v>42.0</v>
      </c>
      <c r="B1627" s="18" t="s">
        <v>817</v>
      </c>
      <c r="C1627">
        <v>0.0</v>
      </c>
      <c r="D1627">
        <v>0.0</v>
      </c>
      <c r="E1627" t="s">
        <v>965</v>
      </c>
      <c r="F1627" t="s">
        <v>1540</v>
      </c>
      <c r="G1627" t="s">
        <v>2884</v>
      </c>
      <c r="H1627" t="s">
        <v>2982</v>
      </c>
      <c r="I1627" t="s">
        <v>972</v>
      </c>
      <c r="J1627" t="s">
        <v>973</v>
      </c>
      <c r="K1627" s="23">
        <v>3.0</v>
      </c>
      <c r="N1627">
        <v>181.1</v>
      </c>
      <c r="O1627" s="23">
        <v>4.0</v>
      </c>
      <c r="R1627">
        <v>182.5</v>
      </c>
      <c r="S1627" t="s">
        <v>976</v>
      </c>
      <c r="T1627">
        <v>0.0</v>
      </c>
      <c r="U1627">
        <v>0.0</v>
      </c>
      <c r="V1627" s="6" t="s">
        <v>1311</v>
      </c>
      <c r="W1627" s="6" t="s">
        <v>1452</v>
      </c>
      <c r="X1627" s="6" t="s">
        <v>2855</v>
      </c>
      <c r="Y1627" s="6" t="s">
        <v>1450</v>
      </c>
      <c r="Z1627" s="6" t="s">
        <v>2857</v>
      </c>
      <c r="AA1627" s="35"/>
      <c r="AB1627" s="6" t="s">
        <v>2902</v>
      </c>
      <c r="AC1627" s="6" t="s">
        <v>2845</v>
      </c>
    </row>
    <row r="1628" ht="15.75" hidden="1" customHeight="1">
      <c r="A1628" s="2">
        <v>42.0</v>
      </c>
      <c r="B1628" s="18" t="s">
        <v>817</v>
      </c>
      <c r="C1628">
        <v>0.0</v>
      </c>
      <c r="D1628">
        <v>0.0</v>
      </c>
      <c r="E1628" t="s">
        <v>965</v>
      </c>
      <c r="F1628" t="s">
        <v>1540</v>
      </c>
      <c r="G1628" t="s">
        <v>2884</v>
      </c>
      <c r="H1628" t="s">
        <v>2983</v>
      </c>
      <c r="I1628" t="s">
        <v>972</v>
      </c>
      <c r="J1628" t="s">
        <v>973</v>
      </c>
      <c r="K1628" s="23">
        <v>3.0</v>
      </c>
      <c r="N1628">
        <v>181.1</v>
      </c>
      <c r="O1628" s="23">
        <v>5.0</v>
      </c>
      <c r="R1628">
        <v>150.4</v>
      </c>
      <c r="S1628" t="s">
        <v>976</v>
      </c>
      <c r="T1628">
        <v>0.0</v>
      </c>
      <c r="U1628">
        <v>0.0</v>
      </c>
      <c r="V1628" s="6" t="s">
        <v>1311</v>
      </c>
      <c r="W1628" s="6" t="s">
        <v>1452</v>
      </c>
      <c r="X1628" s="6" t="s">
        <v>2855</v>
      </c>
      <c r="Y1628" s="6" t="s">
        <v>1453</v>
      </c>
      <c r="Z1628" s="6" t="s">
        <v>2859</v>
      </c>
      <c r="AA1628" s="35"/>
      <c r="AB1628" s="6" t="s">
        <v>2902</v>
      </c>
      <c r="AC1628" s="6" t="s">
        <v>2845</v>
      </c>
    </row>
    <row r="1629" ht="15.75" hidden="1" customHeight="1">
      <c r="A1629" s="2">
        <v>42.0</v>
      </c>
      <c r="B1629" s="18" t="s">
        <v>817</v>
      </c>
      <c r="C1629">
        <v>0.0</v>
      </c>
      <c r="D1629">
        <v>0.0</v>
      </c>
      <c r="E1629" t="s">
        <v>965</v>
      </c>
      <c r="F1629" t="s">
        <v>1540</v>
      </c>
      <c r="G1629" t="s">
        <v>2840</v>
      </c>
      <c r="H1629" t="s">
        <v>2984</v>
      </c>
      <c r="I1629" t="s">
        <v>972</v>
      </c>
      <c r="J1629" t="s">
        <v>973</v>
      </c>
      <c r="K1629" s="23">
        <v>4.0</v>
      </c>
      <c r="N1629">
        <v>481.0</v>
      </c>
      <c r="O1629" s="23">
        <v>7.0</v>
      </c>
      <c r="R1629">
        <v>321.1</v>
      </c>
      <c r="S1629">
        <v>0.05</v>
      </c>
      <c r="T1629">
        <v>-1.0</v>
      </c>
      <c r="V1629" s="6" t="s">
        <v>1401</v>
      </c>
      <c r="W1629" s="6" t="s">
        <v>1450</v>
      </c>
      <c r="X1629" s="6" t="s">
        <v>2857</v>
      </c>
      <c r="Y1629" s="6" t="s">
        <v>2850</v>
      </c>
      <c r="Z1629" s="6" t="s">
        <v>2851</v>
      </c>
      <c r="AA1629" s="35"/>
      <c r="AB1629" s="6" t="s">
        <v>2897</v>
      </c>
      <c r="AC1629" s="6" t="s">
        <v>2845</v>
      </c>
    </row>
    <row r="1630" ht="15.75" hidden="1" customHeight="1">
      <c r="A1630" s="2">
        <v>42.0</v>
      </c>
      <c r="B1630" s="18" t="s">
        <v>817</v>
      </c>
      <c r="C1630">
        <v>0.0</v>
      </c>
      <c r="D1630">
        <v>0.0</v>
      </c>
      <c r="E1630" t="s">
        <v>965</v>
      </c>
      <c r="F1630" t="s">
        <v>1540</v>
      </c>
      <c r="G1630" t="s">
        <v>2840</v>
      </c>
      <c r="H1630" t="s">
        <v>2985</v>
      </c>
      <c r="I1630" t="s">
        <v>972</v>
      </c>
      <c r="J1630" t="s">
        <v>973</v>
      </c>
      <c r="K1630" s="23">
        <v>4.0</v>
      </c>
      <c r="N1630">
        <v>481.0</v>
      </c>
      <c r="O1630" s="23">
        <v>8.0</v>
      </c>
      <c r="R1630">
        <v>245.5</v>
      </c>
      <c r="S1630">
        <v>0.05</v>
      </c>
      <c r="T1630">
        <v>-1.0</v>
      </c>
      <c r="V1630" s="6" t="s">
        <v>1311</v>
      </c>
      <c r="W1630" s="6" t="s">
        <v>1450</v>
      </c>
      <c r="X1630" s="6" t="s">
        <v>2857</v>
      </c>
      <c r="Y1630" s="6" t="s">
        <v>865</v>
      </c>
      <c r="Z1630" s="6" t="s">
        <v>2842</v>
      </c>
      <c r="AA1630" s="35"/>
      <c r="AB1630" s="6" t="s">
        <v>2897</v>
      </c>
      <c r="AC1630" s="6" t="s">
        <v>2845</v>
      </c>
    </row>
    <row r="1631" ht="15.75" hidden="1" customHeight="1">
      <c r="A1631" s="2">
        <v>42.0</v>
      </c>
      <c r="B1631" s="18" t="s">
        <v>817</v>
      </c>
      <c r="C1631">
        <v>0.0</v>
      </c>
      <c r="D1631">
        <v>0.0</v>
      </c>
      <c r="E1631" t="s">
        <v>965</v>
      </c>
      <c r="F1631" t="s">
        <v>1540</v>
      </c>
      <c r="G1631" t="s">
        <v>2884</v>
      </c>
      <c r="H1631" t="s">
        <v>2986</v>
      </c>
      <c r="I1631" t="s">
        <v>972</v>
      </c>
      <c r="J1631" t="s">
        <v>973</v>
      </c>
      <c r="K1631" s="23">
        <v>4.0</v>
      </c>
      <c r="N1631">
        <v>182.5</v>
      </c>
      <c r="O1631" s="23">
        <v>6.0</v>
      </c>
      <c r="R1631">
        <v>110.1</v>
      </c>
      <c r="S1631">
        <v>0.05</v>
      </c>
      <c r="T1631">
        <v>-1.0</v>
      </c>
      <c r="V1631" s="6" t="s">
        <v>1311</v>
      </c>
      <c r="W1631" s="6" t="s">
        <v>1450</v>
      </c>
      <c r="X1631" s="6" t="s">
        <v>2857</v>
      </c>
      <c r="Y1631" s="6" t="s">
        <v>1298</v>
      </c>
      <c r="Z1631" s="6" t="s">
        <v>2848</v>
      </c>
      <c r="AA1631" s="35"/>
      <c r="AB1631" s="6" t="s">
        <v>2902</v>
      </c>
      <c r="AC1631" s="6" t="s">
        <v>2845</v>
      </c>
    </row>
    <row r="1632" ht="15.75" hidden="1" customHeight="1">
      <c r="A1632" s="2">
        <v>42.0</v>
      </c>
      <c r="B1632" s="18" t="s">
        <v>817</v>
      </c>
      <c r="C1632">
        <v>0.0</v>
      </c>
      <c r="D1632">
        <v>0.0</v>
      </c>
      <c r="E1632" t="s">
        <v>965</v>
      </c>
      <c r="F1632" t="s">
        <v>1540</v>
      </c>
      <c r="G1632" t="s">
        <v>2884</v>
      </c>
      <c r="H1632" t="s">
        <v>2987</v>
      </c>
      <c r="I1632" t="s">
        <v>972</v>
      </c>
      <c r="J1632" t="s">
        <v>973</v>
      </c>
      <c r="K1632" s="23">
        <v>4.0</v>
      </c>
      <c r="N1632">
        <v>182.5</v>
      </c>
      <c r="O1632" s="23">
        <v>7.0</v>
      </c>
      <c r="R1632">
        <v>74.1</v>
      </c>
      <c r="S1632">
        <v>0.05</v>
      </c>
      <c r="T1632">
        <v>-1.0</v>
      </c>
      <c r="V1632" s="6" t="s">
        <v>1401</v>
      </c>
      <c r="W1632" s="6" t="s">
        <v>1450</v>
      </c>
      <c r="X1632" s="6" t="s">
        <v>2857</v>
      </c>
      <c r="Y1632" s="6" t="s">
        <v>2850</v>
      </c>
      <c r="Z1632" s="6" t="s">
        <v>2851</v>
      </c>
      <c r="AA1632" s="35"/>
      <c r="AB1632" s="6" t="s">
        <v>2902</v>
      </c>
      <c r="AC1632" s="6" t="s">
        <v>2845</v>
      </c>
    </row>
    <row r="1633" ht="15.75" hidden="1" customHeight="1">
      <c r="A1633" s="2">
        <v>42.0</v>
      </c>
      <c r="B1633" s="18" t="s">
        <v>817</v>
      </c>
      <c r="C1633">
        <v>0.0</v>
      </c>
      <c r="D1633">
        <v>0.0</v>
      </c>
      <c r="E1633" t="s">
        <v>965</v>
      </c>
      <c r="F1633" t="s">
        <v>1540</v>
      </c>
      <c r="G1633" t="s">
        <v>2884</v>
      </c>
      <c r="H1633" t="s">
        <v>2988</v>
      </c>
      <c r="I1633" t="s">
        <v>972</v>
      </c>
      <c r="J1633" t="s">
        <v>973</v>
      </c>
      <c r="K1633" s="23">
        <v>4.0</v>
      </c>
      <c r="N1633">
        <v>182.5</v>
      </c>
      <c r="O1633" s="23">
        <v>8.0</v>
      </c>
      <c r="R1633">
        <v>66.7</v>
      </c>
      <c r="S1633">
        <v>0.05</v>
      </c>
      <c r="T1633">
        <v>-1.0</v>
      </c>
      <c r="V1633" s="6" t="s">
        <v>1311</v>
      </c>
      <c r="W1633" s="6" t="s">
        <v>1450</v>
      </c>
      <c r="X1633" s="6" t="s">
        <v>2857</v>
      </c>
      <c r="Y1633" s="6" t="s">
        <v>865</v>
      </c>
      <c r="Z1633" s="6" t="s">
        <v>2842</v>
      </c>
      <c r="AA1633" s="35"/>
      <c r="AB1633" s="6" t="s">
        <v>2902</v>
      </c>
      <c r="AC1633" s="6" t="s">
        <v>2845</v>
      </c>
    </row>
    <row r="1634" ht="15.75" hidden="1" customHeight="1">
      <c r="A1634" s="2">
        <v>42.0</v>
      </c>
      <c r="B1634" s="18" t="s">
        <v>817</v>
      </c>
      <c r="C1634">
        <v>0.0</v>
      </c>
      <c r="D1634">
        <v>0.0</v>
      </c>
      <c r="E1634" t="s">
        <v>965</v>
      </c>
      <c r="F1634" t="s">
        <v>1540</v>
      </c>
      <c r="G1634" t="s">
        <v>2884</v>
      </c>
      <c r="H1634" t="s">
        <v>2989</v>
      </c>
      <c r="I1634" t="s">
        <v>972</v>
      </c>
      <c r="J1634" t="s">
        <v>973</v>
      </c>
      <c r="K1634" s="23">
        <v>4.0</v>
      </c>
      <c r="N1634">
        <v>182.5</v>
      </c>
      <c r="O1634" s="23">
        <v>9.0</v>
      </c>
      <c r="R1634">
        <v>115.8</v>
      </c>
      <c r="S1634">
        <v>0.05</v>
      </c>
      <c r="T1634">
        <v>-1.0</v>
      </c>
      <c r="V1634" s="6" t="s">
        <v>1311</v>
      </c>
      <c r="W1634" s="6" t="s">
        <v>1450</v>
      </c>
      <c r="X1634" s="6" t="s">
        <v>2857</v>
      </c>
      <c r="Y1634" s="6" t="s">
        <v>1161</v>
      </c>
      <c r="Z1634" s="6" t="s">
        <v>1849</v>
      </c>
      <c r="AA1634" s="35"/>
      <c r="AB1634" s="6" t="s">
        <v>2902</v>
      </c>
      <c r="AC1634" s="6" t="s">
        <v>2845</v>
      </c>
    </row>
    <row r="1635" ht="15.75" hidden="1" customHeight="1">
      <c r="A1635" s="2">
        <v>42.0</v>
      </c>
      <c r="B1635" s="18" t="s">
        <v>817</v>
      </c>
      <c r="C1635">
        <v>0.0</v>
      </c>
      <c r="D1635">
        <v>0.0</v>
      </c>
      <c r="E1635" t="s">
        <v>965</v>
      </c>
      <c r="F1635" t="s">
        <v>1540</v>
      </c>
      <c r="G1635" t="s">
        <v>2840</v>
      </c>
      <c r="H1635" t="s">
        <v>2990</v>
      </c>
      <c r="I1635" t="s">
        <v>972</v>
      </c>
      <c r="J1635" t="s">
        <v>973</v>
      </c>
      <c r="K1635" s="23">
        <v>4.0</v>
      </c>
      <c r="N1635">
        <v>481.0</v>
      </c>
      <c r="O1635" s="23">
        <v>5.0</v>
      </c>
      <c r="R1635">
        <v>457.4</v>
      </c>
      <c r="S1635" t="s">
        <v>976</v>
      </c>
      <c r="T1635">
        <v>0.0</v>
      </c>
      <c r="U1635">
        <v>0.0</v>
      </c>
      <c r="V1635" s="6" t="s">
        <v>1311</v>
      </c>
      <c r="W1635" s="6" t="s">
        <v>1450</v>
      </c>
      <c r="X1635" s="6" t="s">
        <v>2857</v>
      </c>
      <c r="Y1635" s="6" t="s">
        <v>1453</v>
      </c>
      <c r="Z1635" s="6" t="s">
        <v>2859</v>
      </c>
      <c r="AA1635" s="35"/>
      <c r="AB1635" s="6" t="s">
        <v>2897</v>
      </c>
      <c r="AC1635" s="6" t="s">
        <v>2845</v>
      </c>
    </row>
    <row r="1636" ht="15.75" hidden="1" customHeight="1">
      <c r="A1636" s="2">
        <v>42.0</v>
      </c>
      <c r="B1636" s="18" t="s">
        <v>817</v>
      </c>
      <c r="C1636">
        <v>0.0</v>
      </c>
      <c r="D1636">
        <v>0.0</v>
      </c>
      <c r="E1636" t="s">
        <v>965</v>
      </c>
      <c r="F1636" t="s">
        <v>1540</v>
      </c>
      <c r="G1636" t="s">
        <v>2840</v>
      </c>
      <c r="H1636" t="s">
        <v>2991</v>
      </c>
      <c r="I1636" t="s">
        <v>972</v>
      </c>
      <c r="J1636" t="s">
        <v>973</v>
      </c>
      <c r="K1636" s="23">
        <v>4.0</v>
      </c>
      <c r="N1636">
        <v>481.0</v>
      </c>
      <c r="O1636" s="23">
        <v>6.0</v>
      </c>
      <c r="R1636">
        <v>381.8</v>
      </c>
      <c r="S1636" t="s">
        <v>976</v>
      </c>
      <c r="T1636">
        <v>0.0</v>
      </c>
      <c r="U1636">
        <v>0.0</v>
      </c>
      <c r="V1636" s="6" t="s">
        <v>1311</v>
      </c>
      <c r="W1636" s="6" t="s">
        <v>1450</v>
      </c>
      <c r="X1636" s="6" t="s">
        <v>2857</v>
      </c>
      <c r="Y1636" s="6" t="s">
        <v>1298</v>
      </c>
      <c r="Z1636" s="6" t="s">
        <v>2848</v>
      </c>
      <c r="AA1636" s="35"/>
      <c r="AB1636" s="6" t="s">
        <v>2897</v>
      </c>
      <c r="AC1636" s="6" t="s">
        <v>2845</v>
      </c>
    </row>
    <row r="1637" ht="15.75" hidden="1" customHeight="1">
      <c r="A1637" s="2">
        <v>42.0</v>
      </c>
      <c r="B1637" s="18" t="s">
        <v>817</v>
      </c>
      <c r="C1637">
        <v>0.0</v>
      </c>
      <c r="D1637">
        <v>0.0</v>
      </c>
      <c r="E1637" t="s">
        <v>965</v>
      </c>
      <c r="F1637" t="s">
        <v>1540</v>
      </c>
      <c r="G1637" t="s">
        <v>2840</v>
      </c>
      <c r="H1637" t="s">
        <v>2992</v>
      </c>
      <c r="I1637" t="s">
        <v>972</v>
      </c>
      <c r="J1637" t="s">
        <v>973</v>
      </c>
      <c r="K1637" s="23">
        <v>4.0</v>
      </c>
      <c r="N1637">
        <v>481.0</v>
      </c>
      <c r="O1637" s="23">
        <v>9.0</v>
      </c>
      <c r="R1637">
        <v>419.0</v>
      </c>
      <c r="S1637" t="s">
        <v>976</v>
      </c>
      <c r="T1637">
        <v>0.0</v>
      </c>
      <c r="U1637">
        <v>0.0</v>
      </c>
      <c r="V1637" s="6" t="s">
        <v>1311</v>
      </c>
      <c r="W1637" s="6" t="s">
        <v>1450</v>
      </c>
      <c r="X1637" s="6" t="s">
        <v>2857</v>
      </c>
      <c r="Y1637" s="6" t="s">
        <v>1161</v>
      </c>
      <c r="Z1637" s="6" t="s">
        <v>1849</v>
      </c>
      <c r="AA1637" s="35"/>
      <c r="AB1637" s="6" t="s">
        <v>2897</v>
      </c>
      <c r="AC1637" s="6" t="s">
        <v>2845</v>
      </c>
    </row>
    <row r="1638" ht="15.75" hidden="1" customHeight="1">
      <c r="A1638" s="2">
        <v>42.0</v>
      </c>
      <c r="B1638" s="18" t="s">
        <v>817</v>
      </c>
      <c r="C1638">
        <v>0.0</v>
      </c>
      <c r="D1638">
        <v>0.0</v>
      </c>
      <c r="E1638" t="s">
        <v>965</v>
      </c>
      <c r="F1638" t="s">
        <v>1540</v>
      </c>
      <c r="G1638" t="s">
        <v>2860</v>
      </c>
      <c r="H1638" t="s">
        <v>2993</v>
      </c>
      <c r="I1638" t="s">
        <v>972</v>
      </c>
      <c r="J1638" t="s">
        <v>973</v>
      </c>
      <c r="K1638" s="23">
        <v>4.0</v>
      </c>
      <c r="N1638">
        <v>139.0</v>
      </c>
      <c r="O1638" s="23">
        <v>5.0</v>
      </c>
      <c r="R1638">
        <v>141.8</v>
      </c>
      <c r="S1638" t="s">
        <v>976</v>
      </c>
      <c r="T1638">
        <v>0.0</v>
      </c>
      <c r="U1638">
        <v>0.0</v>
      </c>
      <c r="V1638" s="6" t="s">
        <v>1311</v>
      </c>
      <c r="W1638" s="6" t="s">
        <v>1450</v>
      </c>
      <c r="X1638" s="6" t="s">
        <v>2857</v>
      </c>
      <c r="Y1638" s="6" t="s">
        <v>1453</v>
      </c>
      <c r="Z1638" s="6" t="s">
        <v>2859</v>
      </c>
      <c r="AA1638" s="35"/>
      <c r="AB1638" s="6" t="s">
        <v>2911</v>
      </c>
      <c r="AC1638" s="6" t="s">
        <v>2845</v>
      </c>
    </row>
    <row r="1639" ht="15.75" hidden="1" customHeight="1">
      <c r="A1639" s="2">
        <v>42.0</v>
      </c>
      <c r="B1639" s="18" t="s">
        <v>817</v>
      </c>
      <c r="C1639">
        <v>0.0</v>
      </c>
      <c r="D1639">
        <v>0.0</v>
      </c>
      <c r="E1639" t="s">
        <v>965</v>
      </c>
      <c r="F1639" t="s">
        <v>1540</v>
      </c>
      <c r="G1639" t="s">
        <v>2860</v>
      </c>
      <c r="H1639" t="s">
        <v>2994</v>
      </c>
      <c r="I1639" t="s">
        <v>972</v>
      </c>
      <c r="J1639" t="s">
        <v>973</v>
      </c>
      <c r="K1639" s="23">
        <v>4.0</v>
      </c>
      <c r="N1639">
        <v>139.0</v>
      </c>
      <c r="O1639" s="23">
        <v>6.0</v>
      </c>
      <c r="R1639">
        <v>144.6</v>
      </c>
      <c r="S1639" t="s">
        <v>976</v>
      </c>
      <c r="T1639">
        <v>0.0</v>
      </c>
      <c r="U1639">
        <v>0.0</v>
      </c>
      <c r="V1639" s="6" t="s">
        <v>1311</v>
      </c>
      <c r="W1639" s="6" t="s">
        <v>1450</v>
      </c>
      <c r="X1639" s="6" t="s">
        <v>2857</v>
      </c>
      <c r="Y1639" s="6" t="s">
        <v>1298</v>
      </c>
      <c r="Z1639" s="6" t="s">
        <v>2848</v>
      </c>
      <c r="AA1639" s="35"/>
      <c r="AB1639" s="6" t="s">
        <v>2911</v>
      </c>
      <c r="AC1639" s="6" t="s">
        <v>2845</v>
      </c>
    </row>
    <row r="1640" ht="15.75" hidden="1" customHeight="1">
      <c r="A1640" s="2">
        <v>42.0</v>
      </c>
      <c r="B1640" s="18" t="s">
        <v>817</v>
      </c>
      <c r="C1640">
        <v>0.0</v>
      </c>
      <c r="D1640">
        <v>0.0</v>
      </c>
      <c r="E1640" t="s">
        <v>965</v>
      </c>
      <c r="F1640" t="s">
        <v>1540</v>
      </c>
      <c r="G1640" t="s">
        <v>2860</v>
      </c>
      <c r="H1640" t="s">
        <v>2995</v>
      </c>
      <c r="I1640" t="s">
        <v>972</v>
      </c>
      <c r="J1640" t="s">
        <v>973</v>
      </c>
      <c r="K1640" s="23">
        <v>4.0</v>
      </c>
      <c r="N1640">
        <v>139.0</v>
      </c>
      <c r="O1640" s="23">
        <v>7.0</v>
      </c>
      <c r="R1640">
        <v>139.0</v>
      </c>
      <c r="S1640" t="s">
        <v>976</v>
      </c>
      <c r="T1640">
        <v>0.0</v>
      </c>
      <c r="U1640">
        <v>0.0</v>
      </c>
      <c r="V1640" s="6" t="s">
        <v>1401</v>
      </c>
      <c r="W1640" s="6" t="s">
        <v>1450</v>
      </c>
      <c r="X1640" s="6" t="s">
        <v>2857</v>
      </c>
      <c r="Y1640" s="6" t="s">
        <v>2850</v>
      </c>
      <c r="Z1640" s="6" t="s">
        <v>2851</v>
      </c>
      <c r="AA1640" s="35"/>
      <c r="AB1640" s="6" t="s">
        <v>2911</v>
      </c>
      <c r="AC1640" s="6" t="s">
        <v>2845</v>
      </c>
    </row>
    <row r="1641" ht="15.75" hidden="1" customHeight="1">
      <c r="A1641" s="2">
        <v>42.0</v>
      </c>
      <c r="B1641" s="18" t="s">
        <v>817</v>
      </c>
      <c r="C1641">
        <v>0.0</v>
      </c>
      <c r="D1641">
        <v>0.0</v>
      </c>
      <c r="E1641" t="s">
        <v>965</v>
      </c>
      <c r="F1641" t="s">
        <v>1540</v>
      </c>
      <c r="G1641" t="s">
        <v>2860</v>
      </c>
      <c r="H1641" t="s">
        <v>2996</v>
      </c>
      <c r="I1641" t="s">
        <v>972</v>
      </c>
      <c r="J1641" t="s">
        <v>973</v>
      </c>
      <c r="K1641" s="23">
        <v>4.0</v>
      </c>
      <c r="N1641">
        <v>139.0</v>
      </c>
      <c r="O1641" s="23">
        <v>8.0</v>
      </c>
      <c r="R1641">
        <v>102.8</v>
      </c>
      <c r="S1641" t="s">
        <v>976</v>
      </c>
      <c r="T1641">
        <v>0.0</v>
      </c>
      <c r="U1641">
        <v>0.0</v>
      </c>
      <c r="V1641" s="6" t="s">
        <v>1311</v>
      </c>
      <c r="W1641" s="6" t="s">
        <v>1450</v>
      </c>
      <c r="X1641" s="6" t="s">
        <v>2857</v>
      </c>
      <c r="Y1641" s="6" t="s">
        <v>865</v>
      </c>
      <c r="Z1641" s="6" t="s">
        <v>2842</v>
      </c>
      <c r="AA1641" s="35"/>
      <c r="AB1641" s="6" t="s">
        <v>2911</v>
      </c>
      <c r="AC1641" s="6" t="s">
        <v>2845</v>
      </c>
    </row>
    <row r="1642" ht="15.75" hidden="1" customHeight="1">
      <c r="A1642" s="2">
        <v>42.0</v>
      </c>
      <c r="B1642" s="18" t="s">
        <v>817</v>
      </c>
      <c r="C1642">
        <v>0.0</v>
      </c>
      <c r="D1642">
        <v>0.0</v>
      </c>
      <c r="E1642" t="s">
        <v>965</v>
      </c>
      <c r="F1642" t="s">
        <v>1540</v>
      </c>
      <c r="G1642" t="s">
        <v>2860</v>
      </c>
      <c r="H1642" t="s">
        <v>2997</v>
      </c>
      <c r="I1642" t="s">
        <v>972</v>
      </c>
      <c r="J1642" t="s">
        <v>973</v>
      </c>
      <c r="K1642" s="23">
        <v>4.0</v>
      </c>
      <c r="N1642">
        <v>139.0</v>
      </c>
      <c r="O1642" s="23">
        <v>9.0</v>
      </c>
      <c r="R1642">
        <v>153.4</v>
      </c>
      <c r="S1642" t="s">
        <v>976</v>
      </c>
      <c r="T1642">
        <v>0.0</v>
      </c>
      <c r="U1642">
        <v>0.0</v>
      </c>
      <c r="V1642" s="6" t="s">
        <v>1311</v>
      </c>
      <c r="W1642" s="6" t="s">
        <v>1450</v>
      </c>
      <c r="X1642" s="6" t="s">
        <v>2857</v>
      </c>
      <c r="Y1642" s="6" t="s">
        <v>1161</v>
      </c>
      <c r="Z1642" s="6" t="s">
        <v>1849</v>
      </c>
      <c r="AA1642" s="35"/>
      <c r="AB1642" s="6" t="s">
        <v>2911</v>
      </c>
      <c r="AC1642" s="6" t="s">
        <v>2845</v>
      </c>
    </row>
    <row r="1643" ht="15.75" hidden="1" customHeight="1">
      <c r="A1643" s="2">
        <v>42.0</v>
      </c>
      <c r="B1643" s="18" t="s">
        <v>817</v>
      </c>
      <c r="C1643">
        <v>0.0</v>
      </c>
      <c r="D1643">
        <v>0.0</v>
      </c>
      <c r="E1643" t="s">
        <v>965</v>
      </c>
      <c r="F1643" t="s">
        <v>1540</v>
      </c>
      <c r="G1643" t="s">
        <v>2872</v>
      </c>
      <c r="H1643" t="s">
        <v>2998</v>
      </c>
      <c r="I1643" t="s">
        <v>972</v>
      </c>
      <c r="J1643" t="s">
        <v>973</v>
      </c>
      <c r="K1643" s="23">
        <v>4.0</v>
      </c>
      <c r="N1643">
        <v>107.9</v>
      </c>
      <c r="O1643" s="23">
        <v>5.0</v>
      </c>
      <c r="R1643">
        <v>102.7</v>
      </c>
      <c r="S1643" t="s">
        <v>976</v>
      </c>
      <c r="T1643">
        <v>0.0</v>
      </c>
      <c r="U1643">
        <v>0.0</v>
      </c>
      <c r="V1643" s="6" t="s">
        <v>1311</v>
      </c>
      <c r="W1643" s="6" t="s">
        <v>1450</v>
      </c>
      <c r="X1643" s="6" t="s">
        <v>2857</v>
      </c>
      <c r="Y1643" s="6" t="s">
        <v>1453</v>
      </c>
      <c r="Z1643" s="6" t="s">
        <v>2859</v>
      </c>
      <c r="AA1643" s="35"/>
      <c r="AB1643" s="6" t="s">
        <v>2920</v>
      </c>
      <c r="AC1643" s="6" t="s">
        <v>2845</v>
      </c>
    </row>
    <row r="1644" ht="15.75" hidden="1" customHeight="1">
      <c r="A1644" s="2">
        <v>42.0</v>
      </c>
      <c r="B1644" s="18" t="s">
        <v>817</v>
      </c>
      <c r="C1644">
        <v>0.0</v>
      </c>
      <c r="D1644">
        <v>0.0</v>
      </c>
      <c r="E1644" t="s">
        <v>965</v>
      </c>
      <c r="F1644" t="s">
        <v>1540</v>
      </c>
      <c r="G1644" t="s">
        <v>2872</v>
      </c>
      <c r="H1644" t="s">
        <v>2999</v>
      </c>
      <c r="I1644" t="s">
        <v>972</v>
      </c>
      <c r="J1644" t="s">
        <v>973</v>
      </c>
      <c r="K1644" s="23">
        <v>4.0</v>
      </c>
      <c r="N1644">
        <v>107.9</v>
      </c>
      <c r="O1644" s="23">
        <v>6.0</v>
      </c>
      <c r="R1644">
        <v>129.1</v>
      </c>
      <c r="S1644" t="s">
        <v>976</v>
      </c>
      <c r="T1644">
        <v>0.0</v>
      </c>
      <c r="U1644">
        <v>0.0</v>
      </c>
      <c r="V1644" s="6" t="s">
        <v>1311</v>
      </c>
      <c r="W1644" s="6" t="s">
        <v>1450</v>
      </c>
      <c r="X1644" s="6" t="s">
        <v>2857</v>
      </c>
      <c r="Y1644" s="6" t="s">
        <v>1298</v>
      </c>
      <c r="Z1644" s="6" t="s">
        <v>2848</v>
      </c>
      <c r="AA1644" s="35"/>
      <c r="AB1644" s="6" t="s">
        <v>2920</v>
      </c>
      <c r="AC1644" s="6" t="s">
        <v>2845</v>
      </c>
    </row>
    <row r="1645" ht="15.75" hidden="1" customHeight="1">
      <c r="A1645" s="2">
        <v>42.0</v>
      </c>
      <c r="B1645" s="18" t="s">
        <v>817</v>
      </c>
      <c r="C1645">
        <v>0.0</v>
      </c>
      <c r="D1645">
        <v>0.0</v>
      </c>
      <c r="E1645" t="s">
        <v>965</v>
      </c>
      <c r="F1645" t="s">
        <v>1540</v>
      </c>
      <c r="G1645" t="s">
        <v>2872</v>
      </c>
      <c r="H1645" t="s">
        <v>3000</v>
      </c>
      <c r="I1645" t="s">
        <v>972</v>
      </c>
      <c r="J1645" t="s">
        <v>973</v>
      </c>
      <c r="K1645" s="23">
        <v>4.0</v>
      </c>
      <c r="N1645">
        <v>107.9</v>
      </c>
      <c r="O1645" s="23">
        <v>7.0</v>
      </c>
      <c r="R1645">
        <v>113.4</v>
      </c>
      <c r="S1645" t="s">
        <v>976</v>
      </c>
      <c r="T1645">
        <v>0.0</v>
      </c>
      <c r="U1645">
        <v>0.0</v>
      </c>
      <c r="V1645" s="6" t="s">
        <v>1401</v>
      </c>
      <c r="W1645" s="6" t="s">
        <v>1450</v>
      </c>
      <c r="X1645" s="6" t="s">
        <v>2857</v>
      </c>
      <c r="Y1645" s="6" t="s">
        <v>2850</v>
      </c>
      <c r="Z1645" s="6" t="s">
        <v>2851</v>
      </c>
      <c r="AA1645" s="35"/>
      <c r="AB1645" s="6" t="s">
        <v>2920</v>
      </c>
      <c r="AC1645" s="6" t="s">
        <v>2845</v>
      </c>
    </row>
    <row r="1646" ht="15.75" hidden="1" customHeight="1">
      <c r="A1646" s="2">
        <v>42.0</v>
      </c>
      <c r="B1646" s="18" t="s">
        <v>817</v>
      </c>
      <c r="C1646">
        <v>0.0</v>
      </c>
      <c r="D1646">
        <v>0.0</v>
      </c>
      <c r="E1646" t="s">
        <v>965</v>
      </c>
      <c r="F1646" t="s">
        <v>1540</v>
      </c>
      <c r="G1646" t="s">
        <v>2872</v>
      </c>
      <c r="H1646" t="s">
        <v>3001</v>
      </c>
      <c r="I1646" t="s">
        <v>972</v>
      </c>
      <c r="J1646" t="s">
        <v>973</v>
      </c>
      <c r="K1646" s="23">
        <v>4.0</v>
      </c>
      <c r="N1646">
        <v>107.9</v>
      </c>
      <c r="O1646" s="23">
        <v>8.0</v>
      </c>
      <c r="R1646">
        <v>86.3</v>
      </c>
      <c r="S1646" t="s">
        <v>976</v>
      </c>
      <c r="T1646">
        <v>0.0</v>
      </c>
      <c r="U1646">
        <v>0.0</v>
      </c>
      <c r="V1646" s="6" t="s">
        <v>1311</v>
      </c>
      <c r="W1646" s="6" t="s">
        <v>1450</v>
      </c>
      <c r="X1646" s="6" t="s">
        <v>2857</v>
      </c>
      <c r="Y1646" s="6" t="s">
        <v>865</v>
      </c>
      <c r="Z1646" s="6" t="s">
        <v>2842</v>
      </c>
      <c r="AA1646" s="35"/>
      <c r="AB1646" s="6" t="s">
        <v>2920</v>
      </c>
      <c r="AC1646" s="6" t="s">
        <v>2845</v>
      </c>
    </row>
    <row r="1647" ht="15.75" hidden="1" customHeight="1">
      <c r="A1647" s="2">
        <v>42.0</v>
      </c>
      <c r="B1647" s="18" t="s">
        <v>817</v>
      </c>
      <c r="C1647">
        <v>0.0</v>
      </c>
      <c r="D1647">
        <v>0.0</v>
      </c>
      <c r="E1647" t="s">
        <v>965</v>
      </c>
      <c r="F1647" t="s">
        <v>1540</v>
      </c>
      <c r="G1647" t="s">
        <v>2872</v>
      </c>
      <c r="H1647" t="s">
        <v>3002</v>
      </c>
      <c r="I1647" t="s">
        <v>972</v>
      </c>
      <c r="J1647" t="s">
        <v>973</v>
      </c>
      <c r="K1647" s="23">
        <v>4.0</v>
      </c>
      <c r="N1647">
        <v>107.9</v>
      </c>
      <c r="O1647" s="23">
        <v>9.0</v>
      </c>
      <c r="R1647">
        <v>99.0</v>
      </c>
      <c r="S1647" t="s">
        <v>976</v>
      </c>
      <c r="T1647">
        <v>0.0</v>
      </c>
      <c r="U1647">
        <v>0.0</v>
      </c>
      <c r="V1647" s="6" t="s">
        <v>1311</v>
      </c>
      <c r="W1647" s="6" t="s">
        <v>1450</v>
      </c>
      <c r="X1647" s="6" t="s">
        <v>2857</v>
      </c>
      <c r="Y1647" s="6" t="s">
        <v>1161</v>
      </c>
      <c r="Z1647" s="6" t="s">
        <v>1849</v>
      </c>
      <c r="AA1647" s="35"/>
      <c r="AB1647" s="6" t="s">
        <v>2920</v>
      </c>
      <c r="AC1647" s="6" t="s">
        <v>2845</v>
      </c>
    </row>
    <row r="1648" ht="15.75" hidden="1" customHeight="1">
      <c r="A1648" s="2">
        <v>42.0</v>
      </c>
      <c r="B1648" s="18" t="s">
        <v>817</v>
      </c>
      <c r="C1648">
        <v>0.0</v>
      </c>
      <c r="D1648">
        <v>0.0</v>
      </c>
      <c r="E1648" t="s">
        <v>965</v>
      </c>
      <c r="F1648" t="s">
        <v>1540</v>
      </c>
      <c r="G1648" t="s">
        <v>2884</v>
      </c>
      <c r="H1648" t="s">
        <v>3003</v>
      </c>
      <c r="I1648" t="s">
        <v>972</v>
      </c>
      <c r="J1648" t="s">
        <v>973</v>
      </c>
      <c r="K1648" s="23">
        <v>4.0</v>
      </c>
      <c r="N1648">
        <v>182.5</v>
      </c>
      <c r="O1648" s="23">
        <v>5.0</v>
      </c>
      <c r="R1648">
        <v>150.4</v>
      </c>
      <c r="S1648" t="s">
        <v>976</v>
      </c>
      <c r="T1648">
        <v>0.0</v>
      </c>
      <c r="U1648">
        <v>0.0</v>
      </c>
      <c r="V1648" s="6" t="s">
        <v>1311</v>
      </c>
      <c r="W1648" s="6" t="s">
        <v>1450</v>
      </c>
      <c r="X1648" s="6" t="s">
        <v>2857</v>
      </c>
      <c r="Y1648" s="6" t="s">
        <v>1453</v>
      </c>
      <c r="Z1648" s="6" t="s">
        <v>2859</v>
      </c>
      <c r="AA1648" s="35"/>
      <c r="AB1648" s="6" t="s">
        <v>2902</v>
      </c>
      <c r="AC1648" s="6" t="s">
        <v>2845</v>
      </c>
    </row>
    <row r="1649" ht="15.75" hidden="1" customHeight="1">
      <c r="A1649" s="2">
        <v>42.0</v>
      </c>
      <c r="B1649" s="18" t="s">
        <v>817</v>
      </c>
      <c r="C1649">
        <v>0.0</v>
      </c>
      <c r="D1649">
        <v>0.0</v>
      </c>
      <c r="E1649" t="s">
        <v>965</v>
      </c>
      <c r="F1649" t="s">
        <v>1540</v>
      </c>
      <c r="G1649" t="s">
        <v>2840</v>
      </c>
      <c r="H1649" t="s">
        <v>3004</v>
      </c>
      <c r="I1649" t="s">
        <v>972</v>
      </c>
      <c r="J1649" t="s">
        <v>973</v>
      </c>
      <c r="K1649" s="23">
        <v>5.0</v>
      </c>
      <c r="N1649">
        <v>457.4</v>
      </c>
      <c r="O1649" s="23">
        <v>7.0</v>
      </c>
      <c r="R1649">
        <v>321.1</v>
      </c>
      <c r="S1649">
        <v>0.05</v>
      </c>
      <c r="T1649">
        <v>-1.0</v>
      </c>
      <c r="V1649" s="6" t="s">
        <v>1401</v>
      </c>
      <c r="W1649" s="6" t="s">
        <v>1453</v>
      </c>
      <c r="X1649" s="6" t="s">
        <v>2859</v>
      </c>
      <c r="Y1649" s="6" t="s">
        <v>2850</v>
      </c>
      <c r="Z1649" s="6" t="s">
        <v>2851</v>
      </c>
      <c r="AA1649" s="35"/>
      <c r="AB1649" s="6" t="s">
        <v>2897</v>
      </c>
      <c r="AC1649" s="6" t="s">
        <v>2845</v>
      </c>
    </row>
    <row r="1650" ht="15.75" hidden="1" customHeight="1">
      <c r="A1650" s="2">
        <v>42.0</v>
      </c>
      <c r="B1650" s="18" t="s">
        <v>817</v>
      </c>
      <c r="C1650">
        <v>0.0</v>
      </c>
      <c r="D1650">
        <v>0.0</v>
      </c>
      <c r="E1650" t="s">
        <v>965</v>
      </c>
      <c r="F1650" t="s">
        <v>1540</v>
      </c>
      <c r="G1650" t="s">
        <v>2840</v>
      </c>
      <c r="H1650" t="s">
        <v>3005</v>
      </c>
      <c r="I1650" t="s">
        <v>972</v>
      </c>
      <c r="J1650" t="s">
        <v>973</v>
      </c>
      <c r="K1650" s="23">
        <v>5.0</v>
      </c>
      <c r="N1650">
        <v>457.4</v>
      </c>
      <c r="O1650" s="23">
        <v>8.0</v>
      </c>
      <c r="R1650">
        <v>245.5</v>
      </c>
      <c r="S1650">
        <v>0.05</v>
      </c>
      <c r="T1650">
        <v>-1.0</v>
      </c>
      <c r="V1650" s="6" t="s">
        <v>1311</v>
      </c>
      <c r="W1650" s="6" t="s">
        <v>1453</v>
      </c>
      <c r="X1650" s="6" t="s">
        <v>2859</v>
      </c>
      <c r="Y1650" s="6" t="s">
        <v>865</v>
      </c>
      <c r="Z1650" s="6" t="s">
        <v>2842</v>
      </c>
      <c r="AA1650" s="35"/>
      <c r="AB1650" s="6" t="s">
        <v>2897</v>
      </c>
      <c r="AC1650" s="6" t="s">
        <v>2845</v>
      </c>
    </row>
    <row r="1651" ht="15.75" hidden="1" customHeight="1">
      <c r="A1651" s="2">
        <v>42.0</v>
      </c>
      <c r="B1651" s="18" t="s">
        <v>817</v>
      </c>
      <c r="C1651">
        <v>0.0</v>
      </c>
      <c r="D1651">
        <v>0.0</v>
      </c>
      <c r="E1651" t="s">
        <v>965</v>
      </c>
      <c r="F1651" t="s">
        <v>1540</v>
      </c>
      <c r="G1651" t="s">
        <v>2884</v>
      </c>
      <c r="H1651" t="s">
        <v>3006</v>
      </c>
      <c r="I1651" t="s">
        <v>972</v>
      </c>
      <c r="J1651" t="s">
        <v>973</v>
      </c>
      <c r="K1651" s="23">
        <v>5.0</v>
      </c>
      <c r="N1651">
        <v>150.4</v>
      </c>
      <c r="O1651" s="23">
        <v>6.0</v>
      </c>
      <c r="R1651">
        <v>110.1</v>
      </c>
      <c r="S1651">
        <v>0.05</v>
      </c>
      <c r="T1651">
        <v>-1.0</v>
      </c>
      <c r="V1651" s="6" t="s">
        <v>1311</v>
      </c>
      <c r="W1651" s="6" t="s">
        <v>1453</v>
      </c>
      <c r="X1651" s="6" t="s">
        <v>2859</v>
      </c>
      <c r="Y1651" s="6" t="s">
        <v>1298</v>
      </c>
      <c r="Z1651" s="6" t="s">
        <v>2848</v>
      </c>
      <c r="AA1651" s="35"/>
      <c r="AB1651" s="6" t="s">
        <v>2902</v>
      </c>
      <c r="AC1651" s="6" t="s">
        <v>2845</v>
      </c>
    </row>
    <row r="1652" ht="15.75" hidden="1" customHeight="1">
      <c r="A1652" s="2">
        <v>42.0</v>
      </c>
      <c r="B1652" s="18" t="s">
        <v>817</v>
      </c>
      <c r="C1652">
        <v>0.0</v>
      </c>
      <c r="D1652">
        <v>0.0</v>
      </c>
      <c r="E1652" t="s">
        <v>965</v>
      </c>
      <c r="F1652" t="s">
        <v>1540</v>
      </c>
      <c r="G1652" t="s">
        <v>2884</v>
      </c>
      <c r="H1652" t="s">
        <v>3007</v>
      </c>
      <c r="I1652" t="s">
        <v>972</v>
      </c>
      <c r="J1652" t="s">
        <v>973</v>
      </c>
      <c r="K1652" s="23">
        <v>5.0</v>
      </c>
      <c r="N1652">
        <v>150.4</v>
      </c>
      <c r="O1652" s="23">
        <v>7.0</v>
      </c>
      <c r="R1652">
        <v>74.1</v>
      </c>
      <c r="S1652">
        <v>0.05</v>
      </c>
      <c r="T1652">
        <v>-1.0</v>
      </c>
      <c r="V1652" s="6" t="s">
        <v>1401</v>
      </c>
      <c r="W1652" s="6" t="s">
        <v>1453</v>
      </c>
      <c r="X1652" s="6" t="s">
        <v>2859</v>
      </c>
      <c r="Y1652" s="6" t="s">
        <v>2850</v>
      </c>
      <c r="Z1652" s="6" t="s">
        <v>2851</v>
      </c>
      <c r="AA1652" s="35"/>
      <c r="AB1652" s="6" t="s">
        <v>2902</v>
      </c>
      <c r="AC1652" s="6" t="s">
        <v>2845</v>
      </c>
    </row>
    <row r="1653" ht="15.75" hidden="1" customHeight="1">
      <c r="A1653" s="2">
        <v>42.0</v>
      </c>
      <c r="B1653" s="18" t="s">
        <v>817</v>
      </c>
      <c r="C1653">
        <v>0.0</v>
      </c>
      <c r="D1653">
        <v>0.0</v>
      </c>
      <c r="E1653" t="s">
        <v>965</v>
      </c>
      <c r="F1653" t="s">
        <v>1540</v>
      </c>
      <c r="G1653" t="s">
        <v>2884</v>
      </c>
      <c r="H1653" t="s">
        <v>3008</v>
      </c>
      <c r="I1653" t="s">
        <v>972</v>
      </c>
      <c r="J1653" t="s">
        <v>973</v>
      </c>
      <c r="K1653" s="23">
        <v>5.0</v>
      </c>
      <c r="N1653">
        <v>150.4</v>
      </c>
      <c r="O1653" s="23">
        <v>8.0</v>
      </c>
      <c r="R1653">
        <v>66.7</v>
      </c>
      <c r="S1653">
        <v>0.05</v>
      </c>
      <c r="T1653">
        <v>-1.0</v>
      </c>
      <c r="V1653" s="6" t="s">
        <v>1311</v>
      </c>
      <c r="W1653" s="6" t="s">
        <v>1453</v>
      </c>
      <c r="X1653" s="6" t="s">
        <v>2859</v>
      </c>
      <c r="Y1653" s="6" t="s">
        <v>865</v>
      </c>
      <c r="Z1653" s="6" t="s">
        <v>2842</v>
      </c>
      <c r="AA1653" s="35"/>
      <c r="AB1653" s="6" t="s">
        <v>2902</v>
      </c>
      <c r="AC1653" s="6" t="s">
        <v>2845</v>
      </c>
    </row>
    <row r="1654" ht="15.75" hidden="1" customHeight="1">
      <c r="A1654" s="2">
        <v>42.0</v>
      </c>
      <c r="B1654" s="18" t="s">
        <v>817</v>
      </c>
      <c r="C1654">
        <v>0.0</v>
      </c>
      <c r="D1654">
        <v>0.0</v>
      </c>
      <c r="E1654" t="s">
        <v>965</v>
      </c>
      <c r="F1654" t="s">
        <v>1540</v>
      </c>
      <c r="G1654" t="s">
        <v>2884</v>
      </c>
      <c r="H1654" t="s">
        <v>3009</v>
      </c>
      <c r="I1654" t="s">
        <v>972</v>
      </c>
      <c r="J1654" t="s">
        <v>973</v>
      </c>
      <c r="K1654" s="23">
        <v>5.0</v>
      </c>
      <c r="N1654">
        <v>150.4</v>
      </c>
      <c r="O1654" s="23">
        <v>9.0</v>
      </c>
      <c r="R1654">
        <v>115.8</v>
      </c>
      <c r="S1654">
        <v>0.05</v>
      </c>
      <c r="T1654">
        <v>-1.0</v>
      </c>
      <c r="V1654" s="6" t="s">
        <v>1311</v>
      </c>
      <c r="W1654" s="6" t="s">
        <v>1453</v>
      </c>
      <c r="X1654" s="6" t="s">
        <v>2859</v>
      </c>
      <c r="Y1654" s="6" t="s">
        <v>1161</v>
      </c>
      <c r="Z1654" s="6" t="s">
        <v>1849</v>
      </c>
      <c r="AA1654" s="35"/>
      <c r="AB1654" s="6" t="s">
        <v>2902</v>
      </c>
      <c r="AC1654" s="6" t="s">
        <v>2845</v>
      </c>
    </row>
    <row r="1655" ht="15.75" hidden="1" customHeight="1">
      <c r="A1655" s="2">
        <v>42.0</v>
      </c>
      <c r="B1655" s="18" t="s">
        <v>817</v>
      </c>
      <c r="C1655">
        <v>0.0</v>
      </c>
      <c r="D1655">
        <v>0.0</v>
      </c>
      <c r="E1655" t="s">
        <v>965</v>
      </c>
      <c r="F1655" t="s">
        <v>1540</v>
      </c>
      <c r="G1655" t="s">
        <v>2840</v>
      </c>
      <c r="H1655" t="s">
        <v>3010</v>
      </c>
      <c r="I1655" t="s">
        <v>972</v>
      </c>
      <c r="J1655" t="s">
        <v>973</v>
      </c>
      <c r="K1655" s="23">
        <v>5.0</v>
      </c>
      <c r="N1655">
        <v>457.4</v>
      </c>
      <c r="O1655" s="23">
        <v>6.0</v>
      </c>
      <c r="R1655">
        <v>381.8</v>
      </c>
      <c r="S1655" t="s">
        <v>976</v>
      </c>
      <c r="T1655">
        <v>0.0</v>
      </c>
      <c r="U1655">
        <v>0.0</v>
      </c>
      <c r="V1655" s="6" t="s">
        <v>1311</v>
      </c>
      <c r="W1655" s="6" t="s">
        <v>1453</v>
      </c>
      <c r="X1655" s="6" t="s">
        <v>2859</v>
      </c>
      <c r="Y1655" s="6" t="s">
        <v>1298</v>
      </c>
      <c r="Z1655" s="6" t="s">
        <v>2848</v>
      </c>
      <c r="AA1655" s="35"/>
      <c r="AB1655" s="6" t="s">
        <v>2897</v>
      </c>
      <c r="AC1655" s="6" t="s">
        <v>2845</v>
      </c>
    </row>
    <row r="1656" ht="15.75" hidden="1" customHeight="1">
      <c r="A1656" s="2">
        <v>42.0</v>
      </c>
      <c r="B1656" s="18" t="s">
        <v>817</v>
      </c>
      <c r="C1656">
        <v>0.0</v>
      </c>
      <c r="D1656">
        <v>0.0</v>
      </c>
      <c r="E1656" t="s">
        <v>965</v>
      </c>
      <c r="F1656" t="s">
        <v>1540</v>
      </c>
      <c r="G1656" t="s">
        <v>2840</v>
      </c>
      <c r="H1656" t="s">
        <v>3011</v>
      </c>
      <c r="I1656" t="s">
        <v>972</v>
      </c>
      <c r="J1656" t="s">
        <v>973</v>
      </c>
      <c r="K1656" s="23">
        <v>5.0</v>
      </c>
      <c r="N1656">
        <v>457.4</v>
      </c>
      <c r="O1656" s="23">
        <v>9.0</v>
      </c>
      <c r="R1656">
        <v>419.0</v>
      </c>
      <c r="S1656" t="s">
        <v>976</v>
      </c>
      <c r="T1656">
        <v>0.0</v>
      </c>
      <c r="U1656">
        <v>0.0</v>
      </c>
      <c r="V1656" s="6" t="s">
        <v>1311</v>
      </c>
      <c r="W1656" s="6" t="s">
        <v>1453</v>
      </c>
      <c r="X1656" s="6" t="s">
        <v>2859</v>
      </c>
      <c r="Y1656" s="6" t="s">
        <v>1161</v>
      </c>
      <c r="Z1656" s="6" t="s">
        <v>1849</v>
      </c>
      <c r="AA1656" s="35"/>
      <c r="AB1656" s="6" t="s">
        <v>2897</v>
      </c>
      <c r="AC1656" s="6" t="s">
        <v>2845</v>
      </c>
    </row>
    <row r="1657" ht="15.75" hidden="1" customHeight="1">
      <c r="A1657" s="2">
        <v>42.0</v>
      </c>
      <c r="B1657" s="18" t="s">
        <v>817</v>
      </c>
      <c r="C1657">
        <v>0.0</v>
      </c>
      <c r="D1657">
        <v>0.0</v>
      </c>
      <c r="E1657" t="s">
        <v>965</v>
      </c>
      <c r="F1657" t="s">
        <v>1540</v>
      </c>
      <c r="G1657" t="s">
        <v>2860</v>
      </c>
      <c r="H1657" t="s">
        <v>3012</v>
      </c>
      <c r="I1657" t="s">
        <v>972</v>
      </c>
      <c r="J1657" t="s">
        <v>973</v>
      </c>
      <c r="K1657" s="23">
        <v>5.0</v>
      </c>
      <c r="N1657">
        <v>141.8</v>
      </c>
      <c r="O1657" s="23">
        <v>6.0</v>
      </c>
      <c r="R1657">
        <v>144.6</v>
      </c>
      <c r="S1657" t="s">
        <v>976</v>
      </c>
      <c r="T1657">
        <v>0.0</v>
      </c>
      <c r="U1657">
        <v>0.0</v>
      </c>
      <c r="V1657" s="6" t="s">
        <v>1311</v>
      </c>
      <c r="W1657" s="6" t="s">
        <v>1453</v>
      </c>
      <c r="X1657" s="6" t="s">
        <v>2859</v>
      </c>
      <c r="Y1657" s="6" t="s">
        <v>1298</v>
      </c>
      <c r="Z1657" s="6" t="s">
        <v>2848</v>
      </c>
      <c r="AA1657" s="35"/>
      <c r="AB1657" s="6" t="s">
        <v>2911</v>
      </c>
      <c r="AC1657" s="6" t="s">
        <v>2845</v>
      </c>
    </row>
    <row r="1658" ht="15.75" hidden="1" customHeight="1">
      <c r="A1658" s="2">
        <v>42.0</v>
      </c>
      <c r="B1658" s="18" t="s">
        <v>817</v>
      </c>
      <c r="C1658">
        <v>0.0</v>
      </c>
      <c r="D1658">
        <v>0.0</v>
      </c>
      <c r="E1658" t="s">
        <v>965</v>
      </c>
      <c r="F1658" t="s">
        <v>1540</v>
      </c>
      <c r="G1658" t="s">
        <v>2860</v>
      </c>
      <c r="H1658" t="s">
        <v>3013</v>
      </c>
      <c r="I1658" t="s">
        <v>972</v>
      </c>
      <c r="J1658" t="s">
        <v>973</v>
      </c>
      <c r="K1658" s="23">
        <v>5.0</v>
      </c>
      <c r="N1658">
        <v>141.8</v>
      </c>
      <c r="O1658" s="23">
        <v>7.0</v>
      </c>
      <c r="R1658">
        <v>139.0</v>
      </c>
      <c r="S1658" t="s">
        <v>976</v>
      </c>
      <c r="T1658">
        <v>0.0</v>
      </c>
      <c r="U1658">
        <v>0.0</v>
      </c>
      <c r="V1658" s="6" t="s">
        <v>1401</v>
      </c>
      <c r="W1658" s="6" t="s">
        <v>1453</v>
      </c>
      <c r="X1658" s="6" t="s">
        <v>2859</v>
      </c>
      <c r="Y1658" s="6" t="s">
        <v>2850</v>
      </c>
      <c r="Z1658" s="6" t="s">
        <v>2851</v>
      </c>
      <c r="AA1658" s="35"/>
      <c r="AB1658" s="6" t="s">
        <v>2911</v>
      </c>
      <c r="AC1658" s="6" t="s">
        <v>2845</v>
      </c>
    </row>
    <row r="1659" ht="15.75" hidden="1" customHeight="1">
      <c r="A1659" s="2">
        <v>42.0</v>
      </c>
      <c r="B1659" s="18" t="s">
        <v>817</v>
      </c>
      <c r="C1659">
        <v>0.0</v>
      </c>
      <c r="D1659">
        <v>0.0</v>
      </c>
      <c r="E1659" t="s">
        <v>965</v>
      </c>
      <c r="F1659" t="s">
        <v>1540</v>
      </c>
      <c r="G1659" t="s">
        <v>2860</v>
      </c>
      <c r="H1659" t="s">
        <v>3014</v>
      </c>
      <c r="I1659" t="s">
        <v>972</v>
      </c>
      <c r="J1659" t="s">
        <v>973</v>
      </c>
      <c r="K1659" s="23">
        <v>5.0</v>
      </c>
      <c r="N1659">
        <v>141.8</v>
      </c>
      <c r="O1659" s="23">
        <v>8.0</v>
      </c>
      <c r="R1659">
        <v>102.8</v>
      </c>
      <c r="S1659" t="s">
        <v>976</v>
      </c>
      <c r="T1659">
        <v>0.0</v>
      </c>
      <c r="U1659">
        <v>0.0</v>
      </c>
      <c r="V1659" s="6" t="s">
        <v>1311</v>
      </c>
      <c r="W1659" s="6" t="s">
        <v>1453</v>
      </c>
      <c r="X1659" s="6" t="s">
        <v>2859</v>
      </c>
      <c r="Y1659" s="6" t="s">
        <v>865</v>
      </c>
      <c r="Z1659" s="6" t="s">
        <v>2842</v>
      </c>
      <c r="AA1659" s="35"/>
      <c r="AB1659" s="6" t="s">
        <v>2911</v>
      </c>
      <c r="AC1659" s="6" t="s">
        <v>2845</v>
      </c>
    </row>
    <row r="1660" ht="15.75" hidden="1" customHeight="1">
      <c r="A1660" s="2">
        <v>42.0</v>
      </c>
      <c r="B1660" s="18" t="s">
        <v>817</v>
      </c>
      <c r="C1660">
        <v>0.0</v>
      </c>
      <c r="D1660">
        <v>0.0</v>
      </c>
      <c r="E1660" t="s">
        <v>965</v>
      </c>
      <c r="F1660" t="s">
        <v>1540</v>
      </c>
      <c r="G1660" t="s">
        <v>2860</v>
      </c>
      <c r="H1660" t="s">
        <v>3015</v>
      </c>
      <c r="I1660" t="s">
        <v>972</v>
      </c>
      <c r="J1660" t="s">
        <v>973</v>
      </c>
      <c r="K1660" s="23">
        <v>5.0</v>
      </c>
      <c r="N1660">
        <v>141.8</v>
      </c>
      <c r="O1660" s="23">
        <v>9.0</v>
      </c>
      <c r="R1660">
        <v>153.4</v>
      </c>
      <c r="S1660" t="s">
        <v>976</v>
      </c>
      <c r="T1660">
        <v>0.0</v>
      </c>
      <c r="U1660">
        <v>0.0</v>
      </c>
      <c r="V1660" s="6" t="s">
        <v>1311</v>
      </c>
      <c r="W1660" s="6" t="s">
        <v>1453</v>
      </c>
      <c r="X1660" s="6" t="s">
        <v>2859</v>
      </c>
      <c r="Y1660" s="6" t="s">
        <v>1161</v>
      </c>
      <c r="Z1660" s="6" t="s">
        <v>1849</v>
      </c>
      <c r="AA1660" s="35"/>
      <c r="AB1660" s="6" t="s">
        <v>2911</v>
      </c>
      <c r="AC1660" s="6" t="s">
        <v>2845</v>
      </c>
    </row>
    <row r="1661" ht="15.75" hidden="1" customHeight="1">
      <c r="A1661" s="2">
        <v>42.0</v>
      </c>
      <c r="B1661" s="18" t="s">
        <v>817</v>
      </c>
      <c r="C1661">
        <v>0.0</v>
      </c>
      <c r="D1661">
        <v>0.0</v>
      </c>
      <c r="E1661" t="s">
        <v>965</v>
      </c>
      <c r="F1661" t="s">
        <v>1540</v>
      </c>
      <c r="G1661" t="s">
        <v>2872</v>
      </c>
      <c r="H1661" t="s">
        <v>3016</v>
      </c>
      <c r="I1661" t="s">
        <v>972</v>
      </c>
      <c r="J1661" t="s">
        <v>973</v>
      </c>
      <c r="K1661" s="23">
        <v>5.0</v>
      </c>
      <c r="N1661">
        <v>102.7</v>
      </c>
      <c r="O1661" s="23">
        <v>6.0</v>
      </c>
      <c r="R1661">
        <v>129.1</v>
      </c>
      <c r="S1661" t="s">
        <v>976</v>
      </c>
      <c r="T1661">
        <v>0.0</v>
      </c>
      <c r="U1661">
        <v>0.0</v>
      </c>
      <c r="V1661" s="6" t="s">
        <v>1311</v>
      </c>
      <c r="W1661" s="6" t="s">
        <v>1453</v>
      </c>
      <c r="X1661" s="6" t="s">
        <v>2859</v>
      </c>
      <c r="Y1661" s="6" t="s">
        <v>1298</v>
      </c>
      <c r="Z1661" s="6" t="s">
        <v>2848</v>
      </c>
      <c r="AA1661" s="35"/>
      <c r="AB1661" s="6" t="s">
        <v>2920</v>
      </c>
      <c r="AC1661" s="6" t="s">
        <v>2845</v>
      </c>
    </row>
    <row r="1662" ht="15.75" hidden="1" customHeight="1">
      <c r="A1662" s="2">
        <v>42.0</v>
      </c>
      <c r="B1662" s="18" t="s">
        <v>817</v>
      </c>
      <c r="C1662">
        <v>0.0</v>
      </c>
      <c r="D1662">
        <v>0.0</v>
      </c>
      <c r="E1662" t="s">
        <v>965</v>
      </c>
      <c r="F1662" t="s">
        <v>1540</v>
      </c>
      <c r="G1662" t="s">
        <v>2872</v>
      </c>
      <c r="H1662" t="s">
        <v>3017</v>
      </c>
      <c r="I1662" t="s">
        <v>972</v>
      </c>
      <c r="J1662" t="s">
        <v>973</v>
      </c>
      <c r="K1662" s="23">
        <v>5.0</v>
      </c>
      <c r="N1662">
        <v>102.7</v>
      </c>
      <c r="O1662" s="23">
        <v>7.0</v>
      </c>
      <c r="R1662">
        <v>113.4</v>
      </c>
      <c r="S1662" t="s">
        <v>976</v>
      </c>
      <c r="T1662">
        <v>0.0</v>
      </c>
      <c r="U1662">
        <v>0.0</v>
      </c>
      <c r="V1662" s="6" t="s">
        <v>1401</v>
      </c>
      <c r="W1662" s="6" t="s">
        <v>1453</v>
      </c>
      <c r="X1662" s="6" t="s">
        <v>2859</v>
      </c>
      <c r="Y1662" s="6" t="s">
        <v>2850</v>
      </c>
      <c r="Z1662" s="6" t="s">
        <v>2851</v>
      </c>
      <c r="AA1662" s="35"/>
      <c r="AB1662" s="6" t="s">
        <v>2920</v>
      </c>
      <c r="AC1662" s="6" t="s">
        <v>2845</v>
      </c>
    </row>
    <row r="1663" ht="15.75" hidden="1" customHeight="1">
      <c r="A1663" s="2">
        <v>42.0</v>
      </c>
      <c r="B1663" s="18" t="s">
        <v>817</v>
      </c>
      <c r="C1663">
        <v>0.0</v>
      </c>
      <c r="D1663">
        <v>0.0</v>
      </c>
      <c r="E1663" t="s">
        <v>965</v>
      </c>
      <c r="F1663" t="s">
        <v>1540</v>
      </c>
      <c r="G1663" t="s">
        <v>2872</v>
      </c>
      <c r="H1663" t="s">
        <v>3018</v>
      </c>
      <c r="I1663" t="s">
        <v>972</v>
      </c>
      <c r="J1663" t="s">
        <v>973</v>
      </c>
      <c r="K1663" s="23">
        <v>5.0</v>
      </c>
      <c r="N1663">
        <v>102.7</v>
      </c>
      <c r="O1663" s="23">
        <v>8.0</v>
      </c>
      <c r="R1663">
        <v>86.3</v>
      </c>
      <c r="S1663" t="s">
        <v>976</v>
      </c>
      <c r="T1663">
        <v>0.0</v>
      </c>
      <c r="U1663">
        <v>0.0</v>
      </c>
      <c r="V1663" s="6" t="s">
        <v>1311</v>
      </c>
      <c r="W1663" s="6" t="s">
        <v>1453</v>
      </c>
      <c r="X1663" s="6" t="s">
        <v>2859</v>
      </c>
      <c r="Y1663" s="6" t="s">
        <v>865</v>
      </c>
      <c r="Z1663" s="6" t="s">
        <v>2842</v>
      </c>
      <c r="AA1663" s="35"/>
      <c r="AB1663" s="6" t="s">
        <v>2920</v>
      </c>
      <c r="AC1663" s="6" t="s">
        <v>2845</v>
      </c>
    </row>
    <row r="1664" ht="15.75" hidden="1" customHeight="1">
      <c r="A1664" s="2">
        <v>42.0</v>
      </c>
      <c r="B1664" s="18" t="s">
        <v>817</v>
      </c>
      <c r="C1664">
        <v>0.0</v>
      </c>
      <c r="D1664">
        <v>0.0</v>
      </c>
      <c r="E1664" t="s">
        <v>965</v>
      </c>
      <c r="F1664" t="s">
        <v>1540</v>
      </c>
      <c r="G1664" t="s">
        <v>2872</v>
      </c>
      <c r="H1664" t="s">
        <v>3019</v>
      </c>
      <c r="I1664" t="s">
        <v>972</v>
      </c>
      <c r="J1664" t="s">
        <v>973</v>
      </c>
      <c r="K1664" s="23">
        <v>5.0</v>
      </c>
      <c r="N1664">
        <v>102.7</v>
      </c>
      <c r="O1664" s="23">
        <v>9.0</v>
      </c>
      <c r="R1664">
        <v>99.0</v>
      </c>
      <c r="S1664" t="s">
        <v>976</v>
      </c>
      <c r="T1664">
        <v>0.0</v>
      </c>
      <c r="U1664">
        <v>0.0</v>
      </c>
      <c r="V1664" s="6" t="s">
        <v>1311</v>
      </c>
      <c r="W1664" s="6" t="s">
        <v>1453</v>
      </c>
      <c r="X1664" s="6" t="s">
        <v>2859</v>
      </c>
      <c r="Y1664" s="6" t="s">
        <v>1161</v>
      </c>
      <c r="Z1664" s="6" t="s">
        <v>1849</v>
      </c>
      <c r="AA1664" s="35"/>
      <c r="AB1664" s="6" t="s">
        <v>2920</v>
      </c>
      <c r="AC1664" s="6" t="s">
        <v>2845</v>
      </c>
    </row>
    <row r="1665" ht="15.75" hidden="1" customHeight="1">
      <c r="A1665" s="2">
        <v>42.0</v>
      </c>
      <c r="B1665" s="18" t="s">
        <v>817</v>
      </c>
      <c r="C1665">
        <v>0.0</v>
      </c>
      <c r="D1665">
        <v>0.0</v>
      </c>
      <c r="E1665" t="s">
        <v>965</v>
      </c>
      <c r="F1665" t="s">
        <v>1540</v>
      </c>
      <c r="G1665" t="s">
        <v>2840</v>
      </c>
      <c r="H1665" t="s">
        <v>3020</v>
      </c>
      <c r="I1665" t="s">
        <v>972</v>
      </c>
      <c r="J1665" t="s">
        <v>973</v>
      </c>
      <c r="K1665" s="23">
        <v>6.0</v>
      </c>
      <c r="N1665">
        <v>381.8</v>
      </c>
      <c r="O1665" s="23">
        <v>8.0</v>
      </c>
      <c r="R1665">
        <v>245.5</v>
      </c>
      <c r="S1665">
        <v>0.05</v>
      </c>
      <c r="T1665">
        <v>-1.0</v>
      </c>
      <c r="V1665" s="6" t="s">
        <v>1311</v>
      </c>
      <c r="W1665" s="6" t="s">
        <v>1298</v>
      </c>
      <c r="X1665" s="6" t="s">
        <v>2848</v>
      </c>
      <c r="Y1665" s="6" t="s">
        <v>865</v>
      </c>
      <c r="Z1665" s="6" t="s">
        <v>2842</v>
      </c>
      <c r="AA1665" s="35"/>
      <c r="AB1665" s="6" t="s">
        <v>2897</v>
      </c>
      <c r="AC1665" s="6" t="s">
        <v>2845</v>
      </c>
    </row>
    <row r="1666" ht="15.75" hidden="1" customHeight="1">
      <c r="A1666" s="2">
        <v>42.0</v>
      </c>
      <c r="B1666" s="18" t="s">
        <v>817</v>
      </c>
      <c r="C1666">
        <v>0.0</v>
      </c>
      <c r="D1666">
        <v>0.0</v>
      </c>
      <c r="E1666" t="s">
        <v>965</v>
      </c>
      <c r="F1666" t="s">
        <v>1540</v>
      </c>
      <c r="G1666" t="s">
        <v>2872</v>
      </c>
      <c r="H1666" t="s">
        <v>3021</v>
      </c>
      <c r="I1666" t="s">
        <v>972</v>
      </c>
      <c r="J1666" t="s">
        <v>973</v>
      </c>
      <c r="K1666" s="23">
        <v>6.0</v>
      </c>
      <c r="N1666">
        <v>129.1</v>
      </c>
      <c r="O1666" s="23">
        <v>8.0</v>
      </c>
      <c r="R1666">
        <v>86.3</v>
      </c>
      <c r="S1666">
        <v>0.05</v>
      </c>
      <c r="T1666">
        <v>-1.0</v>
      </c>
      <c r="V1666" s="6" t="s">
        <v>1311</v>
      </c>
      <c r="W1666" s="6" t="s">
        <v>1298</v>
      </c>
      <c r="X1666" s="6" t="s">
        <v>2848</v>
      </c>
      <c r="Y1666" s="6" t="s">
        <v>865</v>
      </c>
      <c r="Z1666" s="6" t="s">
        <v>2842</v>
      </c>
      <c r="AA1666" s="35"/>
      <c r="AB1666" s="6" t="s">
        <v>2920</v>
      </c>
      <c r="AC1666" s="6" t="s">
        <v>2845</v>
      </c>
    </row>
    <row r="1667" ht="15.75" hidden="1" customHeight="1">
      <c r="A1667" s="2">
        <v>42.0</v>
      </c>
      <c r="B1667" s="18" t="s">
        <v>817</v>
      </c>
      <c r="C1667">
        <v>0.0</v>
      </c>
      <c r="D1667">
        <v>0.0</v>
      </c>
      <c r="E1667" t="s">
        <v>965</v>
      </c>
      <c r="F1667" t="s">
        <v>1540</v>
      </c>
      <c r="G1667" t="s">
        <v>2884</v>
      </c>
      <c r="H1667" t="s">
        <v>3022</v>
      </c>
      <c r="I1667" t="s">
        <v>972</v>
      </c>
      <c r="J1667" t="s">
        <v>973</v>
      </c>
      <c r="K1667" s="23">
        <v>6.0</v>
      </c>
      <c r="N1667">
        <v>110.1</v>
      </c>
      <c r="O1667" s="23">
        <v>7.0</v>
      </c>
      <c r="R1667">
        <v>74.1</v>
      </c>
      <c r="S1667">
        <v>0.05</v>
      </c>
      <c r="T1667">
        <v>-1.0</v>
      </c>
      <c r="V1667" s="6" t="s">
        <v>1401</v>
      </c>
      <c r="W1667" s="6" t="s">
        <v>1298</v>
      </c>
      <c r="X1667" s="6" t="s">
        <v>2848</v>
      </c>
      <c r="Y1667" s="6" t="s">
        <v>2850</v>
      </c>
      <c r="Z1667" s="6" t="s">
        <v>2851</v>
      </c>
      <c r="AA1667" s="35"/>
      <c r="AB1667" s="6" t="s">
        <v>2902</v>
      </c>
      <c r="AC1667" s="6" t="s">
        <v>2845</v>
      </c>
    </row>
    <row r="1668" ht="15.75" hidden="1" customHeight="1">
      <c r="A1668" s="2">
        <v>42.0</v>
      </c>
      <c r="B1668" s="18" t="s">
        <v>817</v>
      </c>
      <c r="C1668">
        <v>0.0</v>
      </c>
      <c r="D1668">
        <v>0.0</v>
      </c>
      <c r="E1668" t="s">
        <v>965</v>
      </c>
      <c r="F1668" t="s">
        <v>1540</v>
      </c>
      <c r="G1668" t="s">
        <v>2884</v>
      </c>
      <c r="H1668" t="s">
        <v>3023</v>
      </c>
      <c r="I1668" t="s">
        <v>972</v>
      </c>
      <c r="J1668" t="s">
        <v>973</v>
      </c>
      <c r="K1668" s="23">
        <v>6.0</v>
      </c>
      <c r="N1668">
        <v>110.1</v>
      </c>
      <c r="O1668" s="23">
        <v>8.0</v>
      </c>
      <c r="R1668">
        <v>66.7</v>
      </c>
      <c r="S1668">
        <v>0.05</v>
      </c>
      <c r="T1668">
        <v>-1.0</v>
      </c>
      <c r="V1668" s="6" t="s">
        <v>1311</v>
      </c>
      <c r="W1668" s="6" t="s">
        <v>1298</v>
      </c>
      <c r="X1668" s="6" t="s">
        <v>2848</v>
      </c>
      <c r="Y1668" s="6" t="s">
        <v>865</v>
      </c>
      <c r="Z1668" s="6" t="s">
        <v>2842</v>
      </c>
      <c r="AA1668" s="35"/>
      <c r="AB1668" s="6" t="s">
        <v>2902</v>
      </c>
      <c r="AC1668" s="6" t="s">
        <v>2845</v>
      </c>
    </row>
    <row r="1669" ht="15.75" hidden="1" customHeight="1">
      <c r="A1669" s="2">
        <v>42.0</v>
      </c>
      <c r="B1669" s="18" t="s">
        <v>817</v>
      </c>
      <c r="C1669">
        <v>0.0</v>
      </c>
      <c r="D1669">
        <v>0.0</v>
      </c>
      <c r="E1669" t="s">
        <v>965</v>
      </c>
      <c r="F1669" t="s">
        <v>1540</v>
      </c>
      <c r="G1669" t="s">
        <v>2840</v>
      </c>
      <c r="H1669" t="s">
        <v>3024</v>
      </c>
      <c r="I1669" t="s">
        <v>972</v>
      </c>
      <c r="J1669" t="s">
        <v>973</v>
      </c>
      <c r="K1669" s="23">
        <v>6.0</v>
      </c>
      <c r="N1669">
        <v>381.8</v>
      </c>
      <c r="O1669" s="23">
        <v>7.0</v>
      </c>
      <c r="R1669">
        <v>321.1</v>
      </c>
      <c r="S1669" t="s">
        <v>976</v>
      </c>
      <c r="T1669">
        <v>0.0</v>
      </c>
      <c r="U1669">
        <v>0.0</v>
      </c>
      <c r="V1669" s="6" t="s">
        <v>1401</v>
      </c>
      <c r="W1669" s="6" t="s">
        <v>1298</v>
      </c>
      <c r="X1669" s="6" t="s">
        <v>2848</v>
      </c>
      <c r="Y1669" s="6" t="s">
        <v>2850</v>
      </c>
      <c r="Z1669" s="6" t="s">
        <v>2851</v>
      </c>
      <c r="AA1669" s="35"/>
      <c r="AB1669" s="6" t="s">
        <v>2897</v>
      </c>
      <c r="AC1669" s="6" t="s">
        <v>2845</v>
      </c>
    </row>
    <row r="1670" ht="15.75" hidden="1" customHeight="1">
      <c r="A1670" s="2">
        <v>42.0</v>
      </c>
      <c r="B1670" s="18" t="s">
        <v>817</v>
      </c>
      <c r="C1670">
        <v>0.0</v>
      </c>
      <c r="D1670">
        <v>0.0</v>
      </c>
      <c r="E1670" t="s">
        <v>965</v>
      </c>
      <c r="F1670" t="s">
        <v>1540</v>
      </c>
      <c r="G1670" t="s">
        <v>2840</v>
      </c>
      <c r="H1670" t="s">
        <v>3025</v>
      </c>
      <c r="I1670" t="s">
        <v>972</v>
      </c>
      <c r="J1670" t="s">
        <v>973</v>
      </c>
      <c r="K1670" s="23">
        <v>6.0</v>
      </c>
      <c r="N1670">
        <v>381.8</v>
      </c>
      <c r="O1670" s="23">
        <v>9.0</v>
      </c>
      <c r="R1670">
        <v>419.0</v>
      </c>
      <c r="S1670" t="s">
        <v>976</v>
      </c>
      <c r="T1670">
        <v>0.0</v>
      </c>
      <c r="U1670">
        <v>0.0</v>
      </c>
      <c r="V1670" s="6" t="s">
        <v>1311</v>
      </c>
      <c r="W1670" s="6" t="s">
        <v>1298</v>
      </c>
      <c r="X1670" s="6" t="s">
        <v>2848</v>
      </c>
      <c r="Y1670" s="6" t="s">
        <v>1161</v>
      </c>
      <c r="Z1670" s="6" t="s">
        <v>1849</v>
      </c>
      <c r="AA1670" s="35"/>
      <c r="AB1670" s="6" t="s">
        <v>2897</v>
      </c>
      <c r="AC1670" s="6" t="s">
        <v>2845</v>
      </c>
    </row>
    <row r="1671" ht="15.75" hidden="1" customHeight="1">
      <c r="A1671" s="2">
        <v>42.0</v>
      </c>
      <c r="B1671" s="18" t="s">
        <v>817</v>
      </c>
      <c r="C1671">
        <v>0.0</v>
      </c>
      <c r="D1671">
        <v>0.0</v>
      </c>
      <c r="E1671" t="s">
        <v>965</v>
      </c>
      <c r="F1671" t="s">
        <v>1540</v>
      </c>
      <c r="G1671" t="s">
        <v>2860</v>
      </c>
      <c r="H1671" t="s">
        <v>3026</v>
      </c>
      <c r="I1671" t="s">
        <v>972</v>
      </c>
      <c r="J1671" t="s">
        <v>973</v>
      </c>
      <c r="K1671" s="23">
        <v>6.0</v>
      </c>
      <c r="N1671">
        <v>144.6</v>
      </c>
      <c r="O1671" s="23">
        <v>7.0</v>
      </c>
      <c r="R1671">
        <v>139.0</v>
      </c>
      <c r="S1671" t="s">
        <v>976</v>
      </c>
      <c r="T1671">
        <v>0.0</v>
      </c>
      <c r="U1671">
        <v>0.0</v>
      </c>
      <c r="V1671" s="6" t="s">
        <v>1401</v>
      </c>
      <c r="W1671" s="6" t="s">
        <v>1298</v>
      </c>
      <c r="X1671" s="6" t="s">
        <v>2848</v>
      </c>
      <c r="Y1671" s="6" t="s">
        <v>2850</v>
      </c>
      <c r="Z1671" s="6" t="s">
        <v>2851</v>
      </c>
      <c r="AA1671" s="35"/>
      <c r="AB1671" s="6" t="s">
        <v>2911</v>
      </c>
      <c r="AC1671" s="6" t="s">
        <v>2845</v>
      </c>
    </row>
    <row r="1672" ht="15.75" hidden="1" customHeight="1">
      <c r="A1672" s="2">
        <v>42.0</v>
      </c>
      <c r="B1672" s="18" t="s">
        <v>817</v>
      </c>
      <c r="C1672">
        <v>0.0</v>
      </c>
      <c r="D1672">
        <v>0.0</v>
      </c>
      <c r="E1672" t="s">
        <v>965</v>
      </c>
      <c r="F1672" t="s">
        <v>1540</v>
      </c>
      <c r="G1672" t="s">
        <v>2860</v>
      </c>
      <c r="H1672" t="s">
        <v>3027</v>
      </c>
      <c r="I1672" t="s">
        <v>972</v>
      </c>
      <c r="J1672" t="s">
        <v>973</v>
      </c>
      <c r="K1672" s="23">
        <v>6.0</v>
      </c>
      <c r="N1672">
        <v>144.6</v>
      </c>
      <c r="O1672" s="23">
        <v>8.0</v>
      </c>
      <c r="R1672">
        <v>102.8</v>
      </c>
      <c r="S1672" t="s">
        <v>976</v>
      </c>
      <c r="T1672">
        <v>0.0</v>
      </c>
      <c r="U1672">
        <v>0.0</v>
      </c>
      <c r="V1672" s="6" t="s">
        <v>1311</v>
      </c>
      <c r="W1672" s="6" t="s">
        <v>1298</v>
      </c>
      <c r="X1672" s="6" t="s">
        <v>2848</v>
      </c>
      <c r="Y1672" s="6" t="s">
        <v>865</v>
      </c>
      <c r="Z1672" s="6" t="s">
        <v>2842</v>
      </c>
      <c r="AA1672" s="35"/>
      <c r="AB1672" s="6" t="s">
        <v>2911</v>
      </c>
      <c r="AC1672" s="6" t="s">
        <v>2845</v>
      </c>
    </row>
    <row r="1673" ht="15.75" hidden="1" customHeight="1">
      <c r="A1673" s="2">
        <v>42.0</v>
      </c>
      <c r="B1673" s="18" t="s">
        <v>817</v>
      </c>
      <c r="C1673">
        <v>0.0</v>
      </c>
      <c r="D1673">
        <v>0.0</v>
      </c>
      <c r="E1673" t="s">
        <v>965</v>
      </c>
      <c r="F1673" t="s">
        <v>1540</v>
      </c>
      <c r="G1673" t="s">
        <v>2860</v>
      </c>
      <c r="H1673" t="s">
        <v>3028</v>
      </c>
      <c r="I1673" t="s">
        <v>972</v>
      </c>
      <c r="J1673" t="s">
        <v>973</v>
      </c>
      <c r="K1673" s="23">
        <v>6.0</v>
      </c>
      <c r="N1673">
        <v>144.6</v>
      </c>
      <c r="O1673" s="23">
        <v>9.0</v>
      </c>
      <c r="R1673">
        <v>153.4</v>
      </c>
      <c r="S1673" t="s">
        <v>976</v>
      </c>
      <c r="T1673">
        <v>0.0</v>
      </c>
      <c r="U1673">
        <v>0.0</v>
      </c>
      <c r="V1673" s="6" t="s">
        <v>1311</v>
      </c>
      <c r="W1673" s="6" t="s">
        <v>1298</v>
      </c>
      <c r="X1673" s="6" t="s">
        <v>2848</v>
      </c>
      <c r="Y1673" s="6" t="s">
        <v>1161</v>
      </c>
      <c r="Z1673" s="6" t="s">
        <v>1849</v>
      </c>
      <c r="AA1673" s="35"/>
      <c r="AB1673" s="6" t="s">
        <v>2911</v>
      </c>
      <c r="AC1673" s="6" t="s">
        <v>2845</v>
      </c>
    </row>
    <row r="1674" ht="15.75" hidden="1" customHeight="1">
      <c r="A1674" s="2">
        <v>42.0</v>
      </c>
      <c r="B1674" s="18" t="s">
        <v>817</v>
      </c>
      <c r="C1674">
        <v>0.0</v>
      </c>
      <c r="D1674">
        <v>0.0</v>
      </c>
      <c r="E1674" t="s">
        <v>965</v>
      </c>
      <c r="F1674" t="s">
        <v>1540</v>
      </c>
      <c r="G1674" t="s">
        <v>2872</v>
      </c>
      <c r="H1674" t="s">
        <v>3029</v>
      </c>
      <c r="I1674" t="s">
        <v>972</v>
      </c>
      <c r="J1674" t="s">
        <v>973</v>
      </c>
      <c r="K1674" s="23">
        <v>6.0</v>
      </c>
      <c r="N1674">
        <v>129.1</v>
      </c>
      <c r="O1674" s="23">
        <v>7.0</v>
      </c>
      <c r="R1674">
        <v>113.4</v>
      </c>
      <c r="S1674" t="s">
        <v>976</v>
      </c>
      <c r="T1674">
        <v>0.0</v>
      </c>
      <c r="U1674">
        <v>0.0</v>
      </c>
      <c r="V1674" s="6" t="s">
        <v>1401</v>
      </c>
      <c r="W1674" s="6" t="s">
        <v>1298</v>
      </c>
      <c r="X1674" s="6" t="s">
        <v>2848</v>
      </c>
      <c r="Y1674" s="6" t="s">
        <v>2850</v>
      </c>
      <c r="Z1674" s="6" t="s">
        <v>2851</v>
      </c>
      <c r="AA1674" s="35"/>
      <c r="AB1674" s="6" t="s">
        <v>2920</v>
      </c>
      <c r="AC1674" s="6" t="s">
        <v>2845</v>
      </c>
    </row>
    <row r="1675" ht="15.75" hidden="1" customHeight="1">
      <c r="A1675" s="2">
        <v>42.0</v>
      </c>
      <c r="B1675" s="18" t="s">
        <v>817</v>
      </c>
      <c r="C1675">
        <v>0.0</v>
      </c>
      <c r="D1675">
        <v>0.0</v>
      </c>
      <c r="E1675" t="s">
        <v>965</v>
      </c>
      <c r="F1675" t="s">
        <v>1540</v>
      </c>
      <c r="G1675" t="s">
        <v>2872</v>
      </c>
      <c r="H1675" t="s">
        <v>3030</v>
      </c>
      <c r="I1675" t="s">
        <v>972</v>
      </c>
      <c r="J1675" t="s">
        <v>973</v>
      </c>
      <c r="K1675" s="23">
        <v>6.0</v>
      </c>
      <c r="N1675">
        <v>129.1</v>
      </c>
      <c r="O1675" s="23">
        <v>9.0</v>
      </c>
      <c r="R1675">
        <v>99.0</v>
      </c>
      <c r="S1675" t="s">
        <v>976</v>
      </c>
      <c r="T1675">
        <v>0.0</v>
      </c>
      <c r="U1675">
        <v>0.0</v>
      </c>
      <c r="V1675" s="6" t="s">
        <v>1311</v>
      </c>
      <c r="W1675" s="6" t="s">
        <v>1298</v>
      </c>
      <c r="X1675" s="6" t="s">
        <v>2848</v>
      </c>
      <c r="Y1675" s="6" t="s">
        <v>1161</v>
      </c>
      <c r="Z1675" s="6" t="s">
        <v>1849</v>
      </c>
      <c r="AA1675" s="35"/>
      <c r="AB1675" s="6" t="s">
        <v>2920</v>
      </c>
      <c r="AC1675" s="6" t="s">
        <v>2845</v>
      </c>
    </row>
    <row r="1676" ht="15.75" hidden="1" customHeight="1">
      <c r="A1676" s="2">
        <v>42.0</v>
      </c>
      <c r="B1676" s="18" t="s">
        <v>817</v>
      </c>
      <c r="C1676">
        <v>0.0</v>
      </c>
      <c r="D1676">
        <v>0.0</v>
      </c>
      <c r="E1676" t="s">
        <v>965</v>
      </c>
      <c r="F1676" t="s">
        <v>1540</v>
      </c>
      <c r="G1676" t="s">
        <v>2884</v>
      </c>
      <c r="H1676" t="s">
        <v>3031</v>
      </c>
      <c r="I1676" t="s">
        <v>972</v>
      </c>
      <c r="J1676" t="s">
        <v>973</v>
      </c>
      <c r="K1676" s="23">
        <v>6.0</v>
      </c>
      <c r="N1676">
        <v>110.1</v>
      </c>
      <c r="O1676" s="23">
        <v>9.0</v>
      </c>
      <c r="R1676">
        <v>115.8</v>
      </c>
      <c r="S1676" t="s">
        <v>976</v>
      </c>
      <c r="T1676">
        <v>0.0</v>
      </c>
      <c r="U1676">
        <v>0.0</v>
      </c>
      <c r="V1676" s="6" t="s">
        <v>1311</v>
      </c>
      <c r="W1676" s="6" t="s">
        <v>1298</v>
      </c>
      <c r="X1676" s="6" t="s">
        <v>2848</v>
      </c>
      <c r="Y1676" s="6" t="s">
        <v>1161</v>
      </c>
      <c r="Z1676" s="6" t="s">
        <v>1849</v>
      </c>
      <c r="AA1676" s="35"/>
      <c r="AB1676" s="6" t="s">
        <v>2902</v>
      </c>
      <c r="AC1676" s="6" t="s">
        <v>2845</v>
      </c>
    </row>
    <row r="1677" ht="15.75" hidden="1" customHeight="1">
      <c r="A1677" s="2">
        <v>42.0</v>
      </c>
      <c r="B1677" s="18" t="s">
        <v>817</v>
      </c>
      <c r="C1677">
        <v>0.0</v>
      </c>
      <c r="D1677">
        <v>0.0</v>
      </c>
      <c r="E1677" t="s">
        <v>965</v>
      </c>
      <c r="F1677" t="s">
        <v>1540</v>
      </c>
      <c r="G1677" t="s">
        <v>2840</v>
      </c>
      <c r="H1677" t="s">
        <v>3032</v>
      </c>
      <c r="I1677" t="s">
        <v>972</v>
      </c>
      <c r="J1677" t="s">
        <v>973</v>
      </c>
      <c r="K1677" s="23">
        <v>8.0</v>
      </c>
      <c r="N1677">
        <v>245.5</v>
      </c>
      <c r="O1677" s="23">
        <v>7.0</v>
      </c>
      <c r="R1677">
        <v>321.1</v>
      </c>
      <c r="S1677">
        <v>0.05</v>
      </c>
      <c r="T1677">
        <v>1.0</v>
      </c>
      <c r="V1677" s="6" t="s">
        <v>1401</v>
      </c>
      <c r="W1677" s="6" t="s">
        <v>2850</v>
      </c>
      <c r="X1677" s="6" t="s">
        <v>2851</v>
      </c>
      <c r="Y1677" s="6" t="s">
        <v>865</v>
      </c>
      <c r="Z1677" s="6" t="s">
        <v>2842</v>
      </c>
      <c r="AA1677" s="35"/>
      <c r="AB1677" s="6" t="s">
        <v>2897</v>
      </c>
      <c r="AC1677" s="6" t="s">
        <v>2845</v>
      </c>
    </row>
    <row r="1678" ht="15.75" hidden="1" customHeight="1">
      <c r="A1678" s="2">
        <v>42.0</v>
      </c>
      <c r="B1678" s="18" t="s">
        <v>817</v>
      </c>
      <c r="C1678">
        <v>0.0</v>
      </c>
      <c r="D1678">
        <v>0.0</v>
      </c>
      <c r="E1678" t="s">
        <v>965</v>
      </c>
      <c r="F1678" t="s">
        <v>1540</v>
      </c>
      <c r="G1678" t="s">
        <v>2860</v>
      </c>
      <c r="H1678" t="s">
        <v>3033</v>
      </c>
      <c r="I1678" t="s">
        <v>972</v>
      </c>
      <c r="J1678" t="s">
        <v>973</v>
      </c>
      <c r="K1678" s="23">
        <v>8.0</v>
      </c>
      <c r="N1678">
        <v>102.8</v>
      </c>
      <c r="O1678" s="23">
        <v>7.0</v>
      </c>
      <c r="R1678">
        <v>139.0</v>
      </c>
      <c r="S1678" t="s">
        <v>976</v>
      </c>
      <c r="T1678">
        <v>0.0</v>
      </c>
      <c r="U1678">
        <v>0.0</v>
      </c>
      <c r="V1678" s="6" t="s">
        <v>1401</v>
      </c>
      <c r="W1678" s="6" t="s">
        <v>2850</v>
      </c>
      <c r="X1678" s="6" t="s">
        <v>2851</v>
      </c>
      <c r="Y1678" s="6" t="s">
        <v>865</v>
      </c>
      <c r="Z1678" s="6" t="s">
        <v>2842</v>
      </c>
      <c r="AA1678" s="35"/>
      <c r="AB1678" s="6" t="s">
        <v>2911</v>
      </c>
      <c r="AC1678" s="6" t="s">
        <v>2845</v>
      </c>
    </row>
    <row r="1679" ht="15.75" hidden="1" customHeight="1">
      <c r="A1679" s="2">
        <v>42.0</v>
      </c>
      <c r="B1679" s="18" t="s">
        <v>817</v>
      </c>
      <c r="C1679">
        <v>0.0</v>
      </c>
      <c r="D1679">
        <v>0.0</v>
      </c>
      <c r="E1679" t="s">
        <v>965</v>
      </c>
      <c r="F1679" t="s">
        <v>1540</v>
      </c>
      <c r="G1679" t="s">
        <v>2860</v>
      </c>
      <c r="H1679" t="s">
        <v>3034</v>
      </c>
      <c r="I1679" t="s">
        <v>972</v>
      </c>
      <c r="J1679" t="s">
        <v>973</v>
      </c>
      <c r="K1679" s="23">
        <v>9.0</v>
      </c>
      <c r="N1679">
        <v>153.4</v>
      </c>
      <c r="O1679" s="23">
        <v>7.0</v>
      </c>
      <c r="R1679">
        <v>139.0</v>
      </c>
      <c r="S1679" t="s">
        <v>976</v>
      </c>
      <c r="T1679">
        <v>0.0</v>
      </c>
      <c r="U1679">
        <v>0.0</v>
      </c>
      <c r="V1679" s="6" t="s">
        <v>1401</v>
      </c>
      <c r="W1679" s="6" t="s">
        <v>2850</v>
      </c>
      <c r="X1679" s="6" t="s">
        <v>2851</v>
      </c>
      <c r="Y1679" s="6" t="s">
        <v>1161</v>
      </c>
      <c r="Z1679" s="6" t="s">
        <v>1849</v>
      </c>
      <c r="AA1679" s="35"/>
      <c r="AB1679" s="6" t="s">
        <v>2911</v>
      </c>
      <c r="AC1679" s="6" t="s">
        <v>2845</v>
      </c>
    </row>
    <row r="1680" ht="15.75" hidden="1" customHeight="1">
      <c r="A1680" s="2">
        <v>42.0</v>
      </c>
      <c r="B1680" s="18" t="s">
        <v>817</v>
      </c>
      <c r="C1680">
        <v>0.0</v>
      </c>
      <c r="D1680">
        <v>0.0</v>
      </c>
      <c r="E1680" t="s">
        <v>965</v>
      </c>
      <c r="F1680" t="s">
        <v>1540</v>
      </c>
      <c r="G1680" t="s">
        <v>2872</v>
      </c>
      <c r="H1680" t="s">
        <v>3035</v>
      </c>
      <c r="I1680" t="s">
        <v>972</v>
      </c>
      <c r="J1680" t="s">
        <v>973</v>
      </c>
      <c r="K1680" s="23">
        <v>8.0</v>
      </c>
      <c r="N1680">
        <v>86.3</v>
      </c>
      <c r="O1680" s="23">
        <v>7.0</v>
      </c>
      <c r="R1680">
        <v>113.4</v>
      </c>
      <c r="S1680" t="s">
        <v>976</v>
      </c>
      <c r="T1680">
        <v>0.0</v>
      </c>
      <c r="U1680">
        <v>0.0</v>
      </c>
      <c r="V1680" s="6" t="s">
        <v>1401</v>
      </c>
      <c r="W1680" s="6" t="s">
        <v>2850</v>
      </c>
      <c r="X1680" s="6" t="s">
        <v>2851</v>
      </c>
      <c r="Y1680" s="6" t="s">
        <v>865</v>
      </c>
      <c r="Z1680" s="6" t="s">
        <v>2842</v>
      </c>
      <c r="AA1680" s="35"/>
      <c r="AB1680" s="6" t="s">
        <v>2920</v>
      </c>
      <c r="AC1680" s="6" t="s">
        <v>2845</v>
      </c>
    </row>
    <row r="1681" ht="15.75" hidden="1" customHeight="1">
      <c r="A1681" s="2">
        <v>42.0</v>
      </c>
      <c r="B1681" s="18" t="s">
        <v>817</v>
      </c>
      <c r="C1681">
        <v>0.0</v>
      </c>
      <c r="D1681">
        <v>0.0</v>
      </c>
      <c r="E1681" t="s">
        <v>965</v>
      </c>
      <c r="F1681" t="s">
        <v>1540</v>
      </c>
      <c r="G1681" t="s">
        <v>2872</v>
      </c>
      <c r="H1681" t="s">
        <v>3036</v>
      </c>
      <c r="I1681" t="s">
        <v>972</v>
      </c>
      <c r="J1681" t="s">
        <v>973</v>
      </c>
      <c r="K1681" s="23">
        <v>9.0</v>
      </c>
      <c r="N1681">
        <v>99.0</v>
      </c>
      <c r="O1681" s="23">
        <v>7.0</v>
      </c>
      <c r="R1681">
        <v>113.4</v>
      </c>
      <c r="S1681" t="s">
        <v>976</v>
      </c>
      <c r="T1681">
        <v>0.0</v>
      </c>
      <c r="U1681">
        <v>0.0</v>
      </c>
      <c r="V1681" s="6" t="s">
        <v>1401</v>
      </c>
      <c r="W1681" s="6" t="s">
        <v>2850</v>
      </c>
      <c r="X1681" s="6" t="s">
        <v>2851</v>
      </c>
      <c r="Y1681" s="6" t="s">
        <v>1161</v>
      </c>
      <c r="Z1681" s="6" t="s">
        <v>1849</v>
      </c>
      <c r="AA1681" s="35"/>
      <c r="AB1681" s="6" t="s">
        <v>2920</v>
      </c>
      <c r="AC1681" s="6" t="s">
        <v>2845</v>
      </c>
    </row>
    <row r="1682" ht="15.75" hidden="1" customHeight="1">
      <c r="A1682" s="2">
        <v>42.0</v>
      </c>
      <c r="B1682" s="18" t="s">
        <v>817</v>
      </c>
      <c r="C1682">
        <v>0.0</v>
      </c>
      <c r="D1682">
        <v>0.0</v>
      </c>
      <c r="E1682" t="s">
        <v>965</v>
      </c>
      <c r="F1682" t="s">
        <v>1540</v>
      </c>
      <c r="G1682" t="s">
        <v>2884</v>
      </c>
      <c r="H1682" t="s">
        <v>3037</v>
      </c>
      <c r="I1682" t="s">
        <v>972</v>
      </c>
      <c r="J1682" t="s">
        <v>973</v>
      </c>
      <c r="K1682" s="23">
        <v>8.0</v>
      </c>
      <c r="N1682">
        <v>66.7</v>
      </c>
      <c r="O1682" s="23">
        <v>7.0</v>
      </c>
      <c r="R1682">
        <v>74.1</v>
      </c>
      <c r="S1682" t="s">
        <v>976</v>
      </c>
      <c r="T1682">
        <v>0.0</v>
      </c>
      <c r="U1682">
        <v>0.0</v>
      </c>
      <c r="V1682" s="6" t="s">
        <v>1401</v>
      </c>
      <c r="W1682" s="6" t="s">
        <v>2850</v>
      </c>
      <c r="X1682" s="6" t="s">
        <v>2851</v>
      </c>
      <c r="Y1682" s="6" t="s">
        <v>865</v>
      </c>
      <c r="Z1682" s="6" t="s">
        <v>2842</v>
      </c>
      <c r="AA1682" s="35"/>
      <c r="AB1682" s="6" t="s">
        <v>2902</v>
      </c>
      <c r="AC1682" s="6" t="s">
        <v>2845</v>
      </c>
    </row>
    <row r="1683" ht="15.75" hidden="1" customHeight="1">
      <c r="A1683" s="2">
        <v>42.0</v>
      </c>
      <c r="B1683" s="18" t="s">
        <v>817</v>
      </c>
      <c r="C1683">
        <v>0.0</v>
      </c>
      <c r="D1683">
        <v>0.0</v>
      </c>
      <c r="E1683" t="s">
        <v>965</v>
      </c>
      <c r="F1683" t="s">
        <v>1540</v>
      </c>
      <c r="G1683" t="s">
        <v>2840</v>
      </c>
      <c r="H1683" t="s">
        <v>3038</v>
      </c>
      <c r="I1683" t="s">
        <v>972</v>
      </c>
      <c r="J1683" t="s">
        <v>973</v>
      </c>
      <c r="K1683" s="23">
        <v>9.0</v>
      </c>
      <c r="N1683">
        <v>419.0</v>
      </c>
      <c r="O1683" s="23">
        <v>7.0</v>
      </c>
      <c r="R1683">
        <v>321.1</v>
      </c>
      <c r="S1683">
        <v>0.05</v>
      </c>
      <c r="T1683">
        <v>-1.0</v>
      </c>
      <c r="V1683" s="6" t="s">
        <v>1401</v>
      </c>
      <c r="W1683" s="6" t="s">
        <v>2850</v>
      </c>
      <c r="X1683" s="6" t="s">
        <v>2851</v>
      </c>
      <c r="Y1683" s="6" t="s">
        <v>1161</v>
      </c>
      <c r="Z1683" s="6" t="s">
        <v>1849</v>
      </c>
      <c r="AA1683" s="35"/>
      <c r="AB1683" s="6" t="s">
        <v>2897</v>
      </c>
      <c r="AC1683" s="6" t="s">
        <v>2845</v>
      </c>
    </row>
    <row r="1684" ht="15.75" hidden="1" customHeight="1">
      <c r="A1684" s="2">
        <v>42.0</v>
      </c>
      <c r="B1684" s="18" t="s">
        <v>817</v>
      </c>
      <c r="C1684">
        <v>0.0</v>
      </c>
      <c r="D1684">
        <v>0.0</v>
      </c>
      <c r="E1684" t="s">
        <v>965</v>
      </c>
      <c r="F1684" t="s">
        <v>1540</v>
      </c>
      <c r="G1684" t="s">
        <v>2884</v>
      </c>
      <c r="H1684" t="s">
        <v>3039</v>
      </c>
      <c r="I1684" t="s">
        <v>972</v>
      </c>
      <c r="J1684" t="s">
        <v>973</v>
      </c>
      <c r="K1684" s="23">
        <v>9.0</v>
      </c>
      <c r="N1684">
        <v>115.8</v>
      </c>
      <c r="O1684" s="23">
        <v>7.0</v>
      </c>
      <c r="R1684">
        <v>74.1</v>
      </c>
      <c r="S1684">
        <v>0.05</v>
      </c>
      <c r="T1684">
        <v>-1.0</v>
      </c>
      <c r="V1684" s="6" t="s">
        <v>1401</v>
      </c>
      <c r="W1684" s="6" t="s">
        <v>2850</v>
      </c>
      <c r="X1684" s="6" t="s">
        <v>2851</v>
      </c>
      <c r="Y1684" s="6" t="s">
        <v>1161</v>
      </c>
      <c r="Z1684" s="6" t="s">
        <v>1849</v>
      </c>
      <c r="AA1684" s="35"/>
      <c r="AB1684" s="6" t="s">
        <v>2902</v>
      </c>
      <c r="AC1684" s="6" t="s">
        <v>2845</v>
      </c>
    </row>
    <row r="1685" ht="15.75" hidden="1" customHeight="1">
      <c r="A1685" s="2">
        <v>42.0</v>
      </c>
      <c r="B1685" s="18" t="s">
        <v>817</v>
      </c>
      <c r="C1685">
        <v>0.0</v>
      </c>
      <c r="D1685">
        <v>0.0</v>
      </c>
      <c r="E1685" t="s">
        <v>965</v>
      </c>
      <c r="F1685" t="s">
        <v>1540</v>
      </c>
      <c r="G1685" t="s">
        <v>2872</v>
      </c>
      <c r="H1685" t="s">
        <v>3040</v>
      </c>
      <c r="I1685" t="s">
        <v>972</v>
      </c>
      <c r="J1685" t="s">
        <v>973</v>
      </c>
      <c r="K1685" s="23">
        <v>8.0</v>
      </c>
      <c r="N1685">
        <v>86.3</v>
      </c>
      <c r="O1685" s="23">
        <v>9.0</v>
      </c>
      <c r="R1685">
        <v>99.0</v>
      </c>
      <c r="S1685" t="s">
        <v>976</v>
      </c>
      <c r="T1685">
        <v>0.0</v>
      </c>
      <c r="U1685">
        <v>0.0</v>
      </c>
      <c r="V1685" s="6" t="s">
        <v>1311</v>
      </c>
      <c r="W1685" s="6" t="s">
        <v>865</v>
      </c>
      <c r="X1685" s="6" t="s">
        <v>2842</v>
      </c>
      <c r="Y1685" s="6" t="s">
        <v>1161</v>
      </c>
      <c r="Z1685" s="6" t="s">
        <v>1849</v>
      </c>
      <c r="AA1685" s="35"/>
      <c r="AB1685" s="6" t="s">
        <v>2920</v>
      </c>
      <c r="AC1685" s="6" t="s">
        <v>2845</v>
      </c>
    </row>
    <row r="1686" ht="15.75" hidden="1" customHeight="1">
      <c r="A1686" s="2">
        <v>42.0</v>
      </c>
      <c r="B1686" s="18" t="s">
        <v>817</v>
      </c>
      <c r="C1686">
        <v>0.0</v>
      </c>
      <c r="D1686">
        <v>0.0</v>
      </c>
      <c r="E1686" t="s">
        <v>965</v>
      </c>
      <c r="F1686" t="s">
        <v>1540</v>
      </c>
      <c r="G1686" t="s">
        <v>2840</v>
      </c>
      <c r="H1686" t="s">
        <v>3041</v>
      </c>
      <c r="I1686" t="s">
        <v>972</v>
      </c>
      <c r="J1686" t="s">
        <v>973</v>
      </c>
      <c r="K1686" s="23">
        <v>8.0</v>
      </c>
      <c r="N1686">
        <v>245.5</v>
      </c>
      <c r="O1686" s="23">
        <v>9.0</v>
      </c>
      <c r="R1686">
        <v>419.0</v>
      </c>
      <c r="S1686">
        <v>0.05</v>
      </c>
      <c r="T1686">
        <v>1.0</v>
      </c>
      <c r="V1686" s="6" t="s">
        <v>1311</v>
      </c>
      <c r="W1686" s="6" t="s">
        <v>865</v>
      </c>
      <c r="X1686" s="6" t="s">
        <v>2842</v>
      </c>
      <c r="Y1686" s="6" t="s">
        <v>1161</v>
      </c>
      <c r="Z1686" s="6" t="s">
        <v>1849</v>
      </c>
      <c r="AA1686" s="35"/>
      <c r="AB1686" s="6" t="s">
        <v>2897</v>
      </c>
      <c r="AC1686" s="6" t="s">
        <v>2845</v>
      </c>
    </row>
    <row r="1687" ht="15.75" hidden="1" customHeight="1">
      <c r="A1687" s="2">
        <v>42.0</v>
      </c>
      <c r="B1687" s="18" t="s">
        <v>817</v>
      </c>
      <c r="C1687">
        <v>0.0</v>
      </c>
      <c r="D1687">
        <v>0.0</v>
      </c>
      <c r="E1687" t="s">
        <v>965</v>
      </c>
      <c r="F1687" t="s">
        <v>1540</v>
      </c>
      <c r="G1687" t="s">
        <v>2860</v>
      </c>
      <c r="H1687" t="s">
        <v>3042</v>
      </c>
      <c r="I1687" t="s">
        <v>972</v>
      </c>
      <c r="J1687" t="s">
        <v>973</v>
      </c>
      <c r="K1687" s="23">
        <v>8.0</v>
      </c>
      <c r="N1687">
        <v>102.8</v>
      </c>
      <c r="O1687" s="23">
        <v>9.0</v>
      </c>
      <c r="R1687">
        <v>153.4</v>
      </c>
      <c r="S1687">
        <v>0.05</v>
      </c>
      <c r="T1687">
        <v>1.0</v>
      </c>
      <c r="V1687" s="6" t="s">
        <v>1311</v>
      </c>
      <c r="W1687" s="6" t="s">
        <v>865</v>
      </c>
      <c r="X1687" s="6" t="s">
        <v>2842</v>
      </c>
      <c r="Y1687" s="6" t="s">
        <v>1161</v>
      </c>
      <c r="Z1687" s="6" t="s">
        <v>1849</v>
      </c>
      <c r="AA1687" s="35"/>
      <c r="AB1687" s="6" t="s">
        <v>2911</v>
      </c>
      <c r="AC1687" s="6" t="s">
        <v>2845</v>
      </c>
    </row>
    <row r="1688" ht="15.75" hidden="1" customHeight="1">
      <c r="A1688" s="2">
        <v>42.0</v>
      </c>
      <c r="B1688" s="18" t="s">
        <v>817</v>
      </c>
      <c r="C1688">
        <v>0.0</v>
      </c>
      <c r="D1688">
        <v>0.0</v>
      </c>
      <c r="E1688" t="s">
        <v>965</v>
      </c>
      <c r="F1688" t="s">
        <v>1540</v>
      </c>
      <c r="G1688" t="s">
        <v>2884</v>
      </c>
      <c r="H1688" t="s">
        <v>3043</v>
      </c>
      <c r="I1688" t="s">
        <v>972</v>
      </c>
      <c r="J1688" t="s">
        <v>973</v>
      </c>
      <c r="K1688" s="23">
        <v>8.0</v>
      </c>
      <c r="N1688">
        <v>66.7</v>
      </c>
      <c r="O1688" s="23">
        <v>9.0</v>
      </c>
      <c r="R1688">
        <v>115.8</v>
      </c>
      <c r="S1688">
        <v>0.05</v>
      </c>
      <c r="T1688">
        <v>1.0</v>
      </c>
      <c r="V1688" s="6" t="s">
        <v>1311</v>
      </c>
      <c r="W1688" s="6" t="s">
        <v>865</v>
      </c>
      <c r="X1688" s="6" t="s">
        <v>2842</v>
      </c>
      <c r="Y1688" s="6" t="s">
        <v>1161</v>
      </c>
      <c r="Z1688" s="6" t="s">
        <v>1849</v>
      </c>
      <c r="AA1688" s="35"/>
      <c r="AB1688" s="6" t="s">
        <v>2902</v>
      </c>
      <c r="AC1688" s="6" t="s">
        <v>2845</v>
      </c>
    </row>
    <row r="1689" ht="15.75" hidden="1" customHeight="1">
      <c r="A1689" s="2">
        <v>43.0</v>
      </c>
      <c r="B1689" s="18" t="s">
        <v>794</v>
      </c>
      <c r="C1689">
        <v>0.0</v>
      </c>
      <c r="D1689">
        <v>0.0</v>
      </c>
      <c r="E1689" t="s">
        <v>965</v>
      </c>
      <c r="F1689" t="s">
        <v>1540</v>
      </c>
      <c r="G1689" t="s">
        <v>3044</v>
      </c>
      <c r="H1689" t="s">
        <v>2093</v>
      </c>
      <c r="I1689" t="s">
        <v>3045</v>
      </c>
      <c r="J1689" t="s">
        <v>973</v>
      </c>
      <c r="K1689" s="23">
        <v>0.0</v>
      </c>
      <c r="N1689">
        <v>1.84</v>
      </c>
      <c r="O1689" s="23">
        <v>1.0</v>
      </c>
      <c r="R1689">
        <v>2.59</v>
      </c>
      <c r="S1689" t="s">
        <v>976</v>
      </c>
      <c r="T1689">
        <v>0.0</v>
      </c>
      <c r="U1689">
        <v>0.0</v>
      </c>
      <c r="V1689" t="s">
        <v>978</v>
      </c>
      <c r="W1689" s="6" t="s">
        <v>1384</v>
      </c>
      <c r="X1689" s="6" t="s">
        <v>1385</v>
      </c>
      <c r="Y1689" s="6" t="s">
        <v>2842</v>
      </c>
      <c r="Z1689" s="6" t="s">
        <v>3046</v>
      </c>
      <c r="AA1689" s="35" t="s">
        <v>3047</v>
      </c>
      <c r="AB1689" s="6" t="s">
        <v>3048</v>
      </c>
      <c r="AC1689" s="6" t="s">
        <v>3049</v>
      </c>
    </row>
    <row r="1690" ht="15.75" hidden="1" customHeight="1">
      <c r="A1690" s="2">
        <v>43.0</v>
      </c>
      <c r="B1690" s="18" t="s">
        <v>794</v>
      </c>
      <c r="C1690">
        <v>0.0</v>
      </c>
      <c r="D1690">
        <v>0.0</v>
      </c>
      <c r="E1690" t="s">
        <v>965</v>
      </c>
      <c r="F1690" t="s">
        <v>1540</v>
      </c>
      <c r="G1690" t="s">
        <v>3044</v>
      </c>
      <c r="H1690" t="s">
        <v>2093</v>
      </c>
      <c r="I1690" t="s">
        <v>3045</v>
      </c>
      <c r="J1690" t="s">
        <v>2146</v>
      </c>
      <c r="K1690" s="23">
        <v>0.0</v>
      </c>
      <c r="N1690">
        <v>0.5</v>
      </c>
      <c r="O1690" s="23">
        <v>1.0</v>
      </c>
      <c r="R1690">
        <v>0.94</v>
      </c>
      <c r="S1690" t="s">
        <v>976</v>
      </c>
      <c r="T1690">
        <v>0.0</v>
      </c>
      <c r="U1690">
        <v>0.0</v>
      </c>
      <c r="V1690" t="s">
        <v>978</v>
      </c>
      <c r="W1690" s="6" t="s">
        <v>1384</v>
      </c>
      <c r="X1690" s="6" t="s">
        <v>1385</v>
      </c>
      <c r="Y1690" s="6" t="s">
        <v>2842</v>
      </c>
      <c r="Z1690" s="6" t="s">
        <v>3046</v>
      </c>
      <c r="AA1690" s="35" t="s">
        <v>3047</v>
      </c>
      <c r="AB1690" s="6" t="s">
        <v>3048</v>
      </c>
      <c r="AC1690" s="6" t="s">
        <v>3049</v>
      </c>
    </row>
    <row r="1691" ht="15.75" hidden="1" customHeight="1">
      <c r="A1691" s="2">
        <v>43.0</v>
      </c>
      <c r="B1691" s="18" t="s">
        <v>794</v>
      </c>
      <c r="C1691">
        <v>0.0</v>
      </c>
      <c r="D1691">
        <v>0.0</v>
      </c>
      <c r="E1691" t="s">
        <v>965</v>
      </c>
      <c r="F1691" t="s">
        <v>1540</v>
      </c>
      <c r="G1691" t="s">
        <v>3050</v>
      </c>
      <c r="H1691" t="s">
        <v>2093</v>
      </c>
      <c r="I1691" t="s">
        <v>3045</v>
      </c>
      <c r="J1691" t="s">
        <v>973</v>
      </c>
      <c r="K1691" s="23">
        <v>0.0</v>
      </c>
      <c r="N1691">
        <v>4.29</v>
      </c>
      <c r="O1691" s="23">
        <v>1.0</v>
      </c>
      <c r="R1691">
        <v>4.26</v>
      </c>
      <c r="S1691" t="s">
        <v>976</v>
      </c>
      <c r="T1691">
        <v>0.0</v>
      </c>
      <c r="U1691">
        <v>0.0</v>
      </c>
      <c r="V1691" t="s">
        <v>978</v>
      </c>
      <c r="W1691" s="6" t="s">
        <v>1384</v>
      </c>
      <c r="X1691" s="6" t="s">
        <v>1385</v>
      </c>
      <c r="Y1691" s="6" t="s">
        <v>2842</v>
      </c>
      <c r="Z1691" s="6" t="s">
        <v>3046</v>
      </c>
      <c r="AA1691" s="35" t="s">
        <v>3047</v>
      </c>
      <c r="AB1691" s="6" t="s">
        <v>3048</v>
      </c>
      <c r="AC1691" s="6" t="s">
        <v>3049</v>
      </c>
    </row>
    <row r="1692" ht="15.75" hidden="1" customHeight="1">
      <c r="A1692" s="2">
        <v>43.0</v>
      </c>
      <c r="B1692" s="18" t="s">
        <v>794</v>
      </c>
      <c r="C1692">
        <v>0.0</v>
      </c>
      <c r="D1692">
        <v>0.0</v>
      </c>
      <c r="E1692" t="s">
        <v>965</v>
      </c>
      <c r="F1692" t="s">
        <v>1540</v>
      </c>
      <c r="G1692" t="s">
        <v>3050</v>
      </c>
      <c r="H1692" t="s">
        <v>2093</v>
      </c>
      <c r="I1692" t="s">
        <v>3045</v>
      </c>
      <c r="J1692" t="s">
        <v>2146</v>
      </c>
      <c r="K1692" s="23">
        <v>0.0</v>
      </c>
      <c r="N1692">
        <v>1.71</v>
      </c>
      <c r="O1692" s="23">
        <v>1.0</v>
      </c>
      <c r="R1692">
        <v>1.64</v>
      </c>
      <c r="S1692" t="s">
        <v>976</v>
      </c>
      <c r="T1692">
        <v>0.0</v>
      </c>
      <c r="U1692">
        <v>0.0</v>
      </c>
      <c r="V1692" t="s">
        <v>978</v>
      </c>
      <c r="W1692" s="6" t="s">
        <v>1384</v>
      </c>
      <c r="X1692" s="6" t="s">
        <v>1385</v>
      </c>
      <c r="Y1692" s="6" t="s">
        <v>2842</v>
      </c>
      <c r="Z1692" s="6" t="s">
        <v>3046</v>
      </c>
      <c r="AA1692" s="35" t="s">
        <v>3047</v>
      </c>
      <c r="AB1692" s="6" t="s">
        <v>3048</v>
      </c>
      <c r="AC1692" s="6" t="s">
        <v>3049</v>
      </c>
    </row>
    <row r="1693" ht="15.75" hidden="1" customHeight="1">
      <c r="A1693" s="2">
        <v>43.0</v>
      </c>
      <c r="B1693" s="18" t="s">
        <v>794</v>
      </c>
      <c r="C1693">
        <v>0.0</v>
      </c>
      <c r="D1693">
        <v>0.0</v>
      </c>
      <c r="E1693" t="s">
        <v>965</v>
      </c>
      <c r="F1693" t="s">
        <v>1540</v>
      </c>
      <c r="G1693" t="s">
        <v>3051</v>
      </c>
      <c r="H1693" t="s">
        <v>2093</v>
      </c>
      <c r="I1693" t="s">
        <v>3045</v>
      </c>
      <c r="J1693" t="s">
        <v>973</v>
      </c>
      <c r="K1693" s="23">
        <v>0.0</v>
      </c>
      <c r="N1693">
        <v>0.73</v>
      </c>
      <c r="O1693" s="23">
        <v>1.0</v>
      </c>
      <c r="R1693">
        <v>1.01</v>
      </c>
      <c r="S1693" t="s">
        <v>976</v>
      </c>
      <c r="T1693">
        <v>0.0</v>
      </c>
      <c r="U1693">
        <v>0.0</v>
      </c>
      <c r="V1693" t="s">
        <v>978</v>
      </c>
      <c r="W1693" s="6" t="s">
        <v>1384</v>
      </c>
      <c r="X1693" s="6" t="s">
        <v>1385</v>
      </c>
      <c r="Y1693" s="6" t="s">
        <v>2842</v>
      </c>
      <c r="Z1693" s="6" t="s">
        <v>3046</v>
      </c>
      <c r="AA1693" s="35" t="s">
        <v>3052</v>
      </c>
      <c r="AB1693" s="6" t="s">
        <v>3048</v>
      </c>
      <c r="AC1693" s="6" t="s">
        <v>3049</v>
      </c>
    </row>
    <row r="1694" ht="15.75" hidden="1" customHeight="1">
      <c r="A1694" s="2">
        <v>43.0</v>
      </c>
      <c r="B1694" s="18" t="s">
        <v>794</v>
      </c>
      <c r="C1694">
        <v>0.0</v>
      </c>
      <c r="D1694">
        <v>0.0</v>
      </c>
      <c r="E1694" t="s">
        <v>965</v>
      </c>
      <c r="F1694" t="s">
        <v>1540</v>
      </c>
      <c r="G1694" t="s">
        <v>3051</v>
      </c>
      <c r="H1694" t="s">
        <v>2093</v>
      </c>
      <c r="I1694" t="s">
        <v>3045</v>
      </c>
      <c r="J1694" t="s">
        <v>2146</v>
      </c>
      <c r="K1694" s="23">
        <v>0.0</v>
      </c>
      <c r="N1694">
        <v>0.14</v>
      </c>
      <c r="O1694" s="23">
        <v>1.0</v>
      </c>
      <c r="R1694">
        <v>0.17</v>
      </c>
      <c r="S1694" t="s">
        <v>976</v>
      </c>
      <c r="T1694">
        <v>0.0</v>
      </c>
      <c r="U1694">
        <v>0.0</v>
      </c>
      <c r="V1694" t="s">
        <v>978</v>
      </c>
      <c r="W1694" s="6" t="s">
        <v>1384</v>
      </c>
      <c r="X1694" s="6" t="s">
        <v>1385</v>
      </c>
      <c r="Y1694" s="6" t="s">
        <v>2842</v>
      </c>
      <c r="Z1694" s="6" t="s">
        <v>3046</v>
      </c>
      <c r="AA1694" s="35" t="s">
        <v>3052</v>
      </c>
      <c r="AB1694" s="6" t="s">
        <v>3048</v>
      </c>
      <c r="AC1694" s="6" t="s">
        <v>3049</v>
      </c>
    </row>
    <row r="1695" ht="15.75" hidden="1" customHeight="1">
      <c r="A1695" s="2">
        <v>43.0</v>
      </c>
      <c r="B1695" s="18" t="s">
        <v>794</v>
      </c>
      <c r="C1695">
        <v>0.0</v>
      </c>
      <c r="D1695">
        <v>0.0</v>
      </c>
      <c r="E1695" t="s">
        <v>965</v>
      </c>
      <c r="F1695" t="s">
        <v>1540</v>
      </c>
      <c r="G1695" t="s">
        <v>3053</v>
      </c>
      <c r="H1695" t="s">
        <v>2093</v>
      </c>
      <c r="I1695" t="s">
        <v>3045</v>
      </c>
      <c r="J1695" t="s">
        <v>973</v>
      </c>
      <c r="K1695" s="23">
        <v>0.0</v>
      </c>
      <c r="N1695">
        <v>0.97</v>
      </c>
      <c r="O1695" s="23">
        <v>1.0</v>
      </c>
      <c r="R1695">
        <v>1.63</v>
      </c>
      <c r="S1695">
        <v>0.05</v>
      </c>
      <c r="T1695">
        <v>1.0</v>
      </c>
      <c r="U1695">
        <v>1.0</v>
      </c>
      <c r="V1695" t="s">
        <v>978</v>
      </c>
      <c r="W1695" s="6" t="s">
        <v>1384</v>
      </c>
      <c r="X1695" s="6" t="s">
        <v>1385</v>
      </c>
      <c r="Y1695" s="6" t="s">
        <v>2842</v>
      </c>
      <c r="Z1695" s="6" t="s">
        <v>3046</v>
      </c>
      <c r="AA1695" s="35" t="s">
        <v>3052</v>
      </c>
      <c r="AB1695" s="6" t="s">
        <v>3048</v>
      </c>
      <c r="AC1695" s="6" t="s">
        <v>3049</v>
      </c>
    </row>
    <row r="1696" ht="15.75" hidden="1" customHeight="1">
      <c r="A1696" s="2">
        <v>43.0</v>
      </c>
      <c r="B1696" s="18" t="s">
        <v>794</v>
      </c>
      <c r="C1696">
        <v>0.0</v>
      </c>
      <c r="D1696">
        <v>0.0</v>
      </c>
      <c r="E1696" t="s">
        <v>965</v>
      </c>
      <c r="F1696" t="s">
        <v>1540</v>
      </c>
      <c r="G1696" t="s">
        <v>3053</v>
      </c>
      <c r="H1696" t="s">
        <v>2093</v>
      </c>
      <c r="I1696" t="s">
        <v>3045</v>
      </c>
      <c r="J1696" t="s">
        <v>2146</v>
      </c>
      <c r="K1696" s="23">
        <v>0.0</v>
      </c>
      <c r="N1696">
        <v>0.18</v>
      </c>
      <c r="O1696" s="23">
        <v>1.0</v>
      </c>
      <c r="R1696">
        <v>0.26</v>
      </c>
      <c r="S1696">
        <v>0.05</v>
      </c>
      <c r="T1696">
        <v>1.0</v>
      </c>
      <c r="U1696">
        <v>1.0</v>
      </c>
      <c r="V1696" t="s">
        <v>978</v>
      </c>
      <c r="W1696" s="6" t="s">
        <v>1384</v>
      </c>
      <c r="X1696" s="6" t="s">
        <v>1385</v>
      </c>
      <c r="Y1696" s="6" t="s">
        <v>2842</v>
      </c>
      <c r="Z1696" s="6" t="s">
        <v>3046</v>
      </c>
      <c r="AA1696" s="35" t="s">
        <v>3052</v>
      </c>
      <c r="AB1696" s="6" t="s">
        <v>3048</v>
      </c>
      <c r="AC1696" s="6" t="s">
        <v>3049</v>
      </c>
    </row>
    <row r="1697" ht="15.75" hidden="1" customHeight="1">
      <c r="A1697" s="2">
        <v>43.0</v>
      </c>
      <c r="B1697" s="18" t="s">
        <v>794</v>
      </c>
      <c r="C1697">
        <v>0.0</v>
      </c>
      <c r="D1697">
        <v>0.0</v>
      </c>
      <c r="E1697" t="s">
        <v>965</v>
      </c>
      <c r="F1697" t="s">
        <v>1540</v>
      </c>
      <c r="G1697" t="s">
        <v>3054</v>
      </c>
      <c r="H1697" t="s">
        <v>2093</v>
      </c>
      <c r="I1697" t="s">
        <v>3045</v>
      </c>
      <c r="J1697" t="s">
        <v>973</v>
      </c>
      <c r="K1697" s="23">
        <v>0.0</v>
      </c>
      <c r="N1697">
        <v>0.26</v>
      </c>
      <c r="O1697" s="23">
        <v>1.0</v>
      </c>
      <c r="R1697">
        <v>0.24</v>
      </c>
      <c r="S1697" t="s">
        <v>976</v>
      </c>
      <c r="T1697">
        <v>0.0</v>
      </c>
      <c r="U1697">
        <v>0.0</v>
      </c>
      <c r="V1697" t="s">
        <v>978</v>
      </c>
      <c r="W1697" s="6" t="s">
        <v>1384</v>
      </c>
      <c r="X1697" s="6" t="s">
        <v>1385</v>
      </c>
      <c r="Y1697" s="6" t="s">
        <v>2842</v>
      </c>
      <c r="Z1697" s="6" t="s">
        <v>3046</v>
      </c>
      <c r="AA1697" s="35" t="s">
        <v>3055</v>
      </c>
      <c r="AB1697" s="6" t="s">
        <v>3048</v>
      </c>
      <c r="AC1697" s="6" t="s">
        <v>3049</v>
      </c>
    </row>
    <row r="1698" ht="15.75" hidden="1" customHeight="1">
      <c r="A1698" s="2">
        <v>43.0</v>
      </c>
      <c r="B1698" s="18" t="s">
        <v>794</v>
      </c>
      <c r="C1698">
        <v>0.0</v>
      </c>
      <c r="D1698">
        <v>0.0</v>
      </c>
      <c r="E1698" t="s">
        <v>965</v>
      </c>
      <c r="F1698" t="s">
        <v>1540</v>
      </c>
      <c r="G1698" t="s">
        <v>3054</v>
      </c>
      <c r="H1698" t="s">
        <v>2093</v>
      </c>
      <c r="I1698" t="s">
        <v>3045</v>
      </c>
      <c r="J1698" t="s">
        <v>2146</v>
      </c>
      <c r="K1698" s="23">
        <v>0.0</v>
      </c>
      <c r="N1698">
        <v>0.07</v>
      </c>
      <c r="O1698" s="23">
        <v>1.0</v>
      </c>
      <c r="R1698">
        <v>0.08</v>
      </c>
      <c r="S1698" t="s">
        <v>976</v>
      </c>
      <c r="T1698">
        <v>0.0</v>
      </c>
      <c r="U1698">
        <v>0.0</v>
      </c>
      <c r="V1698" t="s">
        <v>978</v>
      </c>
      <c r="W1698" s="6" t="s">
        <v>1384</v>
      </c>
      <c r="X1698" s="6" t="s">
        <v>1385</v>
      </c>
      <c r="Y1698" s="6" t="s">
        <v>2842</v>
      </c>
      <c r="Z1698" s="6" t="s">
        <v>3046</v>
      </c>
      <c r="AA1698" s="35" t="s">
        <v>3055</v>
      </c>
      <c r="AB1698" s="6" t="s">
        <v>3048</v>
      </c>
      <c r="AC1698" s="6" t="s">
        <v>3049</v>
      </c>
    </row>
    <row r="1699" ht="15.75" hidden="1" customHeight="1">
      <c r="A1699" s="2">
        <v>43.0</v>
      </c>
      <c r="B1699" s="18" t="s">
        <v>794</v>
      </c>
      <c r="C1699">
        <v>0.0</v>
      </c>
      <c r="D1699">
        <v>0.0</v>
      </c>
      <c r="E1699" t="s">
        <v>965</v>
      </c>
      <c r="F1699" t="s">
        <v>1540</v>
      </c>
      <c r="G1699" t="s">
        <v>3056</v>
      </c>
      <c r="H1699" t="s">
        <v>2093</v>
      </c>
      <c r="I1699" t="s">
        <v>3045</v>
      </c>
      <c r="J1699" t="s">
        <v>973</v>
      </c>
      <c r="K1699" s="23">
        <v>0.0</v>
      </c>
      <c r="N1699">
        <v>5.97</v>
      </c>
      <c r="O1699" s="23">
        <v>1.0</v>
      </c>
      <c r="R1699">
        <v>4.91</v>
      </c>
      <c r="S1699" t="s">
        <v>976</v>
      </c>
      <c r="T1699">
        <v>0.0</v>
      </c>
      <c r="U1699">
        <v>0.0</v>
      </c>
      <c r="V1699" t="s">
        <v>978</v>
      </c>
      <c r="W1699" s="6" t="s">
        <v>1384</v>
      </c>
      <c r="X1699" s="6" t="s">
        <v>1385</v>
      </c>
      <c r="Y1699" s="6" t="s">
        <v>2842</v>
      </c>
      <c r="Z1699" s="6" t="s">
        <v>3046</v>
      </c>
      <c r="AA1699" s="35" t="s">
        <v>3057</v>
      </c>
      <c r="AB1699" s="6" t="s">
        <v>3048</v>
      </c>
      <c r="AC1699" s="6" t="s">
        <v>3049</v>
      </c>
    </row>
    <row r="1700" ht="15.75" hidden="1" customHeight="1">
      <c r="A1700" s="2">
        <v>43.0</v>
      </c>
      <c r="B1700" s="18" t="s">
        <v>794</v>
      </c>
      <c r="C1700">
        <v>0.0</v>
      </c>
      <c r="D1700">
        <v>0.0</v>
      </c>
      <c r="E1700" t="s">
        <v>965</v>
      </c>
      <c r="F1700" t="s">
        <v>1540</v>
      </c>
      <c r="G1700" t="s">
        <v>3056</v>
      </c>
      <c r="H1700" t="s">
        <v>2093</v>
      </c>
      <c r="I1700" t="s">
        <v>3045</v>
      </c>
      <c r="J1700" t="s">
        <v>2146</v>
      </c>
      <c r="K1700" s="23">
        <v>0.0</v>
      </c>
      <c r="N1700">
        <v>0.75</v>
      </c>
      <c r="O1700" s="23">
        <v>1.0</v>
      </c>
      <c r="R1700">
        <v>0.72</v>
      </c>
      <c r="S1700" t="s">
        <v>976</v>
      </c>
      <c r="T1700">
        <v>0.0</v>
      </c>
      <c r="U1700">
        <v>0.0</v>
      </c>
      <c r="V1700" t="s">
        <v>978</v>
      </c>
      <c r="W1700" s="6" t="s">
        <v>1384</v>
      </c>
      <c r="X1700" s="6" t="s">
        <v>1385</v>
      </c>
      <c r="Y1700" s="6" t="s">
        <v>2842</v>
      </c>
      <c r="Z1700" s="6" t="s">
        <v>3046</v>
      </c>
      <c r="AA1700" s="35" t="s">
        <v>3057</v>
      </c>
      <c r="AB1700" s="6" t="s">
        <v>3048</v>
      </c>
      <c r="AC1700" s="6" t="s">
        <v>3049</v>
      </c>
    </row>
    <row r="1701" ht="15.75" hidden="1" customHeight="1">
      <c r="A1701" s="2">
        <v>43.0</v>
      </c>
      <c r="B1701" s="18" t="s">
        <v>794</v>
      </c>
      <c r="C1701">
        <v>0.0</v>
      </c>
      <c r="D1701">
        <v>0.0</v>
      </c>
      <c r="E1701" t="s">
        <v>965</v>
      </c>
      <c r="F1701" t="s">
        <v>1540</v>
      </c>
      <c r="G1701" t="s">
        <v>3058</v>
      </c>
      <c r="H1701" t="s">
        <v>2093</v>
      </c>
      <c r="I1701" t="s">
        <v>3045</v>
      </c>
      <c r="J1701" t="s">
        <v>973</v>
      </c>
      <c r="K1701" s="23">
        <v>0.0</v>
      </c>
      <c r="N1701">
        <v>5.05</v>
      </c>
      <c r="O1701" s="23">
        <v>1.0</v>
      </c>
      <c r="R1701">
        <v>3.66</v>
      </c>
      <c r="S1701">
        <v>0.05</v>
      </c>
      <c r="T1701">
        <v>-1.0</v>
      </c>
      <c r="U1701">
        <v>1.0</v>
      </c>
      <c r="V1701" t="s">
        <v>978</v>
      </c>
      <c r="W1701" s="6" t="s">
        <v>1384</v>
      </c>
      <c r="X1701" s="6" t="s">
        <v>1385</v>
      </c>
      <c r="Y1701" s="6" t="s">
        <v>2842</v>
      </c>
      <c r="Z1701" s="6" t="s">
        <v>3046</v>
      </c>
      <c r="AA1701" s="35" t="s">
        <v>3057</v>
      </c>
      <c r="AB1701" s="6" t="s">
        <v>3048</v>
      </c>
      <c r="AC1701" s="6" t="s">
        <v>3049</v>
      </c>
    </row>
    <row r="1702" ht="15.75" hidden="1" customHeight="1">
      <c r="A1702" s="2">
        <v>43.0</v>
      </c>
      <c r="B1702" s="18" t="s">
        <v>794</v>
      </c>
      <c r="C1702">
        <v>0.0</v>
      </c>
      <c r="D1702">
        <v>0.0</v>
      </c>
      <c r="E1702" t="s">
        <v>965</v>
      </c>
      <c r="F1702" t="s">
        <v>1540</v>
      </c>
      <c r="G1702" t="s">
        <v>3058</v>
      </c>
      <c r="H1702" t="s">
        <v>2093</v>
      </c>
      <c r="I1702" t="s">
        <v>3045</v>
      </c>
      <c r="J1702" t="s">
        <v>2146</v>
      </c>
      <c r="K1702" s="23">
        <v>0.0</v>
      </c>
      <c r="N1702">
        <v>0.69</v>
      </c>
      <c r="O1702" s="23">
        <v>1.0</v>
      </c>
      <c r="R1702">
        <v>0.5</v>
      </c>
      <c r="S1702">
        <v>0.05</v>
      </c>
      <c r="T1702">
        <v>-1.0</v>
      </c>
      <c r="U1702">
        <v>1.0</v>
      </c>
      <c r="V1702" t="s">
        <v>978</v>
      </c>
      <c r="W1702" s="6" t="s">
        <v>1384</v>
      </c>
      <c r="X1702" s="6" t="s">
        <v>1385</v>
      </c>
      <c r="Y1702" s="6" t="s">
        <v>2842</v>
      </c>
      <c r="Z1702" s="6" t="s">
        <v>3046</v>
      </c>
      <c r="AA1702" s="35" t="s">
        <v>3057</v>
      </c>
      <c r="AB1702" s="6" t="s">
        <v>3048</v>
      </c>
      <c r="AC1702" s="6" t="s">
        <v>3049</v>
      </c>
    </row>
    <row r="1703" ht="15.75" hidden="1" customHeight="1">
      <c r="A1703" s="2">
        <v>43.0</v>
      </c>
      <c r="B1703" s="18" t="s">
        <v>794</v>
      </c>
      <c r="C1703">
        <v>0.0</v>
      </c>
      <c r="D1703">
        <v>0.0</v>
      </c>
      <c r="E1703" t="s">
        <v>965</v>
      </c>
      <c r="F1703" t="s">
        <v>1540</v>
      </c>
      <c r="G1703" t="s">
        <v>3059</v>
      </c>
      <c r="H1703" t="s">
        <v>2093</v>
      </c>
      <c r="I1703" t="s">
        <v>3045</v>
      </c>
      <c r="J1703" t="s">
        <v>973</v>
      </c>
      <c r="K1703" s="23">
        <v>0.0</v>
      </c>
      <c r="N1703">
        <v>0.13</v>
      </c>
      <c r="O1703" s="23">
        <v>1.0</v>
      </c>
      <c r="R1703">
        <v>0.19</v>
      </c>
      <c r="S1703" t="s">
        <v>976</v>
      </c>
      <c r="T1703">
        <v>0.0</v>
      </c>
      <c r="U1703">
        <v>0.0</v>
      </c>
      <c r="V1703" t="s">
        <v>978</v>
      </c>
      <c r="W1703" s="6" t="s">
        <v>1384</v>
      </c>
      <c r="X1703" s="6" t="s">
        <v>1385</v>
      </c>
      <c r="Y1703" s="6" t="s">
        <v>2842</v>
      </c>
      <c r="Z1703" s="6" t="s">
        <v>3046</v>
      </c>
      <c r="AA1703" s="35" t="s">
        <v>3060</v>
      </c>
      <c r="AB1703" s="6" t="s">
        <v>3048</v>
      </c>
      <c r="AC1703" s="6" t="s">
        <v>3049</v>
      </c>
    </row>
    <row r="1704" ht="15.75" hidden="1" customHeight="1">
      <c r="A1704" s="2">
        <v>43.0</v>
      </c>
      <c r="B1704" s="18" t="s">
        <v>794</v>
      </c>
      <c r="C1704">
        <v>0.0</v>
      </c>
      <c r="D1704">
        <v>0.0</v>
      </c>
      <c r="E1704" t="s">
        <v>965</v>
      </c>
      <c r="F1704" t="s">
        <v>1540</v>
      </c>
      <c r="G1704" t="s">
        <v>3059</v>
      </c>
      <c r="H1704" t="s">
        <v>2093</v>
      </c>
      <c r="I1704" t="s">
        <v>3045</v>
      </c>
      <c r="J1704" t="s">
        <v>2146</v>
      </c>
      <c r="K1704" s="23">
        <v>0.0</v>
      </c>
      <c r="N1704">
        <v>0.05</v>
      </c>
      <c r="O1704" s="23">
        <v>1.0</v>
      </c>
      <c r="R1704">
        <v>0.05</v>
      </c>
      <c r="S1704" t="s">
        <v>976</v>
      </c>
      <c r="T1704">
        <v>0.0</v>
      </c>
      <c r="U1704">
        <v>0.0</v>
      </c>
      <c r="V1704" t="s">
        <v>978</v>
      </c>
      <c r="W1704" s="6" t="s">
        <v>1384</v>
      </c>
      <c r="X1704" s="6" t="s">
        <v>1385</v>
      </c>
      <c r="Y1704" s="6" t="s">
        <v>2842</v>
      </c>
      <c r="Z1704" s="6" t="s">
        <v>3046</v>
      </c>
      <c r="AA1704" s="35" t="s">
        <v>3060</v>
      </c>
      <c r="AB1704" s="6" t="s">
        <v>3048</v>
      </c>
      <c r="AC1704" s="6" t="s">
        <v>3049</v>
      </c>
    </row>
    <row r="1705" ht="15.75" hidden="1" customHeight="1">
      <c r="A1705" s="2">
        <v>43.0</v>
      </c>
      <c r="B1705" s="18" t="s">
        <v>794</v>
      </c>
      <c r="C1705">
        <v>0.0</v>
      </c>
      <c r="D1705">
        <v>0.0</v>
      </c>
      <c r="E1705" t="s">
        <v>965</v>
      </c>
      <c r="F1705" t="s">
        <v>1540</v>
      </c>
      <c r="G1705" t="s">
        <v>3061</v>
      </c>
      <c r="H1705" t="s">
        <v>2093</v>
      </c>
      <c r="I1705" t="s">
        <v>3045</v>
      </c>
      <c r="J1705" t="s">
        <v>973</v>
      </c>
      <c r="K1705" s="23">
        <v>0.0</v>
      </c>
      <c r="N1705">
        <v>0.44</v>
      </c>
      <c r="O1705" s="23">
        <v>1.0</v>
      </c>
      <c r="R1705">
        <v>0.51</v>
      </c>
      <c r="S1705" t="s">
        <v>976</v>
      </c>
      <c r="T1705">
        <v>0.0</v>
      </c>
      <c r="U1705">
        <v>0.0</v>
      </c>
      <c r="V1705" t="s">
        <v>978</v>
      </c>
      <c r="W1705" s="6" t="s">
        <v>1384</v>
      </c>
      <c r="X1705" s="6" t="s">
        <v>1385</v>
      </c>
      <c r="Y1705" s="6" t="s">
        <v>2842</v>
      </c>
      <c r="Z1705" s="6" t="s">
        <v>3046</v>
      </c>
      <c r="AA1705" s="35" t="s">
        <v>3062</v>
      </c>
      <c r="AB1705" s="6" t="s">
        <v>3048</v>
      </c>
      <c r="AC1705" s="6" t="s">
        <v>3049</v>
      </c>
    </row>
    <row r="1706" ht="15.75" hidden="1" customHeight="1">
      <c r="A1706" s="2">
        <v>43.0</v>
      </c>
      <c r="B1706" s="18" t="s">
        <v>794</v>
      </c>
      <c r="C1706">
        <v>0.0</v>
      </c>
      <c r="D1706">
        <v>0.0</v>
      </c>
      <c r="E1706" t="s">
        <v>965</v>
      </c>
      <c r="F1706" t="s">
        <v>1540</v>
      </c>
      <c r="G1706" t="s">
        <v>3061</v>
      </c>
      <c r="H1706" t="s">
        <v>2093</v>
      </c>
      <c r="I1706" t="s">
        <v>3045</v>
      </c>
      <c r="J1706" t="s">
        <v>2146</v>
      </c>
      <c r="K1706" s="23">
        <v>0.0</v>
      </c>
      <c r="N1706">
        <v>0.12</v>
      </c>
      <c r="O1706" s="23">
        <v>1.0</v>
      </c>
      <c r="R1706">
        <v>0.11</v>
      </c>
      <c r="S1706" t="s">
        <v>976</v>
      </c>
      <c r="T1706">
        <v>0.0</v>
      </c>
      <c r="U1706">
        <v>0.0</v>
      </c>
      <c r="V1706" t="s">
        <v>978</v>
      </c>
      <c r="W1706" s="6" t="s">
        <v>1384</v>
      </c>
      <c r="X1706" s="6" t="s">
        <v>1385</v>
      </c>
      <c r="Y1706" s="6" t="s">
        <v>2842</v>
      </c>
      <c r="Z1706" s="6" t="s">
        <v>3046</v>
      </c>
      <c r="AA1706" s="35" t="s">
        <v>3062</v>
      </c>
      <c r="AB1706" s="6" t="s">
        <v>3048</v>
      </c>
      <c r="AC1706" s="6" t="s">
        <v>3049</v>
      </c>
    </row>
    <row r="1707" ht="15.75" hidden="1" customHeight="1">
      <c r="A1707" s="2">
        <v>43.0</v>
      </c>
      <c r="B1707" s="18" t="s">
        <v>794</v>
      </c>
      <c r="C1707">
        <v>0.0</v>
      </c>
      <c r="D1707">
        <v>0.0</v>
      </c>
      <c r="E1707" t="s">
        <v>965</v>
      </c>
      <c r="F1707" t="s">
        <v>1540</v>
      </c>
      <c r="G1707" t="s">
        <v>3063</v>
      </c>
      <c r="H1707" t="s">
        <v>2093</v>
      </c>
      <c r="I1707" t="s">
        <v>3045</v>
      </c>
      <c r="J1707" t="s">
        <v>973</v>
      </c>
      <c r="K1707" s="23">
        <v>0.0</v>
      </c>
      <c r="N1707">
        <v>0.58</v>
      </c>
      <c r="O1707" s="23">
        <v>1.0</v>
      </c>
      <c r="R1707">
        <v>0.51</v>
      </c>
      <c r="S1707" t="s">
        <v>976</v>
      </c>
      <c r="T1707">
        <v>0.0</v>
      </c>
      <c r="U1707">
        <v>0.0</v>
      </c>
      <c r="V1707" t="s">
        <v>978</v>
      </c>
      <c r="W1707" s="6" t="s">
        <v>1384</v>
      </c>
      <c r="X1707" s="6" t="s">
        <v>1385</v>
      </c>
      <c r="Y1707" s="6" t="s">
        <v>2842</v>
      </c>
      <c r="Z1707" s="6" t="s">
        <v>3046</v>
      </c>
      <c r="AA1707" s="35" t="s">
        <v>3064</v>
      </c>
      <c r="AB1707" s="6" t="s">
        <v>3048</v>
      </c>
      <c r="AC1707" s="6" t="s">
        <v>3049</v>
      </c>
    </row>
    <row r="1708" ht="15.75" hidden="1" customHeight="1">
      <c r="A1708" s="2">
        <v>43.0</v>
      </c>
      <c r="B1708" s="18" t="s">
        <v>794</v>
      </c>
      <c r="C1708">
        <v>0.0</v>
      </c>
      <c r="D1708">
        <v>0.0</v>
      </c>
      <c r="E1708" t="s">
        <v>965</v>
      </c>
      <c r="F1708" t="s">
        <v>1540</v>
      </c>
      <c r="G1708" t="s">
        <v>3063</v>
      </c>
      <c r="H1708" t="s">
        <v>2093</v>
      </c>
      <c r="I1708" t="s">
        <v>3045</v>
      </c>
      <c r="J1708" t="s">
        <v>2146</v>
      </c>
      <c r="K1708" s="23">
        <v>0.0</v>
      </c>
      <c r="N1708">
        <v>0.15</v>
      </c>
      <c r="O1708" s="23">
        <v>1.0</v>
      </c>
      <c r="R1708">
        <v>0.12</v>
      </c>
      <c r="S1708" t="s">
        <v>976</v>
      </c>
      <c r="T1708">
        <v>0.0</v>
      </c>
      <c r="U1708">
        <v>0.0</v>
      </c>
      <c r="V1708" t="s">
        <v>978</v>
      </c>
      <c r="W1708" s="6" t="s">
        <v>1384</v>
      </c>
      <c r="X1708" s="6" t="s">
        <v>1385</v>
      </c>
      <c r="Y1708" s="6" t="s">
        <v>2842</v>
      </c>
      <c r="Z1708" s="6" t="s">
        <v>3046</v>
      </c>
      <c r="AA1708" s="35" t="s">
        <v>3064</v>
      </c>
      <c r="AB1708" s="6" t="s">
        <v>3048</v>
      </c>
      <c r="AC1708" s="6" t="s">
        <v>3049</v>
      </c>
    </row>
    <row r="1709" ht="15.75" hidden="1" customHeight="1">
      <c r="A1709" s="2">
        <v>43.0</v>
      </c>
      <c r="B1709" s="18" t="s">
        <v>794</v>
      </c>
      <c r="C1709">
        <v>0.0</v>
      </c>
      <c r="D1709">
        <v>0.0</v>
      </c>
      <c r="E1709" t="s">
        <v>965</v>
      </c>
      <c r="F1709" t="s">
        <v>1540</v>
      </c>
      <c r="G1709" t="s">
        <v>3065</v>
      </c>
      <c r="H1709" t="s">
        <v>2093</v>
      </c>
      <c r="I1709" t="s">
        <v>3045</v>
      </c>
      <c r="J1709" t="s">
        <v>973</v>
      </c>
      <c r="K1709" s="23">
        <v>0.0</v>
      </c>
      <c r="N1709">
        <v>0.42</v>
      </c>
      <c r="O1709" s="23">
        <v>1.0</v>
      </c>
      <c r="R1709">
        <v>0.23</v>
      </c>
      <c r="S1709" t="s">
        <v>976</v>
      </c>
      <c r="T1709">
        <v>0.0</v>
      </c>
      <c r="U1709">
        <v>0.0</v>
      </c>
      <c r="V1709" t="s">
        <v>978</v>
      </c>
      <c r="W1709" s="6" t="s">
        <v>1384</v>
      </c>
      <c r="X1709" s="6" t="s">
        <v>1385</v>
      </c>
      <c r="Y1709" s="6" t="s">
        <v>2842</v>
      </c>
      <c r="Z1709" s="6" t="s">
        <v>3046</v>
      </c>
      <c r="AA1709" s="35" t="s">
        <v>3066</v>
      </c>
      <c r="AB1709" s="6" t="s">
        <v>3048</v>
      </c>
      <c r="AC1709" s="6" t="s">
        <v>3049</v>
      </c>
    </row>
    <row r="1710" ht="15.75" hidden="1" customHeight="1">
      <c r="A1710" s="2">
        <v>43.0</v>
      </c>
      <c r="B1710" s="18" t="s">
        <v>794</v>
      </c>
      <c r="C1710">
        <v>0.0</v>
      </c>
      <c r="D1710">
        <v>0.0</v>
      </c>
      <c r="E1710" t="s">
        <v>965</v>
      </c>
      <c r="F1710" t="s">
        <v>1540</v>
      </c>
      <c r="G1710" t="s">
        <v>3065</v>
      </c>
      <c r="H1710" t="s">
        <v>2093</v>
      </c>
      <c r="I1710" t="s">
        <v>3045</v>
      </c>
      <c r="J1710" t="s">
        <v>2146</v>
      </c>
      <c r="K1710" s="23">
        <v>0.0</v>
      </c>
      <c r="N1710">
        <v>0.12</v>
      </c>
      <c r="O1710" s="23">
        <v>1.0</v>
      </c>
      <c r="R1710">
        <v>0.08</v>
      </c>
      <c r="S1710" t="s">
        <v>976</v>
      </c>
      <c r="T1710">
        <v>0.0</v>
      </c>
      <c r="U1710">
        <v>0.0</v>
      </c>
      <c r="V1710" t="s">
        <v>978</v>
      </c>
      <c r="W1710" s="6" t="s">
        <v>1384</v>
      </c>
      <c r="X1710" s="6" t="s">
        <v>1385</v>
      </c>
      <c r="Y1710" s="6" t="s">
        <v>2842</v>
      </c>
      <c r="Z1710" s="6" t="s">
        <v>3046</v>
      </c>
      <c r="AA1710" s="35" t="s">
        <v>3066</v>
      </c>
      <c r="AB1710" s="6" t="s">
        <v>3048</v>
      </c>
      <c r="AC1710" s="6" t="s">
        <v>3049</v>
      </c>
    </row>
    <row r="1711" ht="15.75" hidden="1" customHeight="1">
      <c r="A1711" s="2">
        <v>43.0</v>
      </c>
      <c r="B1711" s="18" t="s">
        <v>794</v>
      </c>
      <c r="C1711">
        <v>0.0</v>
      </c>
      <c r="D1711">
        <v>0.0</v>
      </c>
      <c r="E1711" t="s">
        <v>965</v>
      </c>
      <c r="F1711" t="s">
        <v>1540</v>
      </c>
      <c r="G1711" t="s">
        <v>3067</v>
      </c>
      <c r="H1711" t="s">
        <v>2093</v>
      </c>
      <c r="I1711" t="s">
        <v>3045</v>
      </c>
      <c r="J1711" t="s">
        <v>973</v>
      </c>
      <c r="K1711" s="23">
        <v>0.0</v>
      </c>
      <c r="N1711">
        <v>2.4</v>
      </c>
      <c r="O1711" s="23">
        <v>1.0</v>
      </c>
      <c r="R1711">
        <v>2.64</v>
      </c>
      <c r="S1711" t="s">
        <v>976</v>
      </c>
      <c r="T1711">
        <v>0.0</v>
      </c>
      <c r="U1711">
        <v>0.0</v>
      </c>
      <c r="V1711" t="s">
        <v>978</v>
      </c>
      <c r="W1711" s="6" t="s">
        <v>1384</v>
      </c>
      <c r="X1711" s="6" t="s">
        <v>1385</v>
      </c>
      <c r="Y1711" s="6" t="s">
        <v>2842</v>
      </c>
      <c r="Z1711" s="6" t="s">
        <v>3046</v>
      </c>
      <c r="AA1711" s="35" t="s">
        <v>3068</v>
      </c>
      <c r="AB1711" s="6" t="s">
        <v>3048</v>
      </c>
      <c r="AC1711" s="6" t="s">
        <v>3049</v>
      </c>
    </row>
    <row r="1712" ht="15.75" hidden="1" customHeight="1">
      <c r="A1712" s="2">
        <v>43.0</v>
      </c>
      <c r="B1712" s="18" t="s">
        <v>794</v>
      </c>
      <c r="C1712">
        <v>0.0</v>
      </c>
      <c r="D1712">
        <v>0.0</v>
      </c>
      <c r="E1712" t="s">
        <v>965</v>
      </c>
      <c r="F1712" t="s">
        <v>1540</v>
      </c>
      <c r="G1712" t="s">
        <v>3067</v>
      </c>
      <c r="H1712" t="s">
        <v>2093</v>
      </c>
      <c r="I1712" t="s">
        <v>3045</v>
      </c>
      <c r="J1712" t="s">
        <v>2146</v>
      </c>
      <c r="K1712" s="23">
        <v>0.0</v>
      </c>
      <c r="N1712">
        <v>0.34</v>
      </c>
      <c r="O1712" s="23">
        <v>1.0</v>
      </c>
      <c r="R1712">
        <v>0.41</v>
      </c>
      <c r="S1712" t="s">
        <v>976</v>
      </c>
      <c r="T1712">
        <v>0.0</v>
      </c>
      <c r="U1712">
        <v>0.0</v>
      </c>
      <c r="V1712" t="s">
        <v>978</v>
      </c>
      <c r="W1712" s="6" t="s">
        <v>1384</v>
      </c>
      <c r="X1712" s="6" t="s">
        <v>1385</v>
      </c>
      <c r="Y1712" s="6" t="s">
        <v>2842</v>
      </c>
      <c r="Z1712" s="6" t="s">
        <v>3046</v>
      </c>
      <c r="AA1712" s="35" t="s">
        <v>3068</v>
      </c>
      <c r="AB1712" s="6" t="s">
        <v>3048</v>
      </c>
      <c r="AC1712" s="6" t="s">
        <v>3049</v>
      </c>
    </row>
    <row r="1713" ht="15.75" hidden="1" customHeight="1">
      <c r="A1713" s="2">
        <v>43.0</v>
      </c>
      <c r="B1713" s="18" t="s">
        <v>794</v>
      </c>
      <c r="C1713">
        <v>0.0</v>
      </c>
      <c r="D1713">
        <v>0.0</v>
      </c>
      <c r="E1713" t="s">
        <v>965</v>
      </c>
      <c r="F1713" t="s">
        <v>1540</v>
      </c>
      <c r="G1713" t="s">
        <v>3069</v>
      </c>
      <c r="H1713" t="s">
        <v>2093</v>
      </c>
      <c r="I1713" t="s">
        <v>3045</v>
      </c>
      <c r="J1713" t="s">
        <v>973</v>
      </c>
      <c r="K1713" s="23">
        <v>0.0</v>
      </c>
      <c r="N1713">
        <v>12.3</v>
      </c>
      <c r="O1713" s="23">
        <v>1.0</v>
      </c>
      <c r="R1713">
        <v>11.3</v>
      </c>
      <c r="S1713" t="s">
        <v>976</v>
      </c>
      <c r="T1713">
        <v>0.0</v>
      </c>
      <c r="U1713">
        <v>0.0</v>
      </c>
      <c r="V1713" t="s">
        <v>978</v>
      </c>
      <c r="W1713" s="6" t="s">
        <v>1384</v>
      </c>
      <c r="X1713" s="6" t="s">
        <v>1385</v>
      </c>
      <c r="Y1713" s="6" t="s">
        <v>2842</v>
      </c>
      <c r="Z1713" s="6" t="s">
        <v>3046</v>
      </c>
      <c r="AA1713" s="35" t="s">
        <v>3068</v>
      </c>
      <c r="AB1713" s="6" t="s">
        <v>3048</v>
      </c>
      <c r="AC1713" s="6" t="s">
        <v>3049</v>
      </c>
    </row>
    <row r="1714" ht="15.75" hidden="1" customHeight="1">
      <c r="A1714" s="2">
        <v>43.0</v>
      </c>
      <c r="B1714" s="18" t="s">
        <v>794</v>
      </c>
      <c r="C1714">
        <v>0.0</v>
      </c>
      <c r="D1714">
        <v>0.0</v>
      </c>
      <c r="E1714" t="s">
        <v>965</v>
      </c>
      <c r="F1714" t="s">
        <v>1540</v>
      </c>
      <c r="G1714" t="s">
        <v>3069</v>
      </c>
      <c r="H1714" t="s">
        <v>2093</v>
      </c>
      <c r="I1714" t="s">
        <v>3045</v>
      </c>
      <c r="J1714" t="s">
        <v>2146</v>
      </c>
      <c r="K1714" s="23">
        <v>0.0</v>
      </c>
      <c r="N1714">
        <v>1.42</v>
      </c>
      <c r="O1714" s="23">
        <v>1.0</v>
      </c>
      <c r="R1714">
        <v>1.39</v>
      </c>
      <c r="S1714" t="s">
        <v>976</v>
      </c>
      <c r="T1714">
        <v>0.0</v>
      </c>
      <c r="U1714">
        <v>0.0</v>
      </c>
      <c r="V1714" t="s">
        <v>978</v>
      </c>
      <c r="W1714" s="6" t="s">
        <v>1384</v>
      </c>
      <c r="X1714" s="6" t="s">
        <v>1385</v>
      </c>
      <c r="Y1714" s="6" t="s">
        <v>2842</v>
      </c>
      <c r="Z1714" s="6" t="s">
        <v>3046</v>
      </c>
      <c r="AA1714" s="35" t="s">
        <v>3068</v>
      </c>
      <c r="AB1714" s="6" t="s">
        <v>3048</v>
      </c>
      <c r="AC1714" s="6" t="s">
        <v>3049</v>
      </c>
    </row>
    <row r="1715" ht="15.75" hidden="1" customHeight="1">
      <c r="A1715" s="2">
        <v>43.0</v>
      </c>
      <c r="B1715" s="18" t="s">
        <v>794</v>
      </c>
      <c r="C1715">
        <v>0.0</v>
      </c>
      <c r="D1715">
        <v>0.0</v>
      </c>
      <c r="E1715" t="s">
        <v>965</v>
      </c>
      <c r="F1715" t="s">
        <v>1540</v>
      </c>
      <c r="G1715" t="s">
        <v>3070</v>
      </c>
      <c r="H1715" t="s">
        <v>2093</v>
      </c>
      <c r="I1715" t="s">
        <v>3045</v>
      </c>
      <c r="J1715" t="s">
        <v>973</v>
      </c>
      <c r="K1715" s="23">
        <v>0.0</v>
      </c>
      <c r="N1715">
        <v>13.3</v>
      </c>
      <c r="O1715" s="23">
        <v>1.0</v>
      </c>
      <c r="R1715">
        <v>13.7</v>
      </c>
      <c r="S1715" t="s">
        <v>976</v>
      </c>
      <c r="T1715">
        <v>0.0</v>
      </c>
      <c r="U1715">
        <v>0.0</v>
      </c>
      <c r="V1715" t="s">
        <v>978</v>
      </c>
      <c r="W1715" s="6" t="s">
        <v>1384</v>
      </c>
      <c r="X1715" s="6" t="s">
        <v>1385</v>
      </c>
      <c r="Y1715" s="6" t="s">
        <v>2842</v>
      </c>
      <c r="Z1715" s="6" t="s">
        <v>3046</v>
      </c>
      <c r="AA1715" s="35" t="s">
        <v>3068</v>
      </c>
      <c r="AB1715" s="6" t="s">
        <v>3048</v>
      </c>
      <c r="AC1715" s="6" t="s">
        <v>3049</v>
      </c>
    </row>
    <row r="1716" ht="15.75" hidden="1" customHeight="1">
      <c r="A1716" s="2">
        <v>43.0</v>
      </c>
      <c r="B1716" s="18" t="s">
        <v>794</v>
      </c>
      <c r="C1716">
        <v>0.0</v>
      </c>
      <c r="D1716">
        <v>0.0</v>
      </c>
      <c r="E1716" t="s">
        <v>965</v>
      </c>
      <c r="F1716" t="s">
        <v>1540</v>
      </c>
      <c r="G1716" t="s">
        <v>3070</v>
      </c>
      <c r="H1716" t="s">
        <v>2093</v>
      </c>
      <c r="I1716" t="s">
        <v>3045</v>
      </c>
      <c r="J1716" t="s">
        <v>2146</v>
      </c>
      <c r="K1716" s="23">
        <v>0.0</v>
      </c>
      <c r="N1716">
        <v>2.36</v>
      </c>
      <c r="O1716" s="23">
        <v>1.0</v>
      </c>
      <c r="R1716">
        <v>2.9</v>
      </c>
      <c r="S1716" t="s">
        <v>976</v>
      </c>
      <c r="T1716">
        <v>0.0</v>
      </c>
      <c r="U1716">
        <v>0.0</v>
      </c>
      <c r="V1716" t="s">
        <v>978</v>
      </c>
      <c r="W1716" s="6" t="s">
        <v>1384</v>
      </c>
      <c r="X1716" s="6" t="s">
        <v>1385</v>
      </c>
      <c r="Y1716" s="6" t="s">
        <v>2842</v>
      </c>
      <c r="Z1716" s="6" t="s">
        <v>3046</v>
      </c>
      <c r="AA1716" s="35" t="s">
        <v>3068</v>
      </c>
      <c r="AB1716" s="6" t="s">
        <v>3048</v>
      </c>
      <c r="AC1716" s="6" t="s">
        <v>3049</v>
      </c>
    </row>
    <row r="1717" ht="15.75" hidden="1" customHeight="1">
      <c r="A1717" s="2">
        <v>43.0</v>
      </c>
      <c r="B1717" s="18" t="s">
        <v>794</v>
      </c>
      <c r="C1717">
        <v>0.0</v>
      </c>
      <c r="D1717">
        <v>0.0</v>
      </c>
      <c r="E1717" t="s">
        <v>965</v>
      </c>
      <c r="F1717" t="s">
        <v>1540</v>
      </c>
      <c r="G1717" t="s">
        <v>3071</v>
      </c>
      <c r="H1717" t="s">
        <v>2093</v>
      </c>
      <c r="I1717" t="s">
        <v>3045</v>
      </c>
      <c r="J1717" t="s">
        <v>973</v>
      </c>
      <c r="K1717" s="23">
        <v>0.0</v>
      </c>
      <c r="N1717">
        <v>0.35</v>
      </c>
      <c r="O1717" s="23">
        <v>1.0</v>
      </c>
      <c r="R1717">
        <v>0.54</v>
      </c>
      <c r="S1717" t="s">
        <v>976</v>
      </c>
      <c r="T1717">
        <v>0.0</v>
      </c>
      <c r="U1717">
        <v>0.0</v>
      </c>
      <c r="V1717" t="s">
        <v>978</v>
      </c>
      <c r="W1717" s="6" t="s">
        <v>1384</v>
      </c>
      <c r="X1717" s="6" t="s">
        <v>1385</v>
      </c>
      <c r="Y1717" s="6" t="s">
        <v>2842</v>
      </c>
      <c r="Z1717" s="6" t="s">
        <v>3046</v>
      </c>
      <c r="AA1717" s="35" t="s">
        <v>3072</v>
      </c>
      <c r="AB1717" s="6" t="s">
        <v>3048</v>
      </c>
      <c r="AC1717" s="6" t="s">
        <v>3049</v>
      </c>
    </row>
    <row r="1718" ht="15.75" hidden="1" customHeight="1">
      <c r="A1718" s="2">
        <v>43.0</v>
      </c>
      <c r="B1718" s="18" t="s">
        <v>794</v>
      </c>
      <c r="C1718">
        <v>0.0</v>
      </c>
      <c r="D1718">
        <v>0.0</v>
      </c>
      <c r="E1718" t="s">
        <v>965</v>
      </c>
      <c r="F1718" t="s">
        <v>1540</v>
      </c>
      <c r="G1718" t="s">
        <v>3071</v>
      </c>
      <c r="H1718" t="s">
        <v>2093</v>
      </c>
      <c r="I1718" t="s">
        <v>3045</v>
      </c>
      <c r="J1718" t="s">
        <v>2146</v>
      </c>
      <c r="K1718" s="23">
        <v>0.0</v>
      </c>
      <c r="N1718">
        <v>0.15</v>
      </c>
      <c r="O1718" s="23">
        <v>1.0</v>
      </c>
      <c r="R1718">
        <v>0.22</v>
      </c>
      <c r="S1718" t="s">
        <v>976</v>
      </c>
      <c r="T1718">
        <v>0.0</v>
      </c>
      <c r="U1718">
        <v>0.0</v>
      </c>
      <c r="V1718" t="s">
        <v>978</v>
      </c>
      <c r="W1718" s="6" t="s">
        <v>1384</v>
      </c>
      <c r="X1718" s="6" t="s">
        <v>1385</v>
      </c>
      <c r="Y1718" s="6" t="s">
        <v>2842</v>
      </c>
      <c r="Z1718" s="6" t="s">
        <v>3046</v>
      </c>
      <c r="AA1718" s="35" t="s">
        <v>3072</v>
      </c>
      <c r="AB1718" s="6" t="s">
        <v>3048</v>
      </c>
      <c r="AC1718" s="6" t="s">
        <v>3049</v>
      </c>
    </row>
    <row r="1719" ht="15.75" hidden="1" customHeight="1">
      <c r="A1719" s="2">
        <v>43.0</v>
      </c>
      <c r="B1719" s="18" t="s">
        <v>794</v>
      </c>
      <c r="C1719">
        <v>0.0</v>
      </c>
      <c r="D1719">
        <v>0.0</v>
      </c>
      <c r="E1719" t="s">
        <v>965</v>
      </c>
      <c r="F1719" t="s">
        <v>1540</v>
      </c>
      <c r="G1719" t="s">
        <v>3073</v>
      </c>
      <c r="H1719" t="s">
        <v>2093</v>
      </c>
      <c r="I1719" t="s">
        <v>3045</v>
      </c>
      <c r="J1719" t="s">
        <v>973</v>
      </c>
      <c r="K1719" s="23">
        <v>0.0</v>
      </c>
      <c r="N1719">
        <v>2.02</v>
      </c>
      <c r="O1719" s="23">
        <v>1.0</v>
      </c>
      <c r="R1719">
        <v>0.73</v>
      </c>
      <c r="S1719" t="s">
        <v>976</v>
      </c>
      <c r="T1719">
        <v>0.0</v>
      </c>
      <c r="U1719">
        <v>0.0</v>
      </c>
      <c r="V1719" t="s">
        <v>978</v>
      </c>
      <c r="W1719" s="6" t="s">
        <v>1384</v>
      </c>
      <c r="X1719" s="6" t="s">
        <v>1385</v>
      </c>
      <c r="Y1719" s="6" t="s">
        <v>2842</v>
      </c>
      <c r="Z1719" s="6" t="s">
        <v>3046</v>
      </c>
      <c r="AA1719" s="35" t="s">
        <v>3074</v>
      </c>
      <c r="AB1719" s="6" t="s">
        <v>3048</v>
      </c>
      <c r="AC1719" s="6" t="s">
        <v>3049</v>
      </c>
    </row>
    <row r="1720" ht="15.75" hidden="1" customHeight="1">
      <c r="A1720" s="2">
        <v>43.0</v>
      </c>
      <c r="B1720" s="18" t="s">
        <v>794</v>
      </c>
      <c r="C1720">
        <v>0.0</v>
      </c>
      <c r="D1720">
        <v>0.0</v>
      </c>
      <c r="E1720" t="s">
        <v>965</v>
      </c>
      <c r="F1720" t="s">
        <v>1540</v>
      </c>
      <c r="G1720" t="s">
        <v>3073</v>
      </c>
      <c r="H1720" t="s">
        <v>2093</v>
      </c>
      <c r="I1720" t="s">
        <v>3045</v>
      </c>
      <c r="J1720" t="s">
        <v>2146</v>
      </c>
      <c r="K1720" s="23">
        <v>0.0</v>
      </c>
      <c r="N1720">
        <v>0.98</v>
      </c>
      <c r="O1720" s="23">
        <v>1.0</v>
      </c>
      <c r="R1720">
        <v>0.18</v>
      </c>
      <c r="S1720" t="s">
        <v>976</v>
      </c>
      <c r="T1720">
        <v>0.0</v>
      </c>
      <c r="U1720">
        <v>0.0</v>
      </c>
      <c r="V1720" t="s">
        <v>978</v>
      </c>
      <c r="W1720" s="6" t="s">
        <v>1384</v>
      </c>
      <c r="X1720" s="6" t="s">
        <v>1385</v>
      </c>
      <c r="Y1720" s="6" t="s">
        <v>2842</v>
      </c>
      <c r="Z1720" s="6" t="s">
        <v>3046</v>
      </c>
      <c r="AA1720" s="35" t="s">
        <v>3074</v>
      </c>
      <c r="AB1720" s="6" t="s">
        <v>3048</v>
      </c>
      <c r="AC1720" s="6" t="s">
        <v>3049</v>
      </c>
    </row>
    <row r="1721" ht="15.75" hidden="1" customHeight="1">
      <c r="A1721" s="2">
        <v>43.0</v>
      </c>
      <c r="B1721" s="18" t="s">
        <v>794</v>
      </c>
      <c r="C1721">
        <v>0.0</v>
      </c>
      <c r="D1721">
        <v>0.0</v>
      </c>
      <c r="E1721" t="s">
        <v>965</v>
      </c>
      <c r="F1721" t="s">
        <v>1540</v>
      </c>
      <c r="G1721" t="s">
        <v>3075</v>
      </c>
      <c r="H1721" t="s">
        <v>2093</v>
      </c>
      <c r="I1721" t="s">
        <v>3045</v>
      </c>
      <c r="J1721" t="s">
        <v>973</v>
      </c>
      <c r="K1721" s="23">
        <v>0.0</v>
      </c>
      <c r="N1721">
        <v>0.69</v>
      </c>
      <c r="O1721" s="23">
        <v>1.0</v>
      </c>
      <c r="R1721">
        <v>0.58</v>
      </c>
      <c r="S1721" t="s">
        <v>976</v>
      </c>
      <c r="T1721">
        <v>0.0</v>
      </c>
      <c r="U1721">
        <v>0.0</v>
      </c>
      <c r="V1721" t="s">
        <v>978</v>
      </c>
      <c r="W1721" s="6" t="s">
        <v>1384</v>
      </c>
      <c r="X1721" s="6" t="s">
        <v>1385</v>
      </c>
      <c r="Y1721" s="6" t="s">
        <v>2842</v>
      </c>
      <c r="Z1721" s="6" t="s">
        <v>3046</v>
      </c>
      <c r="AA1721" s="35" t="s">
        <v>3074</v>
      </c>
      <c r="AB1721" s="6" t="s">
        <v>3048</v>
      </c>
      <c r="AC1721" s="6" t="s">
        <v>3049</v>
      </c>
    </row>
    <row r="1722" ht="15.75" hidden="1" customHeight="1">
      <c r="A1722" s="2">
        <v>43.0</v>
      </c>
      <c r="B1722" s="18" t="s">
        <v>794</v>
      </c>
      <c r="C1722">
        <v>0.0</v>
      </c>
      <c r="D1722">
        <v>0.0</v>
      </c>
      <c r="E1722" t="s">
        <v>965</v>
      </c>
      <c r="F1722" t="s">
        <v>1540</v>
      </c>
      <c r="G1722" t="s">
        <v>3075</v>
      </c>
      <c r="H1722" t="s">
        <v>2093</v>
      </c>
      <c r="I1722" t="s">
        <v>3045</v>
      </c>
      <c r="J1722" t="s">
        <v>2146</v>
      </c>
      <c r="K1722" s="23">
        <v>0.0</v>
      </c>
      <c r="N1722">
        <v>0.19</v>
      </c>
      <c r="O1722" s="23">
        <v>1.0</v>
      </c>
      <c r="R1722">
        <v>0.16</v>
      </c>
      <c r="S1722" t="s">
        <v>976</v>
      </c>
      <c r="T1722">
        <v>0.0</v>
      </c>
      <c r="U1722">
        <v>0.0</v>
      </c>
      <c r="V1722" t="s">
        <v>978</v>
      </c>
      <c r="W1722" s="6" t="s">
        <v>1384</v>
      </c>
      <c r="X1722" s="6" t="s">
        <v>1385</v>
      </c>
      <c r="Y1722" s="6" t="s">
        <v>2842</v>
      </c>
      <c r="Z1722" s="6" t="s">
        <v>3046</v>
      </c>
      <c r="AA1722" s="35" t="s">
        <v>3074</v>
      </c>
      <c r="AB1722" s="6" t="s">
        <v>3048</v>
      </c>
      <c r="AC1722" s="6" t="s">
        <v>3049</v>
      </c>
    </row>
    <row r="1723" ht="15.75" hidden="1" customHeight="1">
      <c r="A1723" s="2">
        <v>43.0</v>
      </c>
      <c r="B1723" s="18" t="s">
        <v>794</v>
      </c>
      <c r="C1723">
        <v>0.0</v>
      </c>
      <c r="D1723">
        <v>0.0</v>
      </c>
      <c r="E1723" t="s">
        <v>965</v>
      </c>
      <c r="F1723" t="s">
        <v>1540</v>
      </c>
      <c r="G1723" t="s">
        <v>3076</v>
      </c>
      <c r="H1723" t="s">
        <v>2093</v>
      </c>
      <c r="I1723" t="s">
        <v>3045</v>
      </c>
      <c r="J1723" t="s">
        <v>973</v>
      </c>
      <c r="K1723" s="23">
        <v>0.0</v>
      </c>
      <c r="N1723">
        <v>0.2</v>
      </c>
      <c r="O1723" s="23">
        <v>1.0</v>
      </c>
      <c r="R1723">
        <v>0.31</v>
      </c>
      <c r="S1723" t="s">
        <v>976</v>
      </c>
      <c r="T1723">
        <v>0.0</v>
      </c>
      <c r="U1723">
        <v>0.0</v>
      </c>
      <c r="V1723" t="s">
        <v>978</v>
      </c>
      <c r="W1723" s="6" t="s">
        <v>1384</v>
      </c>
      <c r="X1723" s="6" t="s">
        <v>1385</v>
      </c>
      <c r="Y1723" s="6" t="s">
        <v>2842</v>
      </c>
      <c r="Z1723" s="6" t="s">
        <v>3046</v>
      </c>
      <c r="AA1723" s="35" t="s">
        <v>3077</v>
      </c>
      <c r="AB1723" s="6" t="s">
        <v>3048</v>
      </c>
      <c r="AC1723" s="6" t="s">
        <v>3049</v>
      </c>
    </row>
    <row r="1724" ht="15.75" hidden="1" customHeight="1">
      <c r="A1724" s="2">
        <v>43.0</v>
      </c>
      <c r="B1724" s="18" t="s">
        <v>794</v>
      </c>
      <c r="C1724">
        <v>0.0</v>
      </c>
      <c r="D1724">
        <v>0.0</v>
      </c>
      <c r="E1724" t="s">
        <v>965</v>
      </c>
      <c r="F1724" t="s">
        <v>1540</v>
      </c>
      <c r="G1724" t="s">
        <v>3076</v>
      </c>
      <c r="H1724" t="s">
        <v>2093</v>
      </c>
      <c r="I1724" t="s">
        <v>3045</v>
      </c>
      <c r="J1724" t="s">
        <v>2146</v>
      </c>
      <c r="K1724" s="23">
        <v>0.0</v>
      </c>
      <c r="N1724">
        <v>0.07</v>
      </c>
      <c r="O1724" s="23">
        <v>1.0</v>
      </c>
      <c r="R1724">
        <v>0.13</v>
      </c>
      <c r="S1724" t="s">
        <v>976</v>
      </c>
      <c r="T1724">
        <v>0.0</v>
      </c>
      <c r="U1724">
        <v>0.0</v>
      </c>
      <c r="V1724" t="s">
        <v>978</v>
      </c>
      <c r="W1724" s="6" t="s">
        <v>1384</v>
      </c>
      <c r="X1724" s="6" t="s">
        <v>1385</v>
      </c>
      <c r="Y1724" s="6" t="s">
        <v>2842</v>
      </c>
      <c r="Z1724" s="6" t="s">
        <v>3046</v>
      </c>
      <c r="AA1724" s="35" t="s">
        <v>3077</v>
      </c>
      <c r="AB1724" s="6" t="s">
        <v>3048</v>
      </c>
      <c r="AC1724" s="6" t="s">
        <v>3049</v>
      </c>
    </row>
    <row r="1725" ht="15.75" hidden="1" customHeight="1">
      <c r="A1725" s="2">
        <v>43.0</v>
      </c>
      <c r="B1725" s="18" t="s">
        <v>794</v>
      </c>
      <c r="C1725">
        <v>0.0</v>
      </c>
      <c r="D1725">
        <v>0.0</v>
      </c>
      <c r="E1725" t="s">
        <v>965</v>
      </c>
      <c r="F1725" t="s">
        <v>1540</v>
      </c>
      <c r="G1725" t="s">
        <v>3078</v>
      </c>
      <c r="H1725" t="s">
        <v>2093</v>
      </c>
      <c r="I1725" t="s">
        <v>3045</v>
      </c>
      <c r="J1725" t="s">
        <v>973</v>
      </c>
      <c r="K1725" s="23">
        <v>0.0</v>
      </c>
      <c r="N1725">
        <v>0.23</v>
      </c>
      <c r="O1725" s="23">
        <v>1.0</v>
      </c>
      <c r="R1725">
        <v>0.37</v>
      </c>
      <c r="S1725" t="s">
        <v>976</v>
      </c>
      <c r="T1725">
        <v>0.0</v>
      </c>
      <c r="U1725">
        <v>0.0</v>
      </c>
      <c r="V1725" t="s">
        <v>978</v>
      </c>
      <c r="W1725" s="6" t="s">
        <v>1384</v>
      </c>
      <c r="X1725" s="6" t="s">
        <v>1385</v>
      </c>
      <c r="Y1725" s="6" t="s">
        <v>2842</v>
      </c>
      <c r="Z1725" s="6" t="s">
        <v>3046</v>
      </c>
      <c r="AA1725" s="35" t="s">
        <v>3079</v>
      </c>
      <c r="AB1725" s="6" t="s">
        <v>3048</v>
      </c>
      <c r="AC1725" s="6" t="s">
        <v>3049</v>
      </c>
    </row>
    <row r="1726" ht="15.75" hidden="1" customHeight="1">
      <c r="A1726" s="2">
        <v>43.0</v>
      </c>
      <c r="B1726" s="18" t="s">
        <v>794</v>
      </c>
      <c r="C1726">
        <v>0.0</v>
      </c>
      <c r="D1726">
        <v>0.0</v>
      </c>
      <c r="E1726" t="s">
        <v>965</v>
      </c>
      <c r="F1726" t="s">
        <v>1540</v>
      </c>
      <c r="G1726" t="s">
        <v>3078</v>
      </c>
      <c r="H1726" t="s">
        <v>2093</v>
      </c>
      <c r="I1726" t="s">
        <v>3045</v>
      </c>
      <c r="J1726" t="s">
        <v>2146</v>
      </c>
      <c r="K1726" s="23">
        <v>0.0</v>
      </c>
      <c r="N1726">
        <v>0.07</v>
      </c>
      <c r="O1726" s="23">
        <v>1.0</v>
      </c>
      <c r="R1726">
        <v>0.14</v>
      </c>
      <c r="S1726" t="s">
        <v>976</v>
      </c>
      <c r="T1726">
        <v>0.0</v>
      </c>
      <c r="U1726">
        <v>0.0</v>
      </c>
      <c r="V1726" t="s">
        <v>978</v>
      </c>
      <c r="W1726" s="6" t="s">
        <v>1384</v>
      </c>
      <c r="X1726" s="6" t="s">
        <v>1385</v>
      </c>
      <c r="Y1726" s="6" t="s">
        <v>2842</v>
      </c>
      <c r="Z1726" s="6" t="s">
        <v>3046</v>
      </c>
      <c r="AA1726" s="35" t="s">
        <v>3079</v>
      </c>
      <c r="AB1726" s="6" t="s">
        <v>3048</v>
      </c>
      <c r="AC1726" s="6" t="s">
        <v>3049</v>
      </c>
    </row>
    <row r="1727" ht="15.75" hidden="1" customHeight="1">
      <c r="A1727" s="2">
        <v>43.0</v>
      </c>
      <c r="B1727" s="18" t="s">
        <v>794</v>
      </c>
      <c r="C1727">
        <v>0.0</v>
      </c>
      <c r="D1727">
        <v>0.0</v>
      </c>
      <c r="E1727" t="s">
        <v>965</v>
      </c>
      <c r="F1727" t="s">
        <v>1540</v>
      </c>
      <c r="G1727" t="s">
        <v>3080</v>
      </c>
      <c r="H1727" t="s">
        <v>2093</v>
      </c>
      <c r="I1727" t="s">
        <v>3045</v>
      </c>
      <c r="J1727" t="s">
        <v>973</v>
      </c>
      <c r="K1727" s="23">
        <v>0.0</v>
      </c>
      <c r="N1727">
        <v>0.38</v>
      </c>
      <c r="O1727" s="23">
        <v>1.0</v>
      </c>
      <c r="R1727">
        <v>0.26</v>
      </c>
      <c r="S1727" t="s">
        <v>976</v>
      </c>
      <c r="T1727">
        <v>0.0</v>
      </c>
      <c r="U1727">
        <v>0.0</v>
      </c>
      <c r="V1727" t="s">
        <v>978</v>
      </c>
      <c r="W1727" s="6" t="s">
        <v>1384</v>
      </c>
      <c r="X1727" s="6" t="s">
        <v>1385</v>
      </c>
      <c r="Y1727" s="6" t="s">
        <v>2842</v>
      </c>
      <c r="Z1727" s="6" t="s">
        <v>3046</v>
      </c>
      <c r="AA1727" s="35" t="s">
        <v>3081</v>
      </c>
      <c r="AB1727" s="6" t="s">
        <v>3048</v>
      </c>
      <c r="AC1727" s="6" t="s">
        <v>3049</v>
      </c>
    </row>
    <row r="1728" ht="15.75" hidden="1" customHeight="1">
      <c r="A1728" s="2">
        <v>43.0</v>
      </c>
      <c r="B1728" s="18" t="s">
        <v>794</v>
      </c>
      <c r="C1728">
        <v>0.0</v>
      </c>
      <c r="D1728">
        <v>0.0</v>
      </c>
      <c r="E1728" t="s">
        <v>965</v>
      </c>
      <c r="F1728" t="s">
        <v>1540</v>
      </c>
      <c r="G1728" t="s">
        <v>3080</v>
      </c>
      <c r="H1728" t="s">
        <v>2093</v>
      </c>
      <c r="I1728" t="s">
        <v>3045</v>
      </c>
      <c r="J1728" t="s">
        <v>2146</v>
      </c>
      <c r="K1728" s="23">
        <v>0.0</v>
      </c>
      <c r="N1728">
        <v>0.08</v>
      </c>
      <c r="O1728" s="23">
        <v>1.0</v>
      </c>
      <c r="R1728">
        <v>0.07</v>
      </c>
      <c r="S1728" t="s">
        <v>976</v>
      </c>
      <c r="T1728">
        <v>0.0</v>
      </c>
      <c r="U1728">
        <v>0.0</v>
      </c>
      <c r="V1728" t="s">
        <v>978</v>
      </c>
      <c r="W1728" s="6" t="s">
        <v>1384</v>
      </c>
      <c r="X1728" s="6" t="s">
        <v>1385</v>
      </c>
      <c r="Y1728" s="6" t="s">
        <v>2842</v>
      </c>
      <c r="Z1728" s="6" t="s">
        <v>3046</v>
      </c>
      <c r="AA1728" s="35" t="s">
        <v>3081</v>
      </c>
      <c r="AB1728" s="6" t="s">
        <v>3048</v>
      </c>
      <c r="AC1728" s="6" t="s">
        <v>3049</v>
      </c>
    </row>
    <row r="1729" ht="15.75" hidden="1" customHeight="1">
      <c r="A1729" s="2">
        <v>43.0</v>
      </c>
      <c r="B1729" s="18" t="s">
        <v>794</v>
      </c>
      <c r="C1729">
        <v>0.0</v>
      </c>
      <c r="D1729">
        <v>0.0</v>
      </c>
      <c r="E1729" t="s">
        <v>965</v>
      </c>
      <c r="F1729" t="s">
        <v>1540</v>
      </c>
      <c r="G1729" t="s">
        <v>3082</v>
      </c>
      <c r="H1729" t="s">
        <v>2093</v>
      </c>
      <c r="I1729" t="s">
        <v>3045</v>
      </c>
      <c r="J1729" t="s">
        <v>973</v>
      </c>
      <c r="K1729" s="23">
        <v>0.0</v>
      </c>
      <c r="N1729">
        <v>1.13</v>
      </c>
      <c r="O1729" s="23">
        <v>1.0</v>
      </c>
      <c r="R1729">
        <v>1.53</v>
      </c>
      <c r="S1729" t="s">
        <v>976</v>
      </c>
      <c r="T1729">
        <v>0.0</v>
      </c>
      <c r="U1729">
        <v>0.0</v>
      </c>
      <c r="V1729" t="s">
        <v>978</v>
      </c>
      <c r="W1729" s="6" t="s">
        <v>1384</v>
      </c>
      <c r="X1729" s="6" t="s">
        <v>1385</v>
      </c>
      <c r="Y1729" s="6" t="s">
        <v>2842</v>
      </c>
      <c r="Z1729" s="6" t="s">
        <v>3046</v>
      </c>
      <c r="AA1729" s="35" t="s">
        <v>3083</v>
      </c>
      <c r="AB1729" s="6" t="s">
        <v>3048</v>
      </c>
      <c r="AC1729" s="6" t="s">
        <v>3049</v>
      </c>
    </row>
    <row r="1730" ht="15.75" hidden="1" customHeight="1">
      <c r="A1730" s="2">
        <v>43.0</v>
      </c>
      <c r="B1730" s="18" t="s">
        <v>794</v>
      </c>
      <c r="C1730">
        <v>0.0</v>
      </c>
      <c r="D1730">
        <v>0.0</v>
      </c>
      <c r="E1730" t="s">
        <v>965</v>
      </c>
      <c r="F1730" t="s">
        <v>1540</v>
      </c>
      <c r="G1730" t="s">
        <v>3082</v>
      </c>
      <c r="H1730" t="s">
        <v>2093</v>
      </c>
      <c r="I1730" t="s">
        <v>3045</v>
      </c>
      <c r="J1730" t="s">
        <v>2146</v>
      </c>
      <c r="K1730" s="23">
        <v>0.0</v>
      </c>
      <c r="N1730">
        <v>0.3</v>
      </c>
      <c r="O1730" s="23">
        <v>1.0</v>
      </c>
      <c r="R1730">
        <v>0.61</v>
      </c>
      <c r="S1730" t="s">
        <v>976</v>
      </c>
      <c r="T1730">
        <v>0.0</v>
      </c>
      <c r="U1730">
        <v>0.0</v>
      </c>
      <c r="V1730" t="s">
        <v>978</v>
      </c>
      <c r="W1730" s="6" t="s">
        <v>1384</v>
      </c>
      <c r="X1730" s="6" t="s">
        <v>1385</v>
      </c>
      <c r="Y1730" s="6" t="s">
        <v>2842</v>
      </c>
      <c r="Z1730" s="6" t="s">
        <v>3046</v>
      </c>
      <c r="AA1730" s="35" t="s">
        <v>3083</v>
      </c>
      <c r="AB1730" s="6" t="s">
        <v>3048</v>
      </c>
      <c r="AC1730" s="6" t="s">
        <v>3049</v>
      </c>
    </row>
    <row r="1731" ht="15.75" hidden="1" customHeight="1">
      <c r="A1731" s="2">
        <v>43.0</v>
      </c>
      <c r="B1731" s="18" t="s">
        <v>794</v>
      </c>
      <c r="C1731">
        <v>0.0</v>
      </c>
      <c r="D1731">
        <v>0.0</v>
      </c>
      <c r="E1731" t="s">
        <v>965</v>
      </c>
      <c r="F1731" t="s">
        <v>1540</v>
      </c>
      <c r="G1731" t="s">
        <v>3084</v>
      </c>
      <c r="H1731" t="s">
        <v>2093</v>
      </c>
      <c r="I1731" t="s">
        <v>3045</v>
      </c>
      <c r="J1731" t="s">
        <v>973</v>
      </c>
      <c r="K1731" s="23">
        <v>0.0</v>
      </c>
      <c r="N1731">
        <v>3.23</v>
      </c>
      <c r="O1731" s="23">
        <v>1.0</v>
      </c>
      <c r="R1731">
        <v>3.54</v>
      </c>
      <c r="S1731" t="s">
        <v>976</v>
      </c>
      <c r="T1731">
        <v>0.0</v>
      </c>
      <c r="U1731">
        <v>0.0</v>
      </c>
      <c r="V1731" t="s">
        <v>978</v>
      </c>
      <c r="W1731" s="6" t="s">
        <v>1384</v>
      </c>
      <c r="X1731" s="6" t="s">
        <v>1385</v>
      </c>
      <c r="Y1731" s="6" t="s">
        <v>2842</v>
      </c>
      <c r="Z1731" s="6" t="s">
        <v>3046</v>
      </c>
      <c r="AA1731" s="35" t="s">
        <v>3083</v>
      </c>
      <c r="AB1731" s="6" t="s">
        <v>3048</v>
      </c>
      <c r="AC1731" s="6" t="s">
        <v>3049</v>
      </c>
    </row>
    <row r="1732" ht="15.75" hidden="1" customHeight="1">
      <c r="A1732" s="2">
        <v>43.0</v>
      </c>
      <c r="B1732" s="18" t="s">
        <v>794</v>
      </c>
      <c r="C1732">
        <v>0.0</v>
      </c>
      <c r="D1732">
        <v>0.0</v>
      </c>
      <c r="E1732" t="s">
        <v>965</v>
      </c>
      <c r="F1732" t="s">
        <v>1540</v>
      </c>
      <c r="G1732" t="s">
        <v>3084</v>
      </c>
      <c r="H1732" t="s">
        <v>2093</v>
      </c>
      <c r="I1732" t="s">
        <v>3045</v>
      </c>
      <c r="J1732" t="s">
        <v>2146</v>
      </c>
      <c r="K1732" s="23">
        <v>0.0</v>
      </c>
      <c r="N1732">
        <v>1.44</v>
      </c>
      <c r="O1732" s="23">
        <v>1.0</v>
      </c>
      <c r="R1732">
        <v>2.32</v>
      </c>
      <c r="S1732" t="s">
        <v>976</v>
      </c>
      <c r="T1732">
        <v>0.0</v>
      </c>
      <c r="U1732">
        <v>0.0</v>
      </c>
      <c r="V1732" t="s">
        <v>978</v>
      </c>
      <c r="W1732" s="6" t="s">
        <v>1384</v>
      </c>
      <c r="X1732" s="6" t="s">
        <v>1385</v>
      </c>
      <c r="Y1732" s="6" t="s">
        <v>2842</v>
      </c>
      <c r="Z1732" s="6" t="s">
        <v>3046</v>
      </c>
      <c r="AA1732" s="35" t="s">
        <v>3083</v>
      </c>
      <c r="AB1732" s="6" t="s">
        <v>3048</v>
      </c>
      <c r="AC1732" s="6" t="s">
        <v>3049</v>
      </c>
    </row>
    <row r="1733" ht="15.75" hidden="1" customHeight="1">
      <c r="A1733" s="2">
        <v>44.0</v>
      </c>
      <c r="B1733" s="18" t="s">
        <v>821</v>
      </c>
      <c r="C1733">
        <v>0.0</v>
      </c>
      <c r="D1733">
        <v>0.0</v>
      </c>
      <c r="E1733" t="s">
        <v>965</v>
      </c>
      <c r="F1733" t="s">
        <v>1134</v>
      </c>
      <c r="G1733" t="s">
        <v>3085</v>
      </c>
      <c r="H1733" t="s">
        <v>3086</v>
      </c>
      <c r="I1733" t="s">
        <v>3045</v>
      </c>
      <c r="J1733" t="s">
        <v>973</v>
      </c>
      <c r="K1733" s="23">
        <v>0.0</v>
      </c>
      <c r="N1733">
        <v>22.1</v>
      </c>
      <c r="O1733" s="23">
        <v>1.0</v>
      </c>
      <c r="R1733">
        <v>29.4</v>
      </c>
      <c r="S1733">
        <v>0.05</v>
      </c>
      <c r="T1733">
        <v>1.0</v>
      </c>
      <c r="U1733">
        <v>1.0</v>
      </c>
      <c r="V1733" t="s">
        <v>978</v>
      </c>
      <c r="W1733" s="6" t="s">
        <v>1384</v>
      </c>
      <c r="X1733" s="6" t="s">
        <v>1385</v>
      </c>
      <c r="Y1733" s="6" t="s">
        <v>2842</v>
      </c>
      <c r="Z1733" s="6" t="s">
        <v>3046</v>
      </c>
      <c r="AA1733" s="6" t="s">
        <v>3087</v>
      </c>
      <c r="AB1733" s="6" t="s">
        <v>3088</v>
      </c>
      <c r="AC1733" s="6" t="s">
        <v>3089</v>
      </c>
    </row>
    <row r="1734" ht="15.75" hidden="1" customHeight="1">
      <c r="A1734" s="2">
        <v>44.0</v>
      </c>
      <c r="B1734" s="18" t="s">
        <v>821</v>
      </c>
      <c r="C1734">
        <v>0.0</v>
      </c>
      <c r="D1734">
        <v>0.0</v>
      </c>
      <c r="E1734" t="s">
        <v>965</v>
      </c>
      <c r="F1734" t="s">
        <v>1134</v>
      </c>
      <c r="G1734" t="s">
        <v>3085</v>
      </c>
      <c r="H1734" t="s">
        <v>3086</v>
      </c>
      <c r="I1734" t="s">
        <v>3045</v>
      </c>
      <c r="J1734" t="s">
        <v>2146</v>
      </c>
      <c r="K1734" s="23">
        <v>0.0</v>
      </c>
      <c r="N1734">
        <v>1.3</v>
      </c>
      <c r="O1734" s="23">
        <v>1.0</v>
      </c>
      <c r="R1734">
        <v>2.5</v>
      </c>
      <c r="S1734">
        <v>0.05</v>
      </c>
      <c r="T1734">
        <v>1.0</v>
      </c>
      <c r="U1734">
        <v>1.0</v>
      </c>
      <c r="V1734" t="s">
        <v>978</v>
      </c>
      <c r="W1734" s="6" t="s">
        <v>1384</v>
      </c>
      <c r="X1734" s="6" t="s">
        <v>1385</v>
      </c>
      <c r="Y1734" s="6" t="s">
        <v>2842</v>
      </c>
      <c r="Z1734" s="6" t="s">
        <v>3046</v>
      </c>
      <c r="AA1734" s="6" t="s">
        <v>3087</v>
      </c>
      <c r="AB1734" s="6" t="s">
        <v>3088</v>
      </c>
      <c r="AC1734" s="6" t="s">
        <v>3089</v>
      </c>
    </row>
    <row r="1735" ht="15.75" hidden="1" customHeight="1">
      <c r="A1735" s="2">
        <v>44.0</v>
      </c>
      <c r="B1735" s="18" t="s">
        <v>821</v>
      </c>
      <c r="C1735">
        <v>0.0</v>
      </c>
      <c r="D1735">
        <v>0.0</v>
      </c>
      <c r="E1735" t="s">
        <v>965</v>
      </c>
      <c r="F1735" t="s">
        <v>1134</v>
      </c>
      <c r="G1735" t="s">
        <v>3090</v>
      </c>
      <c r="H1735" t="s">
        <v>3086</v>
      </c>
      <c r="I1735" t="s">
        <v>3045</v>
      </c>
      <c r="J1735" t="s">
        <v>973</v>
      </c>
      <c r="K1735" s="23">
        <v>0.0</v>
      </c>
      <c r="N1735">
        <v>11.3</v>
      </c>
      <c r="O1735" s="23">
        <v>1.0</v>
      </c>
      <c r="R1735">
        <v>13.8</v>
      </c>
      <c r="S1735" t="s">
        <v>976</v>
      </c>
      <c r="T1735">
        <v>0.0</v>
      </c>
      <c r="U1735">
        <v>0.0</v>
      </c>
      <c r="V1735" t="s">
        <v>978</v>
      </c>
      <c r="W1735" s="6" t="s">
        <v>1384</v>
      </c>
      <c r="X1735" s="6" t="s">
        <v>1385</v>
      </c>
      <c r="Y1735" s="6" t="s">
        <v>2842</v>
      </c>
      <c r="Z1735" s="6" t="s">
        <v>3046</v>
      </c>
      <c r="AA1735" s="6" t="s">
        <v>3087</v>
      </c>
      <c r="AB1735" s="6" t="s">
        <v>3088</v>
      </c>
      <c r="AC1735" s="6" t="s">
        <v>3089</v>
      </c>
    </row>
    <row r="1736" ht="15.75" hidden="1" customHeight="1">
      <c r="A1736" s="2">
        <v>44.0</v>
      </c>
      <c r="B1736" s="18" t="s">
        <v>821</v>
      </c>
      <c r="C1736">
        <v>0.0</v>
      </c>
      <c r="D1736">
        <v>0.0</v>
      </c>
      <c r="E1736" t="s">
        <v>965</v>
      </c>
      <c r="F1736" t="s">
        <v>1134</v>
      </c>
      <c r="G1736" t="s">
        <v>3090</v>
      </c>
      <c r="H1736" t="s">
        <v>3086</v>
      </c>
      <c r="I1736" t="s">
        <v>3045</v>
      </c>
      <c r="J1736" t="s">
        <v>2146</v>
      </c>
      <c r="K1736" s="23">
        <v>0.0</v>
      </c>
      <c r="N1736">
        <v>0.8</v>
      </c>
      <c r="O1736" s="23">
        <v>1.0</v>
      </c>
      <c r="R1736">
        <v>0.6</v>
      </c>
      <c r="S1736" t="s">
        <v>976</v>
      </c>
      <c r="T1736">
        <v>0.0</v>
      </c>
      <c r="U1736">
        <v>0.0</v>
      </c>
      <c r="V1736" t="s">
        <v>978</v>
      </c>
      <c r="W1736" s="6" t="s">
        <v>1384</v>
      </c>
      <c r="X1736" s="6" t="s">
        <v>1385</v>
      </c>
      <c r="Y1736" s="6" t="s">
        <v>2842</v>
      </c>
      <c r="Z1736" s="6" t="s">
        <v>3046</v>
      </c>
      <c r="AA1736" s="6" t="s">
        <v>3087</v>
      </c>
      <c r="AB1736" s="6" t="s">
        <v>3088</v>
      </c>
      <c r="AC1736" s="6" t="s">
        <v>3089</v>
      </c>
    </row>
    <row r="1737" ht="15.75" hidden="1" customHeight="1">
      <c r="A1737" s="2">
        <v>44.0</v>
      </c>
      <c r="B1737" s="18" t="s">
        <v>821</v>
      </c>
      <c r="C1737">
        <v>0.0</v>
      </c>
      <c r="D1737">
        <v>0.0</v>
      </c>
      <c r="E1737" t="s">
        <v>965</v>
      </c>
      <c r="F1737" t="s">
        <v>1134</v>
      </c>
      <c r="G1737" t="s">
        <v>3091</v>
      </c>
      <c r="H1737" t="s">
        <v>2690</v>
      </c>
      <c r="I1737" t="s">
        <v>3045</v>
      </c>
      <c r="J1737" t="s">
        <v>973</v>
      </c>
      <c r="K1737" s="23">
        <v>0.0</v>
      </c>
      <c r="N1737">
        <v>24.2</v>
      </c>
      <c r="O1737" s="23">
        <v>1.0</v>
      </c>
      <c r="R1737">
        <v>22.0</v>
      </c>
      <c r="S1737" t="s">
        <v>976</v>
      </c>
      <c r="T1737">
        <v>0.0</v>
      </c>
      <c r="U1737">
        <v>0.0</v>
      </c>
      <c r="V1737" t="s">
        <v>978</v>
      </c>
      <c r="W1737" s="6" t="s">
        <v>1384</v>
      </c>
      <c r="X1737" s="6" t="s">
        <v>1385</v>
      </c>
      <c r="Y1737" s="6" t="s">
        <v>2842</v>
      </c>
      <c r="Z1737" s="6" t="s">
        <v>3046</v>
      </c>
      <c r="AA1737" s="6" t="s">
        <v>3092</v>
      </c>
      <c r="AB1737" s="6" t="s">
        <v>3093</v>
      </c>
      <c r="AC1737" s="6" t="s">
        <v>3094</v>
      </c>
    </row>
    <row r="1738" ht="15.75" hidden="1" customHeight="1">
      <c r="A1738" s="2">
        <v>44.0</v>
      </c>
      <c r="B1738" s="18" t="s">
        <v>821</v>
      </c>
      <c r="C1738">
        <v>0.0</v>
      </c>
      <c r="D1738">
        <v>0.0</v>
      </c>
      <c r="E1738" t="s">
        <v>965</v>
      </c>
      <c r="F1738" t="s">
        <v>1134</v>
      </c>
      <c r="G1738" t="s">
        <v>3091</v>
      </c>
      <c r="H1738" t="s">
        <v>2690</v>
      </c>
      <c r="I1738" t="s">
        <v>3045</v>
      </c>
      <c r="J1738" t="s">
        <v>2146</v>
      </c>
      <c r="K1738" s="23">
        <v>0.0</v>
      </c>
      <c r="N1738">
        <v>0.2</v>
      </c>
      <c r="O1738" s="23">
        <v>1.0</v>
      </c>
      <c r="R1738">
        <v>0.2</v>
      </c>
      <c r="S1738" t="s">
        <v>976</v>
      </c>
      <c r="T1738">
        <v>0.0</v>
      </c>
      <c r="U1738">
        <v>0.0</v>
      </c>
      <c r="V1738" t="s">
        <v>978</v>
      </c>
      <c r="W1738" s="6" t="s">
        <v>1384</v>
      </c>
      <c r="X1738" s="6" t="s">
        <v>1385</v>
      </c>
      <c r="Y1738" s="6" t="s">
        <v>2842</v>
      </c>
      <c r="Z1738" s="6" t="s">
        <v>3046</v>
      </c>
      <c r="AA1738" s="6" t="s">
        <v>3092</v>
      </c>
      <c r="AB1738" s="6" t="s">
        <v>3093</v>
      </c>
      <c r="AC1738" s="6" t="s">
        <v>3094</v>
      </c>
    </row>
    <row r="1739" ht="15.75" hidden="1" customHeight="1">
      <c r="A1739" s="2">
        <v>44.0</v>
      </c>
      <c r="B1739" s="18" t="s">
        <v>821</v>
      </c>
      <c r="C1739">
        <v>0.0</v>
      </c>
      <c r="D1739">
        <v>0.0</v>
      </c>
      <c r="E1739" t="s">
        <v>965</v>
      </c>
      <c r="F1739" t="s">
        <v>1134</v>
      </c>
      <c r="G1739" t="s">
        <v>3095</v>
      </c>
      <c r="H1739" t="s">
        <v>1536</v>
      </c>
      <c r="I1739" t="s">
        <v>3045</v>
      </c>
      <c r="J1739" t="s">
        <v>973</v>
      </c>
      <c r="K1739" s="23">
        <v>0.0</v>
      </c>
      <c r="N1739">
        <v>6.5</v>
      </c>
      <c r="O1739" s="23">
        <v>1.0</v>
      </c>
      <c r="R1739">
        <v>6.6</v>
      </c>
      <c r="S1739" t="s">
        <v>976</v>
      </c>
      <c r="T1739">
        <v>0.0</v>
      </c>
      <c r="U1739">
        <v>0.0</v>
      </c>
      <c r="V1739" t="s">
        <v>978</v>
      </c>
      <c r="W1739" s="6" t="s">
        <v>1384</v>
      </c>
      <c r="X1739" s="6" t="s">
        <v>1385</v>
      </c>
      <c r="Y1739" s="6" t="s">
        <v>2842</v>
      </c>
      <c r="Z1739" s="6" t="s">
        <v>3046</v>
      </c>
      <c r="AA1739" s="6" t="s">
        <v>3092</v>
      </c>
      <c r="AB1739" s="6" t="s">
        <v>3093</v>
      </c>
      <c r="AC1739" s="6" t="s">
        <v>3094</v>
      </c>
    </row>
    <row r="1740" ht="15.75" hidden="1" customHeight="1">
      <c r="A1740" s="2">
        <v>44.0</v>
      </c>
      <c r="B1740" s="18" t="s">
        <v>821</v>
      </c>
      <c r="C1740">
        <v>0.0</v>
      </c>
      <c r="D1740">
        <v>0.0</v>
      </c>
      <c r="E1740" t="s">
        <v>965</v>
      </c>
      <c r="F1740" t="s">
        <v>1134</v>
      </c>
      <c r="G1740" t="s">
        <v>3095</v>
      </c>
      <c r="H1740" t="s">
        <v>1536</v>
      </c>
      <c r="I1740" t="s">
        <v>3045</v>
      </c>
      <c r="J1740" t="s">
        <v>2146</v>
      </c>
      <c r="K1740" s="23">
        <v>0.0</v>
      </c>
      <c r="N1740">
        <v>0.2</v>
      </c>
      <c r="O1740" s="23">
        <v>1.0</v>
      </c>
      <c r="R1740">
        <v>0.2</v>
      </c>
      <c r="S1740" t="s">
        <v>976</v>
      </c>
      <c r="T1740">
        <v>0.0</v>
      </c>
      <c r="U1740">
        <v>0.0</v>
      </c>
      <c r="V1740" t="s">
        <v>978</v>
      </c>
      <c r="W1740" s="6" t="s">
        <v>1384</v>
      </c>
      <c r="X1740" s="6" t="s">
        <v>1385</v>
      </c>
      <c r="Y1740" s="6" t="s">
        <v>2842</v>
      </c>
      <c r="Z1740" s="6" t="s">
        <v>3046</v>
      </c>
      <c r="AA1740" s="6" t="s">
        <v>3092</v>
      </c>
      <c r="AB1740" s="6" t="s">
        <v>3093</v>
      </c>
      <c r="AC1740" s="6" t="s">
        <v>3094</v>
      </c>
    </row>
    <row r="1741" ht="15.75" hidden="1" customHeight="1">
      <c r="A1741" s="2">
        <v>44.0</v>
      </c>
      <c r="B1741" s="18" t="s">
        <v>821</v>
      </c>
      <c r="C1741">
        <v>0.0</v>
      </c>
      <c r="D1741">
        <v>0.0</v>
      </c>
      <c r="E1741" t="s">
        <v>965</v>
      </c>
      <c r="F1741" t="s">
        <v>1134</v>
      </c>
      <c r="G1741" t="s">
        <v>3096</v>
      </c>
      <c r="H1741" t="s">
        <v>2690</v>
      </c>
      <c r="I1741" t="s">
        <v>3045</v>
      </c>
      <c r="J1741" t="s">
        <v>973</v>
      </c>
      <c r="K1741" s="23">
        <v>0.0</v>
      </c>
      <c r="N1741">
        <v>0.5</v>
      </c>
      <c r="O1741" s="23">
        <v>1.0</v>
      </c>
      <c r="R1741">
        <v>0.59</v>
      </c>
      <c r="S1741" t="s">
        <v>976</v>
      </c>
      <c r="T1741">
        <v>0.0</v>
      </c>
      <c r="U1741">
        <v>0.0</v>
      </c>
      <c r="V1741" t="s">
        <v>978</v>
      </c>
      <c r="W1741" s="6" t="s">
        <v>1384</v>
      </c>
      <c r="X1741" s="6" t="s">
        <v>1385</v>
      </c>
      <c r="Y1741" s="6" t="s">
        <v>2842</v>
      </c>
      <c r="Z1741" s="6" t="s">
        <v>3046</v>
      </c>
      <c r="AA1741" s="6" t="s">
        <v>3092</v>
      </c>
      <c r="AB1741" s="6" t="s">
        <v>3093</v>
      </c>
      <c r="AC1741" s="6" t="s">
        <v>3094</v>
      </c>
    </row>
    <row r="1742" ht="15.75" hidden="1" customHeight="1">
      <c r="A1742" s="2">
        <v>44.0</v>
      </c>
      <c r="B1742" s="18" t="s">
        <v>821</v>
      </c>
      <c r="C1742">
        <v>0.0</v>
      </c>
      <c r="D1742">
        <v>0.0</v>
      </c>
      <c r="E1742" t="s">
        <v>965</v>
      </c>
      <c r="F1742" t="s">
        <v>1134</v>
      </c>
      <c r="G1742" t="s">
        <v>3097</v>
      </c>
      <c r="H1742" t="s">
        <v>2690</v>
      </c>
      <c r="I1742" t="s">
        <v>3045</v>
      </c>
      <c r="J1742" t="s">
        <v>2146</v>
      </c>
      <c r="K1742" s="23">
        <v>0.0</v>
      </c>
      <c r="N1742">
        <v>0.04</v>
      </c>
      <c r="O1742" s="23">
        <v>1.0</v>
      </c>
      <c r="R1742">
        <v>0.09</v>
      </c>
      <c r="S1742" t="s">
        <v>976</v>
      </c>
      <c r="T1742">
        <v>0.0</v>
      </c>
      <c r="U1742">
        <v>0.0</v>
      </c>
      <c r="V1742" t="s">
        <v>978</v>
      </c>
      <c r="W1742" s="6" t="s">
        <v>1384</v>
      </c>
      <c r="X1742" s="6" t="s">
        <v>1385</v>
      </c>
      <c r="Y1742" s="6" t="s">
        <v>2842</v>
      </c>
      <c r="Z1742" s="6" t="s">
        <v>3046</v>
      </c>
      <c r="AA1742" s="6" t="s">
        <v>3092</v>
      </c>
      <c r="AB1742" s="6" t="s">
        <v>3093</v>
      </c>
      <c r="AC1742" s="6" t="s">
        <v>3094</v>
      </c>
    </row>
    <row r="1743" ht="15.75" hidden="1" customHeight="1">
      <c r="A1743" s="2">
        <v>44.0</v>
      </c>
      <c r="B1743" s="18" t="s">
        <v>821</v>
      </c>
      <c r="C1743">
        <v>0.0</v>
      </c>
      <c r="D1743">
        <v>0.0</v>
      </c>
      <c r="E1743" t="s">
        <v>965</v>
      </c>
      <c r="F1743" t="s">
        <v>1134</v>
      </c>
      <c r="G1743" t="s">
        <v>3098</v>
      </c>
      <c r="H1743" t="s">
        <v>2690</v>
      </c>
      <c r="I1743" t="s">
        <v>3045</v>
      </c>
      <c r="J1743" t="s">
        <v>973</v>
      </c>
      <c r="K1743" s="23">
        <v>0.0</v>
      </c>
      <c r="N1743">
        <v>28.7</v>
      </c>
      <c r="O1743" s="23">
        <v>1.0</v>
      </c>
      <c r="R1743">
        <v>30.8</v>
      </c>
      <c r="S1743" t="s">
        <v>976</v>
      </c>
      <c r="T1743">
        <v>0.0</v>
      </c>
      <c r="U1743">
        <v>0.0</v>
      </c>
      <c r="V1743" t="s">
        <v>978</v>
      </c>
      <c r="W1743" s="6" t="s">
        <v>1384</v>
      </c>
      <c r="X1743" s="6" t="s">
        <v>1385</v>
      </c>
      <c r="Y1743" s="6" t="s">
        <v>2842</v>
      </c>
      <c r="Z1743" s="6" t="s">
        <v>3046</v>
      </c>
      <c r="AA1743" s="6" t="s">
        <v>3092</v>
      </c>
      <c r="AB1743" s="6" t="s">
        <v>3093</v>
      </c>
      <c r="AC1743" s="6" t="s">
        <v>3094</v>
      </c>
    </row>
    <row r="1744" ht="15.75" hidden="1" customHeight="1">
      <c r="A1744" s="2">
        <v>44.0</v>
      </c>
      <c r="B1744" s="18" t="s">
        <v>821</v>
      </c>
      <c r="C1744">
        <v>0.0</v>
      </c>
      <c r="D1744">
        <v>0.0</v>
      </c>
      <c r="E1744" t="s">
        <v>965</v>
      </c>
      <c r="F1744" t="s">
        <v>1134</v>
      </c>
      <c r="G1744" t="s">
        <v>3099</v>
      </c>
      <c r="H1744" t="s">
        <v>2690</v>
      </c>
      <c r="I1744" t="s">
        <v>3045</v>
      </c>
      <c r="J1744" t="s">
        <v>2146</v>
      </c>
      <c r="K1744" s="23">
        <v>0.0</v>
      </c>
      <c r="N1744">
        <v>7.1</v>
      </c>
      <c r="O1744" s="23">
        <v>1.0</v>
      </c>
      <c r="R1744">
        <v>7.0</v>
      </c>
      <c r="S1744" t="s">
        <v>976</v>
      </c>
      <c r="T1744">
        <v>0.0</v>
      </c>
      <c r="U1744">
        <v>0.0</v>
      </c>
      <c r="V1744" t="s">
        <v>978</v>
      </c>
      <c r="W1744" s="6" t="s">
        <v>1384</v>
      </c>
      <c r="X1744" s="6" t="s">
        <v>1385</v>
      </c>
      <c r="Y1744" s="6" t="s">
        <v>2842</v>
      </c>
      <c r="Z1744" s="6" t="s">
        <v>3046</v>
      </c>
      <c r="AA1744" s="6" t="s">
        <v>3092</v>
      </c>
      <c r="AB1744" s="6" t="s">
        <v>3093</v>
      </c>
      <c r="AC1744" s="6" t="s">
        <v>3094</v>
      </c>
    </row>
    <row r="1745" ht="15.75" hidden="1" customHeight="1">
      <c r="A1745" s="2">
        <v>44.0</v>
      </c>
      <c r="B1745" s="18" t="s">
        <v>821</v>
      </c>
      <c r="C1745">
        <v>0.0</v>
      </c>
      <c r="D1745">
        <v>0.0</v>
      </c>
      <c r="E1745" t="s">
        <v>965</v>
      </c>
      <c r="F1745" t="s">
        <v>1134</v>
      </c>
      <c r="G1745" t="s">
        <v>3100</v>
      </c>
      <c r="H1745" t="s">
        <v>2690</v>
      </c>
      <c r="I1745" t="s">
        <v>3045</v>
      </c>
      <c r="J1745" t="s">
        <v>973</v>
      </c>
      <c r="K1745" s="23">
        <v>0.0</v>
      </c>
      <c r="N1745">
        <v>1.9</v>
      </c>
      <c r="O1745" s="23">
        <v>1.0</v>
      </c>
      <c r="R1745">
        <v>1.7</v>
      </c>
      <c r="S1745" t="s">
        <v>976</v>
      </c>
      <c r="T1745">
        <v>0.0</v>
      </c>
      <c r="U1745">
        <v>0.0</v>
      </c>
      <c r="V1745" t="s">
        <v>978</v>
      </c>
      <c r="W1745" s="6" t="s">
        <v>1384</v>
      </c>
      <c r="X1745" s="6" t="s">
        <v>1385</v>
      </c>
      <c r="Y1745" s="6" t="s">
        <v>2842</v>
      </c>
      <c r="Z1745" s="6" t="s">
        <v>3046</v>
      </c>
      <c r="AA1745" s="6" t="s">
        <v>3092</v>
      </c>
      <c r="AB1745" s="6" t="s">
        <v>3093</v>
      </c>
      <c r="AC1745" s="6" t="s">
        <v>3094</v>
      </c>
    </row>
    <row r="1746" ht="15.75" hidden="1" customHeight="1">
      <c r="A1746" s="2">
        <v>44.0</v>
      </c>
      <c r="B1746" s="18" t="s">
        <v>821</v>
      </c>
      <c r="C1746">
        <v>0.0</v>
      </c>
      <c r="D1746">
        <v>0.0</v>
      </c>
      <c r="E1746" t="s">
        <v>965</v>
      </c>
      <c r="F1746" t="s">
        <v>1134</v>
      </c>
      <c r="G1746" t="s">
        <v>3100</v>
      </c>
      <c r="H1746" t="s">
        <v>2690</v>
      </c>
      <c r="I1746" t="s">
        <v>3045</v>
      </c>
      <c r="J1746" t="s">
        <v>2146</v>
      </c>
      <c r="K1746" s="23">
        <v>0.0</v>
      </c>
      <c r="O1746" s="23">
        <v>1.0</v>
      </c>
      <c r="S1746" t="s">
        <v>976</v>
      </c>
      <c r="T1746">
        <v>0.0</v>
      </c>
      <c r="U1746">
        <v>0.0</v>
      </c>
      <c r="V1746" t="s">
        <v>978</v>
      </c>
      <c r="W1746" s="6" t="s">
        <v>1384</v>
      </c>
      <c r="X1746" s="6" t="s">
        <v>1385</v>
      </c>
      <c r="Y1746" s="6" t="s">
        <v>2842</v>
      </c>
      <c r="Z1746" s="6" t="s">
        <v>3046</v>
      </c>
      <c r="AA1746" s="6" t="s">
        <v>3092</v>
      </c>
      <c r="AB1746" s="6" t="s">
        <v>3093</v>
      </c>
      <c r="AC1746" s="6" t="s">
        <v>3094</v>
      </c>
    </row>
    <row r="1747" ht="15.75" hidden="1" customHeight="1">
      <c r="A1747" s="2">
        <v>45.0</v>
      </c>
      <c r="B1747" s="18" t="s">
        <v>822</v>
      </c>
      <c r="C1747">
        <v>0.0</v>
      </c>
      <c r="D1747">
        <v>0.0</v>
      </c>
      <c r="E1747" t="s">
        <v>965</v>
      </c>
      <c r="F1747" t="s">
        <v>1134</v>
      </c>
      <c r="G1747" t="s">
        <v>3101</v>
      </c>
      <c r="H1747" t="s">
        <v>3102</v>
      </c>
      <c r="I1747" t="s">
        <v>1339</v>
      </c>
      <c r="J1747" t="s">
        <v>973</v>
      </c>
      <c r="K1747" s="23">
        <v>0.0</v>
      </c>
      <c r="L1747">
        <v>2.0</v>
      </c>
      <c r="N1747">
        <v>97.7</v>
      </c>
      <c r="O1747" s="23">
        <v>1.0</v>
      </c>
      <c r="P1747">
        <v>2.0</v>
      </c>
      <c r="R1747">
        <v>101.4</v>
      </c>
      <c r="S1747" t="s">
        <v>976</v>
      </c>
      <c r="T1747">
        <v>0.0</v>
      </c>
      <c r="U1747">
        <v>0.0</v>
      </c>
      <c r="V1747" t="s">
        <v>978</v>
      </c>
      <c r="W1747" s="6" t="s">
        <v>1384</v>
      </c>
      <c r="X1747" s="6" t="s">
        <v>3103</v>
      </c>
      <c r="Y1747" s="6" t="s">
        <v>1880</v>
      </c>
      <c r="Z1747" s="6" t="s">
        <v>3104</v>
      </c>
      <c r="AA1747" s="6" t="s">
        <v>3105</v>
      </c>
      <c r="AB1747" t="s">
        <v>3106</v>
      </c>
      <c r="AC1747" t="s">
        <v>3107</v>
      </c>
    </row>
    <row r="1748" ht="15.75" hidden="1" customHeight="1">
      <c r="A1748" s="2">
        <v>45.0</v>
      </c>
      <c r="B1748" s="18" t="s">
        <v>822</v>
      </c>
      <c r="C1748">
        <v>0.0</v>
      </c>
      <c r="D1748">
        <v>0.0</v>
      </c>
      <c r="E1748" t="s">
        <v>965</v>
      </c>
      <c r="F1748" t="s">
        <v>1134</v>
      </c>
      <c r="G1748" t="s">
        <v>3108</v>
      </c>
      <c r="H1748" t="s">
        <v>3109</v>
      </c>
      <c r="I1748" t="s">
        <v>1339</v>
      </c>
      <c r="J1748" t="s">
        <v>2146</v>
      </c>
      <c r="K1748" s="23">
        <v>0.0</v>
      </c>
      <c r="L1748">
        <v>2.0</v>
      </c>
      <c r="N1748">
        <f>N1745-85.4</f>
        <v>-83.5</v>
      </c>
      <c r="O1748" s="23">
        <v>1.0</v>
      </c>
      <c r="P1748">
        <v>2.0</v>
      </c>
      <c r="R1748">
        <f>R1745-88.2</f>
        <v>-86.5</v>
      </c>
      <c r="S1748" t="s">
        <v>976</v>
      </c>
      <c r="T1748">
        <v>0.0</v>
      </c>
      <c r="U1748">
        <v>0.0</v>
      </c>
      <c r="V1748" t="s">
        <v>978</v>
      </c>
      <c r="W1748" s="6" t="s">
        <v>1384</v>
      </c>
      <c r="X1748" s="6" t="s">
        <v>3103</v>
      </c>
      <c r="Y1748" s="6" t="s">
        <v>1880</v>
      </c>
      <c r="Z1748" s="6" t="s">
        <v>3104</v>
      </c>
      <c r="AA1748" s="6" t="s">
        <v>3105</v>
      </c>
      <c r="AB1748" t="s">
        <v>3106</v>
      </c>
      <c r="AC1748" t="s">
        <v>3107</v>
      </c>
    </row>
    <row r="1749" ht="15.75" hidden="1" customHeight="1">
      <c r="A1749" s="2">
        <v>45.0</v>
      </c>
      <c r="B1749" s="18" t="s">
        <v>822</v>
      </c>
      <c r="C1749">
        <v>0.0</v>
      </c>
      <c r="D1749">
        <v>0.0</v>
      </c>
      <c r="E1749" t="s">
        <v>965</v>
      </c>
      <c r="F1749" t="s">
        <v>1134</v>
      </c>
      <c r="G1749" t="s">
        <v>3110</v>
      </c>
      <c r="H1749" t="s">
        <v>3111</v>
      </c>
      <c r="I1749" t="s">
        <v>1339</v>
      </c>
      <c r="J1749" t="s">
        <v>973</v>
      </c>
      <c r="K1749" s="23">
        <v>0.0</v>
      </c>
      <c r="L1749">
        <v>2.0</v>
      </c>
      <c r="N1749">
        <v>135.5</v>
      </c>
      <c r="O1749" s="23">
        <v>1.0</v>
      </c>
      <c r="P1749">
        <v>2.0</v>
      </c>
      <c r="R1749">
        <v>151.1</v>
      </c>
      <c r="S1749">
        <v>0.05</v>
      </c>
      <c r="T1749">
        <v>1.0</v>
      </c>
      <c r="U1749">
        <v>-1.0</v>
      </c>
      <c r="V1749" t="s">
        <v>978</v>
      </c>
      <c r="W1749" s="6" t="s">
        <v>1384</v>
      </c>
      <c r="X1749" s="6" t="s">
        <v>3112</v>
      </c>
      <c r="Y1749" s="6" t="s">
        <v>1880</v>
      </c>
      <c r="Z1749" s="6" t="s">
        <v>3113</v>
      </c>
      <c r="AA1749" s="6" t="s">
        <v>3105</v>
      </c>
      <c r="AB1749" t="s">
        <v>3106</v>
      </c>
      <c r="AC1749" t="s">
        <v>3107</v>
      </c>
    </row>
    <row r="1750" ht="15.75" hidden="1" customHeight="1">
      <c r="A1750" s="2">
        <v>45.0</v>
      </c>
      <c r="B1750" s="18" t="s">
        <v>822</v>
      </c>
      <c r="C1750">
        <v>0.0</v>
      </c>
      <c r="D1750">
        <v>0.0</v>
      </c>
      <c r="E1750" t="s">
        <v>965</v>
      </c>
      <c r="F1750" t="s">
        <v>1134</v>
      </c>
      <c r="G1750" t="s">
        <v>3114</v>
      </c>
      <c r="H1750" t="s">
        <v>3115</v>
      </c>
      <c r="I1750" t="s">
        <v>1339</v>
      </c>
      <c r="J1750" t="s">
        <v>973</v>
      </c>
      <c r="K1750" s="23">
        <v>0.0</v>
      </c>
      <c r="L1750">
        <v>2.0</v>
      </c>
      <c r="N1750">
        <v>73.8</v>
      </c>
      <c r="O1750" s="23">
        <v>1.0</v>
      </c>
      <c r="P1750">
        <v>2.0</v>
      </c>
      <c r="R1750">
        <v>86.9</v>
      </c>
      <c r="S1750">
        <v>0.1</v>
      </c>
      <c r="T1750">
        <v>1.0</v>
      </c>
      <c r="U1750">
        <v>-1.0</v>
      </c>
      <c r="V1750" t="s">
        <v>978</v>
      </c>
      <c r="W1750" s="6" t="s">
        <v>1384</v>
      </c>
      <c r="X1750" s="6" t="s">
        <v>3116</v>
      </c>
      <c r="Y1750" s="6" t="s">
        <v>1880</v>
      </c>
      <c r="Z1750" s="6" t="s">
        <v>3117</v>
      </c>
      <c r="AA1750" s="6" t="s">
        <v>3105</v>
      </c>
      <c r="AB1750" t="s">
        <v>3106</v>
      </c>
      <c r="AC1750" t="s">
        <v>3107</v>
      </c>
    </row>
    <row r="1751" ht="15.75" hidden="1" customHeight="1">
      <c r="A1751" s="2">
        <v>45.0</v>
      </c>
      <c r="B1751" s="18" t="s">
        <v>822</v>
      </c>
      <c r="C1751">
        <v>0.0</v>
      </c>
      <c r="D1751">
        <v>0.0</v>
      </c>
      <c r="E1751" t="s">
        <v>965</v>
      </c>
      <c r="F1751" t="s">
        <v>1134</v>
      </c>
      <c r="G1751" t="s">
        <v>3118</v>
      </c>
      <c r="H1751" t="s">
        <v>3119</v>
      </c>
      <c r="I1751" t="s">
        <v>1339</v>
      </c>
      <c r="J1751" t="s">
        <v>2146</v>
      </c>
      <c r="K1751" s="23">
        <v>0.0</v>
      </c>
      <c r="L1751">
        <v>2.0</v>
      </c>
      <c r="N1751">
        <f>N1748-121.9</f>
        <v>-205.4</v>
      </c>
      <c r="O1751" s="23">
        <v>1.0</v>
      </c>
      <c r="P1751">
        <v>2.0</v>
      </c>
      <c r="R1751">
        <f>R1748-138</f>
        <v>-224.5</v>
      </c>
      <c r="S1751">
        <v>0.05</v>
      </c>
      <c r="T1751">
        <v>1.0</v>
      </c>
      <c r="U1751">
        <v>-1.0</v>
      </c>
      <c r="V1751" t="s">
        <v>978</v>
      </c>
      <c r="W1751" s="6" t="s">
        <v>1384</v>
      </c>
      <c r="X1751" s="6" t="s">
        <v>3112</v>
      </c>
      <c r="Y1751" s="6" t="s">
        <v>1880</v>
      </c>
      <c r="Z1751" s="6" t="s">
        <v>3113</v>
      </c>
      <c r="AA1751" s="6" t="s">
        <v>3105</v>
      </c>
      <c r="AB1751" t="s">
        <v>3106</v>
      </c>
      <c r="AC1751" t="s">
        <v>3107</v>
      </c>
    </row>
    <row r="1752" ht="15.75" hidden="1" customHeight="1">
      <c r="A1752" s="2">
        <v>45.0</v>
      </c>
      <c r="B1752" s="18" t="s">
        <v>822</v>
      </c>
      <c r="C1752">
        <v>0.0</v>
      </c>
      <c r="D1752">
        <v>0.0</v>
      </c>
      <c r="E1752" t="s">
        <v>965</v>
      </c>
      <c r="F1752" t="s">
        <v>1134</v>
      </c>
      <c r="G1752" t="s">
        <v>3120</v>
      </c>
      <c r="H1752" t="s">
        <v>3121</v>
      </c>
      <c r="I1752" t="s">
        <v>1339</v>
      </c>
      <c r="J1752" t="s">
        <v>2146</v>
      </c>
      <c r="K1752" s="23">
        <v>0.0</v>
      </c>
      <c r="L1752">
        <v>2.0</v>
      </c>
      <c r="N1752">
        <f>N1749-60.2</f>
        <v>75.3</v>
      </c>
      <c r="O1752" s="23">
        <v>1.0</v>
      </c>
      <c r="P1752">
        <v>2.0</v>
      </c>
      <c r="R1752">
        <f>R1749-73.5</f>
        <v>77.6</v>
      </c>
      <c r="S1752">
        <v>0.1</v>
      </c>
      <c r="T1752">
        <v>1.0</v>
      </c>
      <c r="U1752">
        <v>-1.0</v>
      </c>
      <c r="V1752" t="s">
        <v>978</v>
      </c>
      <c r="W1752" s="6" t="s">
        <v>1384</v>
      </c>
      <c r="X1752" s="6" t="s">
        <v>3116</v>
      </c>
      <c r="Y1752" s="6" t="s">
        <v>1880</v>
      </c>
      <c r="Z1752" s="6" t="s">
        <v>3117</v>
      </c>
      <c r="AA1752" s="6" t="s">
        <v>3105</v>
      </c>
      <c r="AB1752" t="s">
        <v>3106</v>
      </c>
      <c r="AC1752" t="s">
        <v>3107</v>
      </c>
    </row>
    <row r="1753" ht="15.75" hidden="1" customHeight="1">
      <c r="A1753" s="2">
        <v>45.0</v>
      </c>
      <c r="B1753" s="18" t="s">
        <v>822</v>
      </c>
      <c r="C1753">
        <v>0.0</v>
      </c>
      <c r="D1753">
        <v>0.0</v>
      </c>
      <c r="E1753" t="s">
        <v>965</v>
      </c>
      <c r="F1753" t="s">
        <v>1134</v>
      </c>
      <c r="G1753" t="s">
        <v>3122</v>
      </c>
      <c r="H1753" t="s">
        <v>3123</v>
      </c>
      <c r="I1753" t="s">
        <v>1339</v>
      </c>
      <c r="J1753" t="s">
        <v>973</v>
      </c>
      <c r="K1753" s="23">
        <v>0.0</v>
      </c>
      <c r="L1753">
        <v>2.0</v>
      </c>
      <c r="N1753">
        <v>0.2</v>
      </c>
      <c r="O1753" s="23">
        <v>1.0</v>
      </c>
      <c r="P1753">
        <v>2.0</v>
      </c>
      <c r="R1753">
        <v>0.19</v>
      </c>
      <c r="S1753" t="s">
        <v>976</v>
      </c>
      <c r="T1753">
        <v>0.0</v>
      </c>
      <c r="U1753">
        <v>0.0</v>
      </c>
      <c r="V1753" t="s">
        <v>978</v>
      </c>
      <c r="W1753" s="6" t="s">
        <v>1384</v>
      </c>
      <c r="X1753" s="6" t="s">
        <v>3112</v>
      </c>
      <c r="Y1753" s="6" t="s">
        <v>1880</v>
      </c>
      <c r="Z1753" s="6" t="s">
        <v>3113</v>
      </c>
      <c r="AA1753" s="6" t="s">
        <v>3124</v>
      </c>
      <c r="AB1753" t="s">
        <v>3125</v>
      </c>
      <c r="AC1753" t="s">
        <v>3126</v>
      </c>
    </row>
    <row r="1754" ht="15.75" hidden="1" customHeight="1">
      <c r="A1754" s="2">
        <v>45.0</v>
      </c>
      <c r="B1754" s="18" t="s">
        <v>822</v>
      </c>
      <c r="C1754">
        <v>0.0</v>
      </c>
      <c r="D1754">
        <v>0.0</v>
      </c>
      <c r="E1754" t="s">
        <v>965</v>
      </c>
      <c r="F1754" t="s">
        <v>1134</v>
      </c>
      <c r="G1754" t="s">
        <v>3127</v>
      </c>
      <c r="H1754" t="s">
        <v>3128</v>
      </c>
      <c r="I1754" t="s">
        <v>1339</v>
      </c>
      <c r="J1754" t="s">
        <v>973</v>
      </c>
      <c r="K1754" s="23">
        <v>0.0</v>
      </c>
      <c r="L1754">
        <v>2.0</v>
      </c>
      <c r="N1754">
        <v>0.19</v>
      </c>
      <c r="O1754" s="23">
        <v>1.0</v>
      </c>
      <c r="P1754">
        <v>2.0</v>
      </c>
      <c r="R1754">
        <v>0.19</v>
      </c>
      <c r="S1754" t="s">
        <v>976</v>
      </c>
      <c r="T1754">
        <v>0.0</v>
      </c>
      <c r="U1754">
        <v>0.0</v>
      </c>
      <c r="V1754" t="s">
        <v>978</v>
      </c>
      <c r="W1754" s="6" t="s">
        <v>1384</v>
      </c>
      <c r="X1754" s="6" t="s">
        <v>3116</v>
      </c>
      <c r="Y1754" s="6" t="s">
        <v>1880</v>
      </c>
      <c r="Z1754" s="6" t="s">
        <v>3117</v>
      </c>
      <c r="AA1754" s="6" t="s">
        <v>3124</v>
      </c>
      <c r="AB1754" t="s">
        <v>3125</v>
      </c>
      <c r="AC1754" t="s">
        <v>3126</v>
      </c>
    </row>
    <row r="1755" ht="15.75" hidden="1" customHeight="1">
      <c r="A1755" s="2">
        <v>45.0</v>
      </c>
      <c r="B1755" s="18" t="s">
        <v>822</v>
      </c>
      <c r="C1755">
        <v>0.0</v>
      </c>
      <c r="D1755">
        <v>0.0</v>
      </c>
      <c r="E1755" t="s">
        <v>965</v>
      </c>
      <c r="F1755" t="s">
        <v>1134</v>
      </c>
      <c r="G1755" t="s">
        <v>3129</v>
      </c>
      <c r="H1755" t="s">
        <v>3130</v>
      </c>
      <c r="I1755" t="s">
        <v>1339</v>
      </c>
      <c r="J1755" t="s">
        <v>973</v>
      </c>
      <c r="K1755" s="23">
        <v>0.0</v>
      </c>
      <c r="L1755">
        <v>2.0</v>
      </c>
      <c r="N1755">
        <v>0.18</v>
      </c>
      <c r="O1755" s="23">
        <v>1.0</v>
      </c>
      <c r="P1755">
        <v>2.0</v>
      </c>
      <c r="R1755">
        <v>0.17</v>
      </c>
      <c r="S1755" t="s">
        <v>976</v>
      </c>
      <c r="T1755">
        <v>0.0</v>
      </c>
      <c r="U1755">
        <v>0.0</v>
      </c>
      <c r="V1755" t="s">
        <v>978</v>
      </c>
      <c r="W1755" s="6" t="s">
        <v>1384</v>
      </c>
      <c r="X1755" s="6" t="s">
        <v>3103</v>
      </c>
      <c r="Y1755" s="6" t="s">
        <v>1880</v>
      </c>
      <c r="Z1755" s="6" t="s">
        <v>3104</v>
      </c>
      <c r="AA1755" s="6" t="s">
        <v>3124</v>
      </c>
      <c r="AB1755" t="s">
        <v>3125</v>
      </c>
      <c r="AC1755" t="s">
        <v>3126</v>
      </c>
    </row>
    <row r="1756" ht="15.75" hidden="1" customHeight="1">
      <c r="A1756" s="2">
        <v>45.0</v>
      </c>
      <c r="B1756" s="18" t="s">
        <v>822</v>
      </c>
      <c r="C1756">
        <v>0.0</v>
      </c>
      <c r="D1756">
        <v>0.0</v>
      </c>
      <c r="E1756" t="s">
        <v>965</v>
      </c>
      <c r="F1756" t="s">
        <v>1134</v>
      </c>
      <c r="G1756" t="s">
        <v>3131</v>
      </c>
      <c r="H1756" t="s">
        <v>3132</v>
      </c>
      <c r="I1756" t="s">
        <v>1339</v>
      </c>
      <c r="J1756" t="s">
        <v>2146</v>
      </c>
      <c r="K1756" s="23">
        <v>0.0</v>
      </c>
      <c r="L1756">
        <v>2.0</v>
      </c>
      <c r="N1756">
        <f>N1753-0.13</f>
        <v>0.07</v>
      </c>
      <c r="O1756" s="23">
        <v>1.0</v>
      </c>
      <c r="P1756">
        <v>2.0</v>
      </c>
      <c r="R1756">
        <f>R1753-0.13</f>
        <v>0.06</v>
      </c>
      <c r="S1756" t="s">
        <v>976</v>
      </c>
      <c r="T1756">
        <v>0.0</v>
      </c>
      <c r="U1756">
        <v>0.0</v>
      </c>
      <c r="V1756" t="s">
        <v>978</v>
      </c>
      <c r="W1756" s="6" t="s">
        <v>1384</v>
      </c>
      <c r="X1756" s="6" t="s">
        <v>3112</v>
      </c>
      <c r="Y1756" s="6" t="s">
        <v>1880</v>
      </c>
      <c r="Z1756" s="6" t="s">
        <v>3113</v>
      </c>
      <c r="AA1756" s="6" t="s">
        <v>3124</v>
      </c>
      <c r="AB1756" t="s">
        <v>3125</v>
      </c>
      <c r="AC1756" t="s">
        <v>3126</v>
      </c>
    </row>
    <row r="1757" ht="15.75" hidden="1" customHeight="1">
      <c r="A1757" s="2">
        <v>45.0</v>
      </c>
      <c r="B1757" s="18" t="s">
        <v>822</v>
      </c>
      <c r="C1757">
        <v>0.0</v>
      </c>
      <c r="D1757">
        <v>0.0</v>
      </c>
      <c r="E1757" t="s">
        <v>965</v>
      </c>
      <c r="F1757" t="s">
        <v>1134</v>
      </c>
      <c r="G1757" t="s">
        <v>3133</v>
      </c>
      <c r="H1757" t="s">
        <v>3134</v>
      </c>
      <c r="I1757" t="s">
        <v>1339</v>
      </c>
      <c r="J1757" t="s">
        <v>2146</v>
      </c>
      <c r="K1757" s="23">
        <v>0.0</v>
      </c>
      <c r="L1757">
        <v>2.0</v>
      </c>
      <c r="N1757">
        <f>N1754-0.12</f>
        <v>0.07</v>
      </c>
      <c r="O1757" s="23">
        <v>1.0</v>
      </c>
      <c r="P1757">
        <v>2.0</v>
      </c>
      <c r="R1757">
        <f t="shared" ref="R1757:R1758" si="1">R1754-0.11</f>
        <v>0.08</v>
      </c>
      <c r="S1757" t="s">
        <v>976</v>
      </c>
      <c r="T1757">
        <v>0.0</v>
      </c>
      <c r="U1757">
        <v>0.0</v>
      </c>
      <c r="V1757" t="s">
        <v>978</v>
      </c>
      <c r="W1757" s="6" t="s">
        <v>1384</v>
      </c>
      <c r="X1757" s="6" t="s">
        <v>3116</v>
      </c>
      <c r="Y1757" s="6" t="s">
        <v>1880</v>
      </c>
      <c r="Z1757" s="6" t="s">
        <v>3117</v>
      </c>
      <c r="AA1757" s="6" t="s">
        <v>3124</v>
      </c>
      <c r="AB1757" t="s">
        <v>3125</v>
      </c>
      <c r="AC1757" t="s">
        <v>3126</v>
      </c>
    </row>
    <row r="1758" ht="15.75" hidden="1" customHeight="1">
      <c r="A1758" s="2">
        <v>45.0</v>
      </c>
      <c r="B1758" s="18" t="s">
        <v>822</v>
      </c>
      <c r="C1758">
        <v>0.0</v>
      </c>
      <c r="D1758">
        <v>0.0</v>
      </c>
      <c r="E1758" t="s">
        <v>965</v>
      </c>
      <c r="F1758" t="s">
        <v>1134</v>
      </c>
      <c r="G1758" t="s">
        <v>3135</v>
      </c>
      <c r="H1758" t="s">
        <v>3136</v>
      </c>
      <c r="I1758" t="s">
        <v>1339</v>
      </c>
      <c r="J1758" t="s">
        <v>2146</v>
      </c>
      <c r="K1758" s="23">
        <v>0.0</v>
      </c>
      <c r="L1758">
        <v>2.0</v>
      </c>
      <c r="N1758">
        <f>N1755-0.11</f>
        <v>0.07</v>
      </c>
      <c r="O1758" s="23">
        <v>1.0</v>
      </c>
      <c r="P1758">
        <v>2.0</v>
      </c>
      <c r="R1758">
        <f t="shared" si="1"/>
        <v>0.06</v>
      </c>
      <c r="S1758" t="s">
        <v>976</v>
      </c>
      <c r="T1758">
        <v>0.0</v>
      </c>
      <c r="U1758">
        <v>0.0</v>
      </c>
      <c r="V1758" t="s">
        <v>978</v>
      </c>
      <c r="W1758" s="6" t="s">
        <v>1384</v>
      </c>
      <c r="X1758" s="6" t="s">
        <v>3103</v>
      </c>
      <c r="Y1758" s="6" t="s">
        <v>1880</v>
      </c>
      <c r="Z1758" s="6" t="s">
        <v>3104</v>
      </c>
      <c r="AA1758" s="6" t="s">
        <v>3124</v>
      </c>
      <c r="AB1758" t="s">
        <v>3125</v>
      </c>
      <c r="AC1758" t="s">
        <v>3126</v>
      </c>
    </row>
    <row r="1759" ht="15.75" hidden="1" customHeight="1">
      <c r="A1759" s="2">
        <v>45.0</v>
      </c>
      <c r="B1759" s="18" t="s">
        <v>822</v>
      </c>
      <c r="C1759">
        <v>0.0</v>
      </c>
      <c r="D1759">
        <v>0.0</v>
      </c>
      <c r="E1759" t="s">
        <v>965</v>
      </c>
      <c r="F1759" t="s">
        <v>1134</v>
      </c>
      <c r="G1759" t="s">
        <v>3137</v>
      </c>
      <c r="H1759" t="s">
        <v>1725</v>
      </c>
      <c r="I1759" t="s">
        <v>1339</v>
      </c>
      <c r="J1759" t="s">
        <v>973</v>
      </c>
      <c r="K1759" s="23">
        <v>0.0</v>
      </c>
      <c r="L1759">
        <v>2.0</v>
      </c>
      <c r="M1759">
        <v>5.0</v>
      </c>
      <c r="N1759">
        <v>18.88</v>
      </c>
      <c r="O1759" s="23">
        <v>1.0</v>
      </c>
      <c r="P1759">
        <v>2.0</v>
      </c>
      <c r="Q1759">
        <v>5.0</v>
      </c>
      <c r="R1759">
        <v>19.47</v>
      </c>
      <c r="S1759" t="s">
        <v>976</v>
      </c>
      <c r="T1759">
        <v>0.0</v>
      </c>
      <c r="U1759">
        <v>0.0</v>
      </c>
      <c r="V1759" t="s">
        <v>978</v>
      </c>
      <c r="W1759" s="6" t="s">
        <v>1384</v>
      </c>
      <c r="X1759" s="6" t="s">
        <v>3138</v>
      </c>
      <c r="Y1759" s="6" t="s">
        <v>1880</v>
      </c>
      <c r="Z1759" s="6" t="s">
        <v>3139</v>
      </c>
      <c r="AA1759" s="6" t="s">
        <v>3140</v>
      </c>
      <c r="AB1759" s="6" t="s">
        <v>3141</v>
      </c>
      <c r="AC1759" s="6" t="s">
        <v>3142</v>
      </c>
    </row>
    <row r="1760" ht="15.75" hidden="1" customHeight="1">
      <c r="A1760" s="2">
        <v>45.0</v>
      </c>
      <c r="B1760" s="18" t="s">
        <v>822</v>
      </c>
      <c r="C1760">
        <v>0.0</v>
      </c>
      <c r="D1760">
        <v>0.0</v>
      </c>
      <c r="E1760" t="s">
        <v>965</v>
      </c>
      <c r="F1760" t="s">
        <v>1134</v>
      </c>
      <c r="G1760" t="s">
        <v>3137</v>
      </c>
      <c r="H1760" t="s">
        <v>1725</v>
      </c>
      <c r="I1760" t="s">
        <v>1339</v>
      </c>
      <c r="J1760" t="s">
        <v>973</v>
      </c>
      <c r="K1760" s="23">
        <v>0.0</v>
      </c>
      <c r="L1760">
        <v>2.0</v>
      </c>
      <c r="M1760">
        <v>6.0</v>
      </c>
      <c r="N1760">
        <v>21.71</v>
      </c>
      <c r="O1760" s="23">
        <v>1.0</v>
      </c>
      <c r="P1760">
        <v>2.0</v>
      </c>
      <c r="Q1760">
        <v>6.0</v>
      </c>
      <c r="R1760">
        <v>20.44</v>
      </c>
      <c r="S1760" t="s">
        <v>976</v>
      </c>
      <c r="T1760">
        <v>0.0</v>
      </c>
      <c r="U1760">
        <v>0.0</v>
      </c>
      <c r="V1760" t="s">
        <v>978</v>
      </c>
      <c r="W1760" s="6" t="s">
        <v>1384</v>
      </c>
      <c r="X1760" s="6" t="s">
        <v>3143</v>
      </c>
      <c r="Y1760" s="6" t="s">
        <v>1880</v>
      </c>
      <c r="Z1760" s="6" t="s">
        <v>3144</v>
      </c>
      <c r="AA1760" s="6" t="s">
        <v>3140</v>
      </c>
      <c r="AB1760" s="6" t="s">
        <v>3141</v>
      </c>
      <c r="AC1760" s="6" t="s">
        <v>3142</v>
      </c>
    </row>
    <row r="1761" ht="15.75" hidden="1" customHeight="1">
      <c r="A1761" s="2">
        <v>45.0</v>
      </c>
      <c r="B1761" s="18" t="s">
        <v>822</v>
      </c>
      <c r="C1761">
        <v>0.0</v>
      </c>
      <c r="D1761">
        <v>0.0</v>
      </c>
      <c r="E1761" t="s">
        <v>965</v>
      </c>
      <c r="F1761" t="s">
        <v>1134</v>
      </c>
      <c r="G1761" t="s">
        <v>3137</v>
      </c>
      <c r="H1761" t="s">
        <v>1725</v>
      </c>
      <c r="I1761" t="s">
        <v>1339</v>
      </c>
      <c r="J1761" t="s">
        <v>973</v>
      </c>
      <c r="K1761" s="23">
        <v>0.0</v>
      </c>
      <c r="L1761">
        <v>3.0</v>
      </c>
      <c r="M1761">
        <v>5.0</v>
      </c>
      <c r="N1761">
        <v>14.99</v>
      </c>
      <c r="O1761" s="23">
        <v>1.0</v>
      </c>
      <c r="P1761">
        <v>3.0</v>
      </c>
      <c r="Q1761">
        <v>5.0</v>
      </c>
      <c r="R1761">
        <v>15.13</v>
      </c>
      <c r="S1761" t="s">
        <v>976</v>
      </c>
      <c r="T1761">
        <v>0.0</v>
      </c>
      <c r="U1761">
        <v>0.0</v>
      </c>
      <c r="V1761" t="s">
        <v>978</v>
      </c>
      <c r="W1761" s="6" t="s">
        <v>1384</v>
      </c>
      <c r="X1761" s="6" t="s">
        <v>3145</v>
      </c>
      <c r="Y1761" s="6" t="s">
        <v>1880</v>
      </c>
      <c r="Z1761" s="6" t="s">
        <v>3146</v>
      </c>
      <c r="AA1761" s="6" t="s">
        <v>3140</v>
      </c>
      <c r="AB1761" s="6" t="s">
        <v>3141</v>
      </c>
      <c r="AC1761" s="6" t="s">
        <v>3142</v>
      </c>
    </row>
    <row r="1762" ht="15.75" hidden="1" customHeight="1">
      <c r="A1762" s="2">
        <v>45.0</v>
      </c>
      <c r="B1762" s="18" t="s">
        <v>822</v>
      </c>
      <c r="C1762">
        <v>0.0</v>
      </c>
      <c r="D1762">
        <v>0.0</v>
      </c>
      <c r="E1762" t="s">
        <v>965</v>
      </c>
      <c r="F1762" t="s">
        <v>1134</v>
      </c>
      <c r="G1762" t="s">
        <v>3137</v>
      </c>
      <c r="H1762" t="s">
        <v>1725</v>
      </c>
      <c r="I1762" t="s">
        <v>1339</v>
      </c>
      <c r="J1762" t="s">
        <v>973</v>
      </c>
      <c r="K1762" s="23">
        <v>0.0</v>
      </c>
      <c r="L1762">
        <v>3.0</v>
      </c>
      <c r="M1762">
        <v>6.0</v>
      </c>
      <c r="N1762">
        <v>15.31</v>
      </c>
      <c r="O1762" s="23">
        <v>1.0</v>
      </c>
      <c r="P1762">
        <v>3.0</v>
      </c>
      <c r="Q1762">
        <v>6.0</v>
      </c>
      <c r="R1762">
        <v>17.64</v>
      </c>
      <c r="S1762" t="s">
        <v>976</v>
      </c>
      <c r="T1762">
        <v>0.0</v>
      </c>
      <c r="U1762">
        <v>0.0</v>
      </c>
      <c r="V1762" t="s">
        <v>978</v>
      </c>
      <c r="W1762" s="6" t="s">
        <v>1384</v>
      </c>
      <c r="X1762" s="6" t="s">
        <v>3147</v>
      </c>
      <c r="Y1762" s="6" t="s">
        <v>1880</v>
      </c>
      <c r="Z1762" s="6" t="s">
        <v>3148</v>
      </c>
      <c r="AA1762" s="6" t="s">
        <v>3140</v>
      </c>
      <c r="AB1762" s="6" t="s">
        <v>3141</v>
      </c>
      <c r="AC1762" s="6" t="s">
        <v>3142</v>
      </c>
    </row>
    <row r="1763" ht="15.75" hidden="1" customHeight="1">
      <c r="A1763" s="2">
        <v>45.0</v>
      </c>
      <c r="B1763" s="18" t="s">
        <v>822</v>
      </c>
      <c r="C1763">
        <v>0.0</v>
      </c>
      <c r="D1763">
        <v>0.0</v>
      </c>
      <c r="E1763" t="s">
        <v>965</v>
      </c>
      <c r="F1763" t="s">
        <v>1134</v>
      </c>
      <c r="G1763" t="s">
        <v>3137</v>
      </c>
      <c r="H1763" t="s">
        <v>1725</v>
      </c>
      <c r="I1763" t="s">
        <v>1339</v>
      </c>
      <c r="J1763" t="s">
        <v>973</v>
      </c>
      <c r="K1763" s="23">
        <v>0.0</v>
      </c>
      <c r="L1763">
        <v>4.0</v>
      </c>
      <c r="M1763">
        <v>5.0</v>
      </c>
      <c r="N1763">
        <v>16.32</v>
      </c>
      <c r="O1763" s="23">
        <v>1.0</v>
      </c>
      <c r="P1763">
        <v>4.0</v>
      </c>
      <c r="Q1763">
        <v>5.0</v>
      </c>
      <c r="R1763">
        <v>16.79</v>
      </c>
      <c r="S1763" t="s">
        <v>976</v>
      </c>
      <c r="T1763">
        <v>0.0</v>
      </c>
      <c r="U1763">
        <v>0.0</v>
      </c>
      <c r="V1763" t="s">
        <v>978</v>
      </c>
      <c r="W1763" s="6" t="s">
        <v>1384</v>
      </c>
      <c r="X1763" s="6" t="s">
        <v>3149</v>
      </c>
      <c r="Y1763" s="6" t="s">
        <v>1880</v>
      </c>
      <c r="Z1763" s="6" t="s">
        <v>3150</v>
      </c>
      <c r="AA1763" s="6" t="s">
        <v>3140</v>
      </c>
      <c r="AB1763" s="6" t="s">
        <v>3141</v>
      </c>
      <c r="AC1763" s="6" t="s">
        <v>3142</v>
      </c>
    </row>
    <row r="1764" ht="15.75" hidden="1" customHeight="1">
      <c r="A1764" s="2">
        <v>45.0</v>
      </c>
      <c r="B1764" s="18" t="s">
        <v>822</v>
      </c>
      <c r="C1764">
        <v>0.0</v>
      </c>
      <c r="D1764">
        <v>0.0</v>
      </c>
      <c r="E1764" t="s">
        <v>965</v>
      </c>
      <c r="F1764" t="s">
        <v>1134</v>
      </c>
      <c r="G1764" t="s">
        <v>3137</v>
      </c>
      <c r="H1764" t="s">
        <v>1725</v>
      </c>
      <c r="I1764" t="s">
        <v>1339</v>
      </c>
      <c r="J1764" t="s">
        <v>973</v>
      </c>
      <c r="K1764" s="23">
        <v>0.0</v>
      </c>
      <c r="L1764">
        <v>4.0</v>
      </c>
      <c r="M1764">
        <v>6.0</v>
      </c>
      <c r="N1764">
        <v>18.62</v>
      </c>
      <c r="O1764" s="23">
        <v>1.0</v>
      </c>
      <c r="P1764">
        <v>4.0</v>
      </c>
      <c r="Q1764">
        <v>6.0</v>
      </c>
      <c r="R1764">
        <v>18.56</v>
      </c>
      <c r="S1764" t="s">
        <v>976</v>
      </c>
      <c r="T1764">
        <v>0.0</v>
      </c>
      <c r="U1764">
        <v>0.0</v>
      </c>
      <c r="V1764" t="s">
        <v>978</v>
      </c>
      <c r="W1764" s="6" t="s">
        <v>1384</v>
      </c>
      <c r="X1764" s="6" t="s">
        <v>3151</v>
      </c>
      <c r="Y1764" s="6" t="s">
        <v>1880</v>
      </c>
      <c r="Z1764" s="6" t="s">
        <v>3152</v>
      </c>
      <c r="AA1764" s="6" t="s">
        <v>3140</v>
      </c>
      <c r="AB1764" s="6" t="s">
        <v>3141</v>
      </c>
      <c r="AC1764" s="6" t="s">
        <v>3142</v>
      </c>
    </row>
    <row r="1765" ht="15.75" hidden="1" customHeight="1">
      <c r="A1765" s="2">
        <v>45.0</v>
      </c>
      <c r="B1765" s="18" t="s">
        <v>822</v>
      </c>
      <c r="C1765">
        <v>0.0</v>
      </c>
      <c r="D1765">
        <v>0.0</v>
      </c>
      <c r="E1765" t="s">
        <v>965</v>
      </c>
      <c r="F1765" t="s">
        <v>1134</v>
      </c>
      <c r="G1765" t="s">
        <v>3153</v>
      </c>
      <c r="H1765" t="s">
        <v>3154</v>
      </c>
      <c r="I1765" t="s">
        <v>1339</v>
      </c>
      <c r="J1765" t="s">
        <v>973</v>
      </c>
      <c r="K1765" s="23">
        <v>0.0</v>
      </c>
      <c r="L1765">
        <v>2.0</v>
      </c>
      <c r="M1765">
        <v>5.0</v>
      </c>
      <c r="N1765">
        <v>22.43</v>
      </c>
      <c r="O1765" s="23">
        <v>1.0</v>
      </c>
      <c r="P1765">
        <v>2.0</v>
      </c>
      <c r="Q1765">
        <v>5.0</v>
      </c>
      <c r="R1765">
        <v>22.08</v>
      </c>
      <c r="S1765" t="s">
        <v>976</v>
      </c>
      <c r="T1765">
        <v>0.0</v>
      </c>
      <c r="U1765">
        <v>0.0</v>
      </c>
      <c r="V1765" t="s">
        <v>978</v>
      </c>
      <c r="W1765" s="6" t="s">
        <v>1384</v>
      </c>
      <c r="X1765" s="6" t="s">
        <v>3138</v>
      </c>
      <c r="Y1765" s="6" t="s">
        <v>1880</v>
      </c>
      <c r="Z1765" s="6" t="s">
        <v>3139</v>
      </c>
      <c r="AA1765" s="6" t="s">
        <v>3140</v>
      </c>
      <c r="AB1765" s="6" t="s">
        <v>3141</v>
      </c>
      <c r="AC1765" s="6" t="s">
        <v>3142</v>
      </c>
    </row>
    <row r="1766" ht="15.75" hidden="1" customHeight="1">
      <c r="A1766" s="2">
        <v>45.0</v>
      </c>
      <c r="B1766" s="18" t="s">
        <v>822</v>
      </c>
      <c r="C1766">
        <v>0.0</v>
      </c>
      <c r="D1766">
        <v>0.0</v>
      </c>
      <c r="E1766" t="s">
        <v>965</v>
      </c>
      <c r="F1766" t="s">
        <v>1134</v>
      </c>
      <c r="G1766" t="s">
        <v>3153</v>
      </c>
      <c r="H1766" t="s">
        <v>3155</v>
      </c>
      <c r="I1766" t="s">
        <v>1339</v>
      </c>
      <c r="J1766" t="s">
        <v>973</v>
      </c>
      <c r="K1766" s="23">
        <v>0.0</v>
      </c>
      <c r="L1766">
        <v>2.0</v>
      </c>
      <c r="M1766">
        <v>6.0</v>
      </c>
      <c r="N1766">
        <v>22.66</v>
      </c>
      <c r="O1766" s="23">
        <v>1.0</v>
      </c>
      <c r="P1766">
        <v>2.0</v>
      </c>
      <c r="Q1766">
        <v>6.0</v>
      </c>
      <c r="R1766">
        <v>22.41</v>
      </c>
      <c r="S1766" t="s">
        <v>976</v>
      </c>
      <c r="T1766">
        <v>0.0</v>
      </c>
      <c r="U1766">
        <v>0.0</v>
      </c>
      <c r="V1766" t="s">
        <v>978</v>
      </c>
      <c r="W1766" s="6" t="s">
        <v>1384</v>
      </c>
      <c r="X1766" s="6" t="s">
        <v>3143</v>
      </c>
      <c r="Y1766" s="6" t="s">
        <v>1880</v>
      </c>
      <c r="Z1766" s="6" t="s">
        <v>3144</v>
      </c>
      <c r="AA1766" s="6" t="s">
        <v>3140</v>
      </c>
      <c r="AB1766" s="6" t="s">
        <v>3141</v>
      </c>
      <c r="AC1766" s="6" t="s">
        <v>3142</v>
      </c>
    </row>
    <row r="1767" ht="15.75" hidden="1" customHeight="1">
      <c r="A1767" s="2">
        <v>45.0</v>
      </c>
      <c r="B1767" s="18" t="s">
        <v>822</v>
      </c>
      <c r="C1767">
        <v>0.0</v>
      </c>
      <c r="D1767">
        <v>0.0</v>
      </c>
      <c r="E1767" t="s">
        <v>965</v>
      </c>
      <c r="F1767" t="s">
        <v>1134</v>
      </c>
      <c r="G1767" t="s">
        <v>3153</v>
      </c>
      <c r="H1767" t="s">
        <v>3156</v>
      </c>
      <c r="I1767" t="s">
        <v>1339</v>
      </c>
      <c r="J1767" t="s">
        <v>973</v>
      </c>
      <c r="K1767" s="23">
        <v>0.0</v>
      </c>
      <c r="L1767">
        <v>3.0</v>
      </c>
      <c r="M1767">
        <v>5.0</v>
      </c>
      <c r="N1767">
        <v>25.87</v>
      </c>
      <c r="O1767" s="23">
        <v>1.0</v>
      </c>
      <c r="P1767">
        <v>3.0</v>
      </c>
      <c r="Q1767">
        <v>5.0</v>
      </c>
      <c r="R1767">
        <v>25.71</v>
      </c>
      <c r="S1767" t="s">
        <v>976</v>
      </c>
      <c r="T1767">
        <v>0.0</v>
      </c>
      <c r="U1767">
        <v>0.0</v>
      </c>
      <c r="V1767" t="s">
        <v>978</v>
      </c>
      <c r="W1767" s="6" t="s">
        <v>1384</v>
      </c>
      <c r="X1767" s="6" t="s">
        <v>3145</v>
      </c>
      <c r="Y1767" s="6" t="s">
        <v>1880</v>
      </c>
      <c r="Z1767" s="6" t="s">
        <v>3146</v>
      </c>
      <c r="AA1767" s="6" t="s">
        <v>3140</v>
      </c>
      <c r="AB1767" s="6" t="s">
        <v>3141</v>
      </c>
      <c r="AC1767" s="6" t="s">
        <v>3142</v>
      </c>
    </row>
    <row r="1768" ht="15.75" hidden="1" customHeight="1">
      <c r="A1768" s="2">
        <v>45.0</v>
      </c>
      <c r="B1768" s="18" t="s">
        <v>822</v>
      </c>
      <c r="C1768">
        <v>0.0</v>
      </c>
      <c r="D1768">
        <v>0.0</v>
      </c>
      <c r="E1768" t="s">
        <v>965</v>
      </c>
      <c r="F1768" t="s">
        <v>1134</v>
      </c>
      <c r="G1768" t="s">
        <v>3153</v>
      </c>
      <c r="H1768" t="s">
        <v>3157</v>
      </c>
      <c r="I1768" t="s">
        <v>1339</v>
      </c>
      <c r="J1768" t="s">
        <v>973</v>
      </c>
      <c r="K1768" s="23">
        <v>0.0</v>
      </c>
      <c r="L1768">
        <v>3.0</v>
      </c>
      <c r="M1768">
        <v>6.0</v>
      </c>
      <c r="N1768">
        <v>24.39</v>
      </c>
      <c r="O1768" s="23">
        <v>1.0</v>
      </c>
      <c r="P1768">
        <v>3.0</v>
      </c>
      <c r="Q1768">
        <v>6.0</v>
      </c>
      <c r="R1768">
        <v>24.69</v>
      </c>
      <c r="S1768" t="s">
        <v>976</v>
      </c>
      <c r="T1768">
        <v>0.0</v>
      </c>
      <c r="U1768">
        <v>0.0</v>
      </c>
      <c r="V1768" t="s">
        <v>978</v>
      </c>
      <c r="W1768" s="6" t="s">
        <v>1384</v>
      </c>
      <c r="X1768" s="6" t="s">
        <v>3147</v>
      </c>
      <c r="Y1768" s="6" t="s">
        <v>1880</v>
      </c>
      <c r="Z1768" s="6" t="s">
        <v>3148</v>
      </c>
      <c r="AA1768" s="6" t="s">
        <v>3140</v>
      </c>
      <c r="AB1768" s="6" t="s">
        <v>3141</v>
      </c>
      <c r="AC1768" s="6" t="s">
        <v>3142</v>
      </c>
    </row>
    <row r="1769" ht="15.75" hidden="1" customHeight="1">
      <c r="A1769" s="2">
        <v>45.0</v>
      </c>
      <c r="B1769" s="18" t="s">
        <v>822</v>
      </c>
      <c r="C1769">
        <v>0.0</v>
      </c>
      <c r="D1769">
        <v>0.0</v>
      </c>
      <c r="E1769" t="s">
        <v>965</v>
      </c>
      <c r="F1769" t="s">
        <v>1134</v>
      </c>
      <c r="G1769" t="s">
        <v>3153</v>
      </c>
      <c r="H1769" t="s">
        <v>3158</v>
      </c>
      <c r="I1769" t="s">
        <v>1339</v>
      </c>
      <c r="J1769" t="s">
        <v>973</v>
      </c>
      <c r="K1769" s="23">
        <v>0.0</v>
      </c>
      <c r="L1769">
        <v>4.0</v>
      </c>
      <c r="M1769">
        <v>5.0</v>
      </c>
      <c r="N1769">
        <v>23.87</v>
      </c>
      <c r="O1769" s="23">
        <v>1.0</v>
      </c>
      <c r="P1769">
        <v>4.0</v>
      </c>
      <c r="Q1769">
        <v>5.0</v>
      </c>
      <c r="R1769">
        <v>24.1</v>
      </c>
      <c r="S1769" t="s">
        <v>976</v>
      </c>
      <c r="T1769">
        <v>0.0</v>
      </c>
      <c r="U1769">
        <v>0.0</v>
      </c>
      <c r="V1769" t="s">
        <v>978</v>
      </c>
      <c r="W1769" s="6" t="s">
        <v>1384</v>
      </c>
      <c r="X1769" s="6" t="s">
        <v>3149</v>
      </c>
      <c r="Y1769" s="6" t="s">
        <v>1880</v>
      </c>
      <c r="Z1769" s="6" t="s">
        <v>3150</v>
      </c>
      <c r="AA1769" s="6" t="s">
        <v>3140</v>
      </c>
      <c r="AB1769" s="6" t="s">
        <v>3141</v>
      </c>
      <c r="AC1769" s="6" t="s">
        <v>3142</v>
      </c>
    </row>
    <row r="1770" ht="15.75" hidden="1" customHeight="1">
      <c r="A1770" s="2">
        <v>45.0</v>
      </c>
      <c r="B1770" s="18" t="s">
        <v>822</v>
      </c>
      <c r="C1770">
        <v>0.0</v>
      </c>
      <c r="D1770">
        <v>0.0</v>
      </c>
      <c r="E1770" t="s">
        <v>965</v>
      </c>
      <c r="F1770" t="s">
        <v>1134</v>
      </c>
      <c r="G1770" t="s">
        <v>3153</v>
      </c>
      <c r="H1770" t="s">
        <v>3159</v>
      </c>
      <c r="I1770" t="s">
        <v>1339</v>
      </c>
      <c r="J1770" t="s">
        <v>973</v>
      </c>
      <c r="K1770" s="23">
        <v>0.0</v>
      </c>
      <c r="L1770">
        <v>4.0</v>
      </c>
      <c r="M1770">
        <v>6.0</v>
      </c>
      <c r="N1770">
        <v>23.28</v>
      </c>
      <c r="O1770" s="23">
        <v>1.0</v>
      </c>
      <c r="P1770">
        <v>4.0</v>
      </c>
      <c r="Q1770">
        <v>6.0</v>
      </c>
      <c r="R1770">
        <v>23.95</v>
      </c>
      <c r="S1770" t="s">
        <v>976</v>
      </c>
      <c r="T1770">
        <v>0.0</v>
      </c>
      <c r="U1770">
        <v>0.0</v>
      </c>
      <c r="V1770" t="s">
        <v>978</v>
      </c>
      <c r="W1770" s="6" t="s">
        <v>1384</v>
      </c>
      <c r="X1770" s="6" t="s">
        <v>3151</v>
      </c>
      <c r="Y1770" s="6" t="s">
        <v>1880</v>
      </c>
      <c r="Z1770" s="6" t="s">
        <v>3152</v>
      </c>
      <c r="AA1770" s="6" t="s">
        <v>3140</v>
      </c>
      <c r="AB1770" s="6" t="s">
        <v>3141</v>
      </c>
      <c r="AC1770" s="6" t="s">
        <v>3142</v>
      </c>
    </row>
    <row r="1771" ht="15.75" hidden="1" customHeight="1">
      <c r="A1771" s="2">
        <v>46.0</v>
      </c>
      <c r="B1771" s="18" t="s">
        <v>800</v>
      </c>
      <c r="C1771">
        <v>1.0</v>
      </c>
      <c r="D1771">
        <v>1.0</v>
      </c>
      <c r="E1771" t="s">
        <v>965</v>
      </c>
      <c r="F1771" t="s">
        <v>1540</v>
      </c>
      <c r="G1771" t="s">
        <v>3160</v>
      </c>
      <c r="H1771" t="s">
        <v>3161</v>
      </c>
      <c r="I1771" t="s">
        <v>972</v>
      </c>
      <c r="J1771" t="s">
        <v>973</v>
      </c>
      <c r="K1771" s="23">
        <v>0.0</v>
      </c>
      <c r="L1771">
        <v>4.0</v>
      </c>
      <c r="N1771">
        <v>4800.0</v>
      </c>
      <c r="O1771" s="23">
        <v>1.0</v>
      </c>
      <c r="P1771">
        <v>4.0</v>
      </c>
      <c r="Q1771">
        <v>6.0</v>
      </c>
      <c r="R1771">
        <v>4803.0</v>
      </c>
      <c r="S1771" t="s">
        <v>976</v>
      </c>
      <c r="T1771">
        <v>0.0</v>
      </c>
      <c r="U1771">
        <v>0.0</v>
      </c>
      <c r="V1771" t="s">
        <v>978</v>
      </c>
      <c r="W1771" s="6" t="s">
        <v>1384</v>
      </c>
      <c r="X1771" s="6" t="s">
        <v>3162</v>
      </c>
      <c r="Y1771" s="6" t="s">
        <v>3163</v>
      </c>
      <c r="Z1771" s="6" t="s">
        <v>3164</v>
      </c>
      <c r="AA1771" s="35" t="s">
        <v>3165</v>
      </c>
      <c r="AB1771" s="6" t="s">
        <v>3166</v>
      </c>
    </row>
    <row r="1772" ht="15.75" hidden="1" customHeight="1">
      <c r="A1772" s="2">
        <v>46.0</v>
      </c>
      <c r="B1772" s="18" t="s">
        <v>800</v>
      </c>
      <c r="C1772">
        <v>1.0</v>
      </c>
      <c r="D1772">
        <v>1.0</v>
      </c>
      <c r="E1772" t="s">
        <v>965</v>
      </c>
      <c r="F1772" t="s">
        <v>1540</v>
      </c>
      <c r="G1772" t="s">
        <v>3160</v>
      </c>
      <c r="H1772" t="s">
        <v>3167</v>
      </c>
      <c r="I1772" t="s">
        <v>972</v>
      </c>
      <c r="J1772" t="s">
        <v>973</v>
      </c>
      <c r="K1772" s="23">
        <v>0.0</v>
      </c>
      <c r="L1772">
        <v>4.0</v>
      </c>
      <c r="N1772">
        <v>4800.0</v>
      </c>
      <c r="O1772" s="23">
        <v>1.0</v>
      </c>
      <c r="P1772">
        <v>4.0</v>
      </c>
      <c r="Q1772">
        <v>7.0</v>
      </c>
      <c r="R1772">
        <v>4136.0</v>
      </c>
      <c r="S1772" t="s">
        <v>976</v>
      </c>
      <c r="T1772">
        <v>0.0</v>
      </c>
      <c r="U1772">
        <v>0.0</v>
      </c>
      <c r="V1772" t="s">
        <v>978</v>
      </c>
      <c r="W1772" s="6" t="s">
        <v>1384</v>
      </c>
      <c r="X1772" s="6" t="s">
        <v>3162</v>
      </c>
      <c r="Y1772" s="6" t="s">
        <v>3163</v>
      </c>
      <c r="Z1772" s="6" t="s">
        <v>3168</v>
      </c>
      <c r="AA1772" s="35" t="s">
        <v>3165</v>
      </c>
      <c r="AB1772" s="6" t="s">
        <v>3166</v>
      </c>
    </row>
    <row r="1773" ht="15.75" hidden="1" customHeight="1">
      <c r="A1773" s="2">
        <v>46.0</v>
      </c>
      <c r="B1773" s="18" t="s">
        <v>800</v>
      </c>
      <c r="C1773">
        <v>1.0</v>
      </c>
      <c r="D1773">
        <v>1.0</v>
      </c>
      <c r="E1773" t="s">
        <v>965</v>
      </c>
      <c r="F1773" t="s">
        <v>1540</v>
      </c>
      <c r="G1773" t="s">
        <v>3160</v>
      </c>
      <c r="H1773" t="s">
        <v>3169</v>
      </c>
      <c r="I1773" t="s">
        <v>972</v>
      </c>
      <c r="J1773" t="s">
        <v>973</v>
      </c>
      <c r="K1773" s="23">
        <v>0.0</v>
      </c>
      <c r="L1773">
        <v>5.0</v>
      </c>
      <c r="N1773">
        <v>4569.0</v>
      </c>
      <c r="O1773" s="23">
        <v>3.0</v>
      </c>
      <c r="P1773">
        <v>5.0</v>
      </c>
      <c r="Q1773">
        <v>6.0</v>
      </c>
      <c r="R1773">
        <v>5506.0</v>
      </c>
      <c r="S1773" t="s">
        <v>976</v>
      </c>
      <c r="T1773">
        <v>0.0</v>
      </c>
      <c r="U1773">
        <v>0.0</v>
      </c>
      <c r="V1773" t="s">
        <v>978</v>
      </c>
      <c r="W1773" s="6" t="s">
        <v>1384</v>
      </c>
      <c r="X1773" s="6" t="s">
        <v>3162</v>
      </c>
      <c r="Y1773" s="6" t="s">
        <v>3170</v>
      </c>
      <c r="Z1773" s="6" t="s">
        <v>3171</v>
      </c>
      <c r="AA1773" s="35" t="s">
        <v>3165</v>
      </c>
      <c r="AB1773" s="6" t="s">
        <v>3166</v>
      </c>
    </row>
    <row r="1774" ht="15.75" hidden="1" customHeight="1">
      <c r="A1774" s="2">
        <v>46.0</v>
      </c>
      <c r="B1774" s="18" t="s">
        <v>800</v>
      </c>
      <c r="C1774">
        <v>1.0</v>
      </c>
      <c r="D1774">
        <v>1.0</v>
      </c>
      <c r="E1774" t="s">
        <v>965</v>
      </c>
      <c r="F1774" t="s">
        <v>1540</v>
      </c>
      <c r="G1774" t="s">
        <v>3160</v>
      </c>
      <c r="H1774" t="s">
        <v>3172</v>
      </c>
      <c r="I1774" t="s">
        <v>972</v>
      </c>
      <c r="J1774" t="s">
        <v>973</v>
      </c>
      <c r="K1774" s="23">
        <v>0.0</v>
      </c>
      <c r="L1774">
        <v>5.0</v>
      </c>
      <c r="N1774">
        <v>4569.0</v>
      </c>
      <c r="O1774" s="23">
        <v>3.0</v>
      </c>
      <c r="P1774">
        <v>5.0</v>
      </c>
      <c r="Q1774">
        <v>7.0</v>
      </c>
      <c r="R1774">
        <v>4625.0</v>
      </c>
      <c r="S1774" t="s">
        <v>976</v>
      </c>
      <c r="T1774">
        <v>0.0</v>
      </c>
      <c r="U1774">
        <v>0.0</v>
      </c>
      <c r="V1774" t="s">
        <v>978</v>
      </c>
      <c r="W1774" s="6" t="s">
        <v>1384</v>
      </c>
      <c r="X1774" s="6" t="s">
        <v>3162</v>
      </c>
      <c r="Y1774" s="6" t="s">
        <v>3170</v>
      </c>
      <c r="Z1774" s="6" t="s">
        <v>3173</v>
      </c>
      <c r="AA1774" s="35" t="s">
        <v>3165</v>
      </c>
      <c r="AB1774" s="6" t="s">
        <v>3166</v>
      </c>
    </row>
    <row r="1775" ht="15.75" hidden="1" customHeight="1">
      <c r="A1775" s="2">
        <v>46.0</v>
      </c>
      <c r="B1775" s="18" t="s">
        <v>800</v>
      </c>
      <c r="C1775">
        <v>1.0</v>
      </c>
      <c r="D1775">
        <v>1.0</v>
      </c>
      <c r="E1775" t="s">
        <v>965</v>
      </c>
      <c r="F1775" t="s">
        <v>1540</v>
      </c>
      <c r="G1775" t="s">
        <v>3160</v>
      </c>
      <c r="H1775" t="s">
        <v>3174</v>
      </c>
      <c r="I1775" t="s">
        <v>972</v>
      </c>
      <c r="J1775" t="s">
        <v>973</v>
      </c>
      <c r="K1775" s="23">
        <v>0.0</v>
      </c>
      <c r="L1775">
        <v>4.0</v>
      </c>
      <c r="N1775">
        <v>4800.0</v>
      </c>
      <c r="O1775" s="23">
        <v>2.0</v>
      </c>
      <c r="P1775">
        <v>4.0</v>
      </c>
      <c r="Q1775">
        <v>6.0</v>
      </c>
      <c r="R1775">
        <v>4573.0</v>
      </c>
      <c r="S1775" t="s">
        <v>976</v>
      </c>
      <c r="T1775">
        <v>0.0</v>
      </c>
      <c r="U1775">
        <v>0.0</v>
      </c>
      <c r="V1775" t="s">
        <v>978</v>
      </c>
      <c r="W1775" s="6" t="s">
        <v>1384</v>
      </c>
      <c r="X1775" s="6" t="s">
        <v>3162</v>
      </c>
      <c r="Y1775" s="6" t="s">
        <v>3175</v>
      </c>
      <c r="Z1775" s="6" t="s">
        <v>3176</v>
      </c>
      <c r="AA1775" s="35" t="s">
        <v>3165</v>
      </c>
      <c r="AB1775" s="6" t="s">
        <v>3166</v>
      </c>
    </row>
    <row r="1776" ht="15.75" hidden="1" customHeight="1">
      <c r="A1776" s="2">
        <v>46.0</v>
      </c>
      <c r="B1776" s="18" t="s">
        <v>800</v>
      </c>
      <c r="C1776">
        <v>1.0</v>
      </c>
      <c r="D1776">
        <v>1.0</v>
      </c>
      <c r="E1776" t="s">
        <v>965</v>
      </c>
      <c r="F1776" t="s">
        <v>1540</v>
      </c>
      <c r="G1776" t="s">
        <v>3160</v>
      </c>
      <c r="H1776" t="s">
        <v>3177</v>
      </c>
      <c r="I1776" t="s">
        <v>972</v>
      </c>
      <c r="J1776" t="s">
        <v>973</v>
      </c>
      <c r="K1776" s="23">
        <v>0.0</v>
      </c>
      <c r="L1776">
        <v>4.0</v>
      </c>
      <c r="N1776">
        <v>4800.0</v>
      </c>
      <c r="O1776" s="23">
        <v>2.0</v>
      </c>
      <c r="P1776">
        <v>4.0</v>
      </c>
      <c r="Q1776">
        <v>7.0</v>
      </c>
      <c r="R1776">
        <v>5190.0</v>
      </c>
      <c r="S1776" t="s">
        <v>976</v>
      </c>
      <c r="T1776">
        <v>0.0</v>
      </c>
      <c r="U1776">
        <v>0.0</v>
      </c>
      <c r="V1776" t="s">
        <v>978</v>
      </c>
      <c r="W1776" s="6" t="s">
        <v>1384</v>
      </c>
      <c r="X1776" s="6" t="s">
        <v>3162</v>
      </c>
      <c r="Y1776" s="6" t="s">
        <v>3175</v>
      </c>
      <c r="Z1776" s="6" t="s">
        <v>3178</v>
      </c>
      <c r="AA1776" s="35" t="s">
        <v>3165</v>
      </c>
      <c r="AB1776" s="6" t="s">
        <v>3166</v>
      </c>
    </row>
    <row r="1777" ht="15.75" hidden="1" customHeight="1">
      <c r="A1777" s="2">
        <v>46.0</v>
      </c>
      <c r="B1777" s="18" t="s">
        <v>800</v>
      </c>
      <c r="C1777">
        <v>2.0</v>
      </c>
      <c r="D1777">
        <v>1.0</v>
      </c>
      <c r="E1777" t="s">
        <v>965</v>
      </c>
      <c r="F1777" t="s">
        <v>1540</v>
      </c>
      <c r="G1777" t="s">
        <v>3179</v>
      </c>
      <c r="H1777" t="s">
        <v>3180</v>
      </c>
      <c r="I1777" t="s">
        <v>972</v>
      </c>
      <c r="J1777" t="s">
        <v>973</v>
      </c>
      <c r="K1777" s="23">
        <v>0.0</v>
      </c>
      <c r="L1777">
        <v>4.0</v>
      </c>
      <c r="N1777">
        <v>2298.0</v>
      </c>
      <c r="O1777" s="23">
        <v>1.0</v>
      </c>
      <c r="P1777">
        <v>4.0</v>
      </c>
      <c r="Q1777">
        <v>6.0</v>
      </c>
      <c r="R1777">
        <v>2444.0</v>
      </c>
      <c r="S1777" t="s">
        <v>976</v>
      </c>
      <c r="T1777">
        <v>0.0</v>
      </c>
      <c r="U1777">
        <v>0.0</v>
      </c>
      <c r="V1777" t="s">
        <v>978</v>
      </c>
      <c r="W1777" s="6" t="s">
        <v>1384</v>
      </c>
      <c r="X1777" s="6" t="s">
        <v>3162</v>
      </c>
      <c r="Y1777" s="6" t="s">
        <v>3163</v>
      </c>
      <c r="Z1777" s="6" t="s">
        <v>3164</v>
      </c>
      <c r="AA1777" s="35" t="s">
        <v>3165</v>
      </c>
      <c r="AB1777" s="6" t="s">
        <v>3166</v>
      </c>
    </row>
    <row r="1778" ht="15.75" hidden="1" customHeight="1">
      <c r="A1778" s="2">
        <v>46.0</v>
      </c>
      <c r="B1778" s="18" t="s">
        <v>800</v>
      </c>
      <c r="C1778">
        <v>2.0</v>
      </c>
      <c r="D1778">
        <v>1.0</v>
      </c>
      <c r="E1778" t="s">
        <v>965</v>
      </c>
      <c r="F1778" t="s">
        <v>1540</v>
      </c>
      <c r="G1778" t="s">
        <v>3179</v>
      </c>
      <c r="H1778" t="s">
        <v>3181</v>
      </c>
      <c r="I1778" t="s">
        <v>972</v>
      </c>
      <c r="J1778" t="s">
        <v>973</v>
      </c>
      <c r="K1778" s="23">
        <v>0.0</v>
      </c>
      <c r="L1778">
        <v>4.0</v>
      </c>
      <c r="N1778">
        <v>2298.0</v>
      </c>
      <c r="O1778" s="23">
        <v>1.0</v>
      </c>
      <c r="P1778">
        <v>4.0</v>
      </c>
      <c r="Q1778">
        <v>7.0</v>
      </c>
      <c r="R1778">
        <v>2204.0</v>
      </c>
      <c r="S1778" t="s">
        <v>976</v>
      </c>
      <c r="T1778">
        <v>0.0</v>
      </c>
      <c r="U1778">
        <v>0.0</v>
      </c>
      <c r="V1778" t="s">
        <v>978</v>
      </c>
      <c r="W1778" s="6" t="s">
        <v>1384</v>
      </c>
      <c r="X1778" s="6" t="s">
        <v>3162</v>
      </c>
      <c r="Y1778" s="6" t="s">
        <v>3163</v>
      </c>
      <c r="Z1778" s="6" t="s">
        <v>3168</v>
      </c>
      <c r="AA1778" s="35" t="s">
        <v>3165</v>
      </c>
      <c r="AB1778" s="6" t="s">
        <v>3166</v>
      </c>
    </row>
    <row r="1779" ht="15.75" hidden="1" customHeight="1">
      <c r="A1779" s="2">
        <v>46.0</v>
      </c>
      <c r="B1779" s="18" t="s">
        <v>800</v>
      </c>
      <c r="C1779">
        <v>2.0</v>
      </c>
      <c r="D1779">
        <v>1.0</v>
      </c>
      <c r="E1779" t="s">
        <v>965</v>
      </c>
      <c r="F1779" t="s">
        <v>1540</v>
      </c>
      <c r="G1779" t="s">
        <v>3179</v>
      </c>
      <c r="H1779" t="s">
        <v>3182</v>
      </c>
      <c r="I1779" t="s">
        <v>972</v>
      </c>
      <c r="J1779" t="s">
        <v>973</v>
      </c>
      <c r="K1779" s="23">
        <v>0.0</v>
      </c>
      <c r="L1779">
        <v>5.0</v>
      </c>
      <c r="N1779">
        <v>2212.0</v>
      </c>
      <c r="O1779" s="23">
        <v>3.0</v>
      </c>
      <c r="P1779">
        <v>5.0</v>
      </c>
      <c r="Q1779">
        <v>6.0</v>
      </c>
      <c r="R1779">
        <v>3237.0</v>
      </c>
      <c r="S1779">
        <v>0.05</v>
      </c>
      <c r="T1779">
        <v>1.0</v>
      </c>
      <c r="U1779">
        <v>-1.0</v>
      </c>
      <c r="V1779" t="s">
        <v>978</v>
      </c>
      <c r="W1779" s="6" t="s">
        <v>1384</v>
      </c>
      <c r="X1779" s="6" t="s">
        <v>3162</v>
      </c>
      <c r="Y1779" s="6" t="s">
        <v>3170</v>
      </c>
      <c r="Z1779" s="6" t="s">
        <v>3171</v>
      </c>
      <c r="AA1779" s="35" t="s">
        <v>3165</v>
      </c>
      <c r="AB1779" s="6" t="s">
        <v>3166</v>
      </c>
    </row>
    <row r="1780" ht="15.75" hidden="1" customHeight="1">
      <c r="A1780" s="2">
        <v>46.0</v>
      </c>
      <c r="B1780" s="18" t="s">
        <v>800</v>
      </c>
      <c r="C1780">
        <v>2.0</v>
      </c>
      <c r="D1780">
        <v>1.0</v>
      </c>
      <c r="E1780" t="s">
        <v>965</v>
      </c>
      <c r="F1780" t="s">
        <v>1540</v>
      </c>
      <c r="G1780" t="s">
        <v>3179</v>
      </c>
      <c r="H1780" t="s">
        <v>3183</v>
      </c>
      <c r="I1780" t="s">
        <v>972</v>
      </c>
      <c r="J1780" t="s">
        <v>973</v>
      </c>
      <c r="K1780" s="23">
        <v>0.0</v>
      </c>
      <c r="L1780">
        <v>5.0</v>
      </c>
      <c r="N1780">
        <v>2212.0</v>
      </c>
      <c r="O1780" s="23">
        <v>3.0</v>
      </c>
      <c r="P1780">
        <v>5.0</v>
      </c>
      <c r="Q1780">
        <v>7.0</v>
      </c>
      <c r="R1780">
        <v>2547.0</v>
      </c>
      <c r="S1780" t="s">
        <v>976</v>
      </c>
      <c r="T1780">
        <v>0.0</v>
      </c>
      <c r="U1780">
        <v>0.0</v>
      </c>
      <c r="V1780" t="s">
        <v>978</v>
      </c>
      <c r="W1780" s="6" t="s">
        <v>1384</v>
      </c>
      <c r="X1780" s="6" t="s">
        <v>3162</v>
      </c>
      <c r="Y1780" s="6" t="s">
        <v>3170</v>
      </c>
      <c r="Z1780" s="6" t="s">
        <v>3173</v>
      </c>
      <c r="AA1780" s="35" t="s">
        <v>3165</v>
      </c>
      <c r="AB1780" s="6" t="s">
        <v>3166</v>
      </c>
    </row>
    <row r="1781" ht="15.75" hidden="1" customHeight="1">
      <c r="A1781" s="2">
        <v>46.0</v>
      </c>
      <c r="B1781" s="18" t="s">
        <v>800</v>
      </c>
      <c r="C1781">
        <v>2.0</v>
      </c>
      <c r="D1781">
        <v>1.0</v>
      </c>
      <c r="E1781" t="s">
        <v>965</v>
      </c>
      <c r="F1781" t="s">
        <v>1540</v>
      </c>
      <c r="G1781" t="s">
        <v>3179</v>
      </c>
      <c r="H1781" t="s">
        <v>3184</v>
      </c>
      <c r="I1781" t="s">
        <v>972</v>
      </c>
      <c r="J1781" t="s">
        <v>973</v>
      </c>
      <c r="K1781" s="23">
        <v>0.0</v>
      </c>
      <c r="L1781">
        <v>4.0</v>
      </c>
      <c r="N1781">
        <v>2298.0</v>
      </c>
      <c r="O1781" s="23">
        <v>2.0</v>
      </c>
      <c r="P1781">
        <v>4.0</v>
      </c>
      <c r="Q1781">
        <v>6.0</v>
      </c>
      <c r="R1781">
        <v>2300.0</v>
      </c>
      <c r="S1781" t="s">
        <v>976</v>
      </c>
      <c r="T1781">
        <v>0.0</v>
      </c>
      <c r="U1781">
        <v>0.0</v>
      </c>
      <c r="V1781" t="s">
        <v>978</v>
      </c>
      <c r="W1781" s="6" t="s">
        <v>1384</v>
      </c>
      <c r="X1781" s="6" t="s">
        <v>3162</v>
      </c>
      <c r="Y1781" s="6" t="s">
        <v>3175</v>
      </c>
      <c r="Z1781" s="6" t="s">
        <v>3176</v>
      </c>
      <c r="AA1781" s="35" t="s">
        <v>3165</v>
      </c>
      <c r="AB1781" s="6" t="s">
        <v>3166</v>
      </c>
    </row>
    <row r="1782" ht="15.75" hidden="1" customHeight="1">
      <c r="A1782" s="2">
        <v>46.0</v>
      </c>
      <c r="B1782" s="18" t="s">
        <v>800</v>
      </c>
      <c r="C1782">
        <v>2.0</v>
      </c>
      <c r="D1782">
        <v>1.0</v>
      </c>
      <c r="E1782" t="s">
        <v>965</v>
      </c>
      <c r="F1782" t="s">
        <v>1540</v>
      </c>
      <c r="G1782" t="s">
        <v>3179</v>
      </c>
      <c r="H1782" t="s">
        <v>3185</v>
      </c>
      <c r="I1782" t="s">
        <v>972</v>
      </c>
      <c r="J1782" t="s">
        <v>973</v>
      </c>
      <c r="K1782" s="23">
        <v>0.0</v>
      </c>
      <c r="L1782">
        <v>4.0</v>
      </c>
      <c r="N1782">
        <v>2298.0</v>
      </c>
      <c r="O1782" s="23">
        <v>2.0</v>
      </c>
      <c r="P1782">
        <v>4.0</v>
      </c>
      <c r="Q1782">
        <v>7.0</v>
      </c>
      <c r="R1782">
        <v>2055.0</v>
      </c>
      <c r="S1782" t="s">
        <v>976</v>
      </c>
      <c r="T1782">
        <v>0.0</v>
      </c>
      <c r="U1782">
        <v>0.0</v>
      </c>
      <c r="V1782" t="s">
        <v>978</v>
      </c>
      <c r="W1782" s="6" t="s">
        <v>1384</v>
      </c>
      <c r="X1782" s="6" t="s">
        <v>3162</v>
      </c>
      <c r="Y1782" s="6" t="s">
        <v>3175</v>
      </c>
      <c r="Z1782" s="6" t="s">
        <v>3178</v>
      </c>
      <c r="AA1782" s="35" t="s">
        <v>3165</v>
      </c>
      <c r="AB1782" s="6" t="s">
        <v>3166</v>
      </c>
    </row>
    <row r="1783" ht="15.75" hidden="1" customHeight="1">
      <c r="A1783" s="2">
        <v>46.0</v>
      </c>
      <c r="B1783" s="18" t="s">
        <v>800</v>
      </c>
      <c r="C1783">
        <v>1.0</v>
      </c>
      <c r="D1783">
        <v>2.0</v>
      </c>
      <c r="E1783" t="s">
        <v>965</v>
      </c>
      <c r="F1783" t="s">
        <v>1540</v>
      </c>
      <c r="G1783" t="s">
        <v>3160</v>
      </c>
      <c r="H1783" t="s">
        <v>3186</v>
      </c>
      <c r="I1783" t="s">
        <v>972</v>
      </c>
      <c r="J1783" t="s">
        <v>973</v>
      </c>
      <c r="K1783" s="23">
        <v>0.0</v>
      </c>
      <c r="L1783">
        <v>4.0</v>
      </c>
      <c r="N1783">
        <v>8022.0</v>
      </c>
      <c r="O1783" s="23">
        <v>1.0</v>
      </c>
      <c r="P1783">
        <v>4.0</v>
      </c>
      <c r="Q1783">
        <v>6.0</v>
      </c>
      <c r="R1783">
        <v>4794.0</v>
      </c>
      <c r="S1783">
        <v>0.05</v>
      </c>
      <c r="T1783">
        <v>-1.0</v>
      </c>
      <c r="U1783">
        <v>1.0</v>
      </c>
      <c r="V1783" t="s">
        <v>978</v>
      </c>
      <c r="W1783" s="6" t="s">
        <v>1384</v>
      </c>
      <c r="X1783" s="6" t="s">
        <v>3162</v>
      </c>
      <c r="Y1783" s="6" t="s">
        <v>3163</v>
      </c>
      <c r="Z1783" s="6" t="s">
        <v>3164</v>
      </c>
      <c r="AA1783" s="35" t="s">
        <v>3165</v>
      </c>
      <c r="AB1783" s="6" t="s">
        <v>3166</v>
      </c>
    </row>
    <row r="1784" ht="15.75" hidden="1" customHeight="1">
      <c r="A1784" s="2">
        <v>46.0</v>
      </c>
      <c r="B1784" s="18" t="s">
        <v>800</v>
      </c>
      <c r="C1784">
        <v>1.0</v>
      </c>
      <c r="D1784">
        <v>2.0</v>
      </c>
      <c r="E1784" t="s">
        <v>965</v>
      </c>
      <c r="F1784" t="s">
        <v>1540</v>
      </c>
      <c r="G1784" t="s">
        <v>3160</v>
      </c>
      <c r="H1784" t="s">
        <v>3187</v>
      </c>
      <c r="I1784" t="s">
        <v>972</v>
      </c>
      <c r="J1784" t="s">
        <v>973</v>
      </c>
      <c r="K1784" s="23">
        <v>0.0</v>
      </c>
      <c r="L1784">
        <v>4.0</v>
      </c>
      <c r="N1784">
        <v>8022.0</v>
      </c>
      <c r="O1784" s="23">
        <v>1.0</v>
      </c>
      <c r="P1784">
        <v>4.0</v>
      </c>
      <c r="Q1784">
        <v>7.0</v>
      </c>
      <c r="R1784">
        <v>5300.0</v>
      </c>
      <c r="S1784">
        <v>0.05</v>
      </c>
      <c r="T1784">
        <v>-1.0</v>
      </c>
      <c r="U1784">
        <v>1.0</v>
      </c>
      <c r="V1784" t="s">
        <v>978</v>
      </c>
      <c r="W1784" s="6" t="s">
        <v>1384</v>
      </c>
      <c r="X1784" s="6" t="s">
        <v>3162</v>
      </c>
      <c r="Y1784" s="6" t="s">
        <v>3163</v>
      </c>
      <c r="Z1784" s="6" t="s">
        <v>3168</v>
      </c>
      <c r="AA1784" s="35" t="s">
        <v>3165</v>
      </c>
      <c r="AB1784" s="6" t="s">
        <v>3166</v>
      </c>
    </row>
    <row r="1785" ht="15.75" hidden="1" customHeight="1">
      <c r="A1785" s="2">
        <v>46.0</v>
      </c>
      <c r="B1785" s="18" t="s">
        <v>800</v>
      </c>
      <c r="C1785">
        <v>1.0</v>
      </c>
      <c r="D1785">
        <v>2.0</v>
      </c>
      <c r="E1785" t="s">
        <v>965</v>
      </c>
      <c r="F1785" t="s">
        <v>1540</v>
      </c>
      <c r="G1785" t="s">
        <v>3160</v>
      </c>
      <c r="H1785" t="s">
        <v>3188</v>
      </c>
      <c r="I1785" t="s">
        <v>972</v>
      </c>
      <c r="J1785" t="s">
        <v>973</v>
      </c>
      <c r="K1785" s="23">
        <v>0.0</v>
      </c>
      <c r="L1785">
        <v>5.0</v>
      </c>
      <c r="N1785">
        <v>6703.0</v>
      </c>
      <c r="O1785" s="23">
        <v>3.0</v>
      </c>
      <c r="P1785">
        <v>5.0</v>
      </c>
      <c r="Q1785">
        <v>6.0</v>
      </c>
      <c r="R1785">
        <v>5319.0</v>
      </c>
      <c r="S1785" t="s">
        <v>976</v>
      </c>
      <c r="T1785">
        <v>0.0</v>
      </c>
      <c r="U1785">
        <v>0.0</v>
      </c>
      <c r="V1785" t="s">
        <v>978</v>
      </c>
      <c r="W1785" s="6" t="s">
        <v>1384</v>
      </c>
      <c r="X1785" s="6" t="s">
        <v>3162</v>
      </c>
      <c r="Y1785" s="6" t="s">
        <v>3170</v>
      </c>
      <c r="Z1785" s="6" t="s">
        <v>3171</v>
      </c>
      <c r="AA1785" s="35" t="s">
        <v>3165</v>
      </c>
      <c r="AB1785" s="6" t="s">
        <v>3166</v>
      </c>
    </row>
    <row r="1786" ht="15.75" hidden="1" customHeight="1">
      <c r="A1786" s="2">
        <v>46.0</v>
      </c>
      <c r="B1786" s="18" t="s">
        <v>800</v>
      </c>
      <c r="C1786">
        <v>1.0</v>
      </c>
      <c r="D1786">
        <v>2.0</v>
      </c>
      <c r="E1786" t="s">
        <v>965</v>
      </c>
      <c r="F1786" t="s">
        <v>1540</v>
      </c>
      <c r="G1786" t="s">
        <v>3160</v>
      </c>
      <c r="H1786" t="s">
        <v>3189</v>
      </c>
      <c r="I1786" t="s">
        <v>972</v>
      </c>
      <c r="J1786" t="s">
        <v>973</v>
      </c>
      <c r="K1786" s="23">
        <v>0.0</v>
      </c>
      <c r="L1786">
        <v>5.0</v>
      </c>
      <c r="N1786">
        <v>6703.0</v>
      </c>
      <c r="O1786" s="23">
        <v>3.0</v>
      </c>
      <c r="P1786">
        <v>5.0</v>
      </c>
      <c r="Q1786">
        <v>7.0</v>
      </c>
      <c r="R1786">
        <v>6396.0</v>
      </c>
      <c r="S1786" t="s">
        <v>976</v>
      </c>
      <c r="T1786">
        <v>0.0</v>
      </c>
      <c r="U1786">
        <v>0.0</v>
      </c>
      <c r="V1786" t="s">
        <v>978</v>
      </c>
      <c r="W1786" s="6" t="s">
        <v>1384</v>
      </c>
      <c r="X1786" s="6" t="s">
        <v>3162</v>
      </c>
      <c r="Y1786" s="6" t="s">
        <v>3170</v>
      </c>
      <c r="Z1786" s="6" t="s">
        <v>3173</v>
      </c>
      <c r="AA1786" s="35" t="s">
        <v>3165</v>
      </c>
      <c r="AB1786" s="6" t="s">
        <v>3166</v>
      </c>
    </row>
    <row r="1787" ht="15.75" hidden="1" customHeight="1">
      <c r="A1787" s="2">
        <v>46.0</v>
      </c>
      <c r="B1787" s="18" t="s">
        <v>800</v>
      </c>
      <c r="C1787">
        <v>1.0</v>
      </c>
      <c r="D1787">
        <v>2.0</v>
      </c>
      <c r="E1787" t="s">
        <v>965</v>
      </c>
      <c r="F1787" t="s">
        <v>1540</v>
      </c>
      <c r="G1787" t="s">
        <v>3160</v>
      </c>
      <c r="H1787" t="s">
        <v>3190</v>
      </c>
      <c r="I1787" t="s">
        <v>972</v>
      </c>
      <c r="J1787" t="s">
        <v>973</v>
      </c>
      <c r="K1787" s="23">
        <v>0.0</v>
      </c>
      <c r="L1787">
        <v>4.0</v>
      </c>
      <c r="N1787">
        <v>8022.0</v>
      </c>
      <c r="O1787" s="23">
        <v>2.0</v>
      </c>
      <c r="P1787">
        <v>4.0</v>
      </c>
      <c r="Q1787">
        <v>6.0</v>
      </c>
      <c r="R1787">
        <v>5597.0</v>
      </c>
      <c r="S1787">
        <v>0.05</v>
      </c>
      <c r="T1787">
        <v>-1.0</v>
      </c>
      <c r="U1787">
        <v>1.0</v>
      </c>
      <c r="V1787" t="s">
        <v>978</v>
      </c>
      <c r="W1787" s="6" t="s">
        <v>1384</v>
      </c>
      <c r="X1787" s="6" t="s">
        <v>3162</v>
      </c>
      <c r="Y1787" s="6" t="s">
        <v>3175</v>
      </c>
      <c r="Z1787" s="6" t="s">
        <v>3176</v>
      </c>
      <c r="AA1787" s="35" t="s">
        <v>3165</v>
      </c>
      <c r="AB1787" s="6" t="s">
        <v>3166</v>
      </c>
    </row>
    <row r="1788" ht="15.75" hidden="1" customHeight="1">
      <c r="A1788" s="2">
        <v>46.0</v>
      </c>
      <c r="B1788" s="18" t="s">
        <v>800</v>
      </c>
      <c r="C1788">
        <v>1.0</v>
      </c>
      <c r="D1788">
        <v>2.0</v>
      </c>
      <c r="E1788" t="s">
        <v>965</v>
      </c>
      <c r="F1788" t="s">
        <v>1540</v>
      </c>
      <c r="G1788" t="s">
        <v>3160</v>
      </c>
      <c r="H1788" t="s">
        <v>3191</v>
      </c>
      <c r="I1788" t="s">
        <v>972</v>
      </c>
      <c r="J1788" t="s">
        <v>973</v>
      </c>
      <c r="K1788" s="23">
        <v>0.0</v>
      </c>
      <c r="L1788">
        <v>4.0</v>
      </c>
      <c r="N1788">
        <v>8022.0</v>
      </c>
      <c r="O1788" s="23">
        <v>2.0</v>
      </c>
      <c r="P1788">
        <v>4.0</v>
      </c>
      <c r="Q1788">
        <v>7.0</v>
      </c>
      <c r="R1788">
        <v>5634.0</v>
      </c>
      <c r="S1788">
        <v>0.05</v>
      </c>
      <c r="T1788">
        <v>-1.0</v>
      </c>
      <c r="U1788">
        <v>1.0</v>
      </c>
      <c r="V1788" t="s">
        <v>978</v>
      </c>
      <c r="W1788" s="6" t="s">
        <v>1384</v>
      </c>
      <c r="X1788" s="6" t="s">
        <v>3162</v>
      </c>
      <c r="Y1788" s="6" t="s">
        <v>3175</v>
      </c>
      <c r="Z1788" s="6" t="s">
        <v>3178</v>
      </c>
      <c r="AA1788" s="35" t="s">
        <v>3165</v>
      </c>
      <c r="AB1788" s="6" t="s">
        <v>3166</v>
      </c>
    </row>
    <row r="1789" ht="15.75" hidden="1" customHeight="1">
      <c r="A1789" s="2">
        <v>46.0</v>
      </c>
      <c r="B1789" s="18" t="s">
        <v>800</v>
      </c>
      <c r="C1789">
        <v>2.0</v>
      </c>
      <c r="D1789">
        <v>2.0</v>
      </c>
      <c r="E1789" t="s">
        <v>965</v>
      </c>
      <c r="F1789" t="s">
        <v>1540</v>
      </c>
      <c r="G1789" t="s">
        <v>3179</v>
      </c>
      <c r="H1789" t="s">
        <v>3192</v>
      </c>
      <c r="I1789" t="s">
        <v>972</v>
      </c>
      <c r="J1789" t="s">
        <v>973</v>
      </c>
      <c r="K1789" s="23">
        <v>0.0</v>
      </c>
      <c r="L1789">
        <v>4.0</v>
      </c>
      <c r="N1789">
        <v>2588.0</v>
      </c>
      <c r="O1789" s="23">
        <v>1.0</v>
      </c>
      <c r="P1789">
        <v>4.0</v>
      </c>
      <c r="Q1789">
        <v>6.0</v>
      </c>
      <c r="R1789">
        <v>2558.0</v>
      </c>
      <c r="S1789" t="s">
        <v>976</v>
      </c>
      <c r="T1789">
        <v>0.0</v>
      </c>
      <c r="U1789">
        <v>0.0</v>
      </c>
      <c r="V1789" t="s">
        <v>978</v>
      </c>
      <c r="W1789" s="6" t="s">
        <v>1384</v>
      </c>
      <c r="X1789" s="6" t="s">
        <v>3162</v>
      </c>
      <c r="Y1789" s="6" t="s">
        <v>3163</v>
      </c>
      <c r="Z1789" s="6" t="s">
        <v>3164</v>
      </c>
      <c r="AA1789" s="35" t="s">
        <v>3165</v>
      </c>
      <c r="AB1789" s="6" t="s">
        <v>3166</v>
      </c>
    </row>
    <row r="1790" ht="15.75" hidden="1" customHeight="1">
      <c r="A1790" s="2">
        <v>46.0</v>
      </c>
      <c r="B1790" s="18" t="s">
        <v>800</v>
      </c>
      <c r="C1790">
        <v>2.0</v>
      </c>
      <c r="D1790">
        <v>2.0</v>
      </c>
      <c r="E1790" t="s">
        <v>965</v>
      </c>
      <c r="F1790" t="s">
        <v>1540</v>
      </c>
      <c r="G1790" t="s">
        <v>3179</v>
      </c>
      <c r="H1790" t="s">
        <v>3193</v>
      </c>
      <c r="I1790" t="s">
        <v>972</v>
      </c>
      <c r="J1790" t="s">
        <v>973</v>
      </c>
      <c r="K1790" s="23">
        <v>0.0</v>
      </c>
      <c r="L1790">
        <v>4.0</v>
      </c>
      <c r="N1790">
        <v>2588.0</v>
      </c>
      <c r="O1790" s="23">
        <v>1.0</v>
      </c>
      <c r="P1790">
        <v>4.0</v>
      </c>
      <c r="Q1790">
        <v>7.0</v>
      </c>
      <c r="R1790">
        <v>2053.0</v>
      </c>
      <c r="S1790" t="s">
        <v>976</v>
      </c>
      <c r="T1790">
        <v>0.0</v>
      </c>
      <c r="U1790">
        <v>0.0</v>
      </c>
      <c r="V1790" t="s">
        <v>978</v>
      </c>
      <c r="W1790" s="6" t="s">
        <v>1384</v>
      </c>
      <c r="X1790" s="6" t="s">
        <v>3162</v>
      </c>
      <c r="Y1790" s="6" t="s">
        <v>3163</v>
      </c>
      <c r="Z1790" s="6" t="s">
        <v>3168</v>
      </c>
      <c r="AA1790" s="35" t="s">
        <v>3165</v>
      </c>
      <c r="AB1790" s="6" t="s">
        <v>3166</v>
      </c>
    </row>
    <row r="1791" ht="15.75" hidden="1" customHeight="1">
      <c r="A1791" s="2">
        <v>46.0</v>
      </c>
      <c r="B1791" s="18" t="s">
        <v>800</v>
      </c>
      <c r="C1791">
        <v>2.0</v>
      </c>
      <c r="D1791">
        <v>2.0</v>
      </c>
      <c r="E1791" t="s">
        <v>965</v>
      </c>
      <c r="F1791" t="s">
        <v>1540</v>
      </c>
      <c r="G1791" t="s">
        <v>3179</v>
      </c>
      <c r="H1791" t="s">
        <v>3194</v>
      </c>
      <c r="I1791" t="s">
        <v>972</v>
      </c>
      <c r="J1791" t="s">
        <v>973</v>
      </c>
      <c r="K1791" s="23">
        <v>0.0</v>
      </c>
      <c r="L1791">
        <v>5.0</v>
      </c>
      <c r="N1791">
        <v>2783.0</v>
      </c>
      <c r="O1791" s="23">
        <v>3.0</v>
      </c>
      <c r="P1791">
        <v>5.0</v>
      </c>
      <c r="Q1791">
        <v>6.0</v>
      </c>
      <c r="R1791">
        <v>2766.0</v>
      </c>
      <c r="S1791" t="s">
        <v>976</v>
      </c>
      <c r="T1791">
        <v>0.0</v>
      </c>
      <c r="U1791">
        <v>0.0</v>
      </c>
      <c r="V1791" t="s">
        <v>978</v>
      </c>
      <c r="W1791" s="6" t="s">
        <v>1384</v>
      </c>
      <c r="X1791" s="6" t="s">
        <v>3162</v>
      </c>
      <c r="Y1791" s="6" t="s">
        <v>3170</v>
      </c>
      <c r="Z1791" s="6" t="s">
        <v>3171</v>
      </c>
      <c r="AA1791" s="35" t="s">
        <v>3165</v>
      </c>
      <c r="AB1791" s="6" t="s">
        <v>3166</v>
      </c>
    </row>
    <row r="1792" ht="15.75" hidden="1" customHeight="1">
      <c r="A1792" s="2">
        <v>46.0</v>
      </c>
      <c r="B1792" s="18" t="s">
        <v>800</v>
      </c>
      <c r="C1792">
        <v>2.0</v>
      </c>
      <c r="D1792">
        <v>2.0</v>
      </c>
      <c r="E1792" t="s">
        <v>965</v>
      </c>
      <c r="F1792" t="s">
        <v>1540</v>
      </c>
      <c r="G1792" t="s">
        <v>3179</v>
      </c>
      <c r="H1792" t="s">
        <v>3195</v>
      </c>
      <c r="I1792" t="s">
        <v>972</v>
      </c>
      <c r="J1792" t="s">
        <v>973</v>
      </c>
      <c r="K1792" s="23">
        <v>0.0</v>
      </c>
      <c r="L1792">
        <v>5.0</v>
      </c>
      <c r="N1792">
        <v>2783.0</v>
      </c>
      <c r="O1792" s="23">
        <v>3.0</v>
      </c>
      <c r="P1792">
        <v>5.0</v>
      </c>
      <c r="Q1792">
        <v>7.0</v>
      </c>
      <c r="R1792">
        <v>2992.0</v>
      </c>
      <c r="S1792" t="s">
        <v>976</v>
      </c>
      <c r="T1792">
        <v>0.0</v>
      </c>
      <c r="U1792">
        <v>0.0</v>
      </c>
      <c r="V1792" t="s">
        <v>978</v>
      </c>
      <c r="W1792" s="6" t="s">
        <v>1384</v>
      </c>
      <c r="X1792" s="6" t="s">
        <v>3162</v>
      </c>
      <c r="Y1792" s="6" t="s">
        <v>3170</v>
      </c>
      <c r="Z1792" s="6" t="s">
        <v>3173</v>
      </c>
      <c r="AA1792" s="35" t="s">
        <v>3165</v>
      </c>
      <c r="AB1792" s="6" t="s">
        <v>3166</v>
      </c>
    </row>
    <row r="1793" ht="15.75" hidden="1" customHeight="1">
      <c r="A1793" s="2">
        <v>46.0</v>
      </c>
      <c r="B1793" s="18" t="s">
        <v>800</v>
      </c>
      <c r="C1793">
        <v>2.0</v>
      </c>
      <c r="D1793">
        <v>2.0</v>
      </c>
      <c r="E1793" t="s">
        <v>965</v>
      </c>
      <c r="F1793" t="s">
        <v>1540</v>
      </c>
      <c r="G1793" t="s">
        <v>3179</v>
      </c>
      <c r="H1793" t="s">
        <v>3196</v>
      </c>
      <c r="I1793" t="s">
        <v>972</v>
      </c>
      <c r="J1793" t="s">
        <v>973</v>
      </c>
      <c r="K1793" s="23">
        <v>0.0</v>
      </c>
      <c r="L1793">
        <v>4.0</v>
      </c>
      <c r="N1793">
        <v>2588.0</v>
      </c>
      <c r="O1793" s="23">
        <v>2.0</v>
      </c>
      <c r="P1793">
        <v>4.0</v>
      </c>
      <c r="Q1793">
        <v>6.0</v>
      </c>
      <c r="R1793">
        <v>1953.0</v>
      </c>
      <c r="S1793" t="s">
        <v>976</v>
      </c>
      <c r="T1793">
        <v>0.0</v>
      </c>
      <c r="U1793">
        <v>0.0</v>
      </c>
      <c r="V1793" t="s">
        <v>978</v>
      </c>
      <c r="W1793" s="6" t="s">
        <v>1384</v>
      </c>
      <c r="X1793" s="6" t="s">
        <v>3162</v>
      </c>
      <c r="Y1793" s="6" t="s">
        <v>3175</v>
      </c>
      <c r="Z1793" s="6" t="s">
        <v>3176</v>
      </c>
      <c r="AA1793" s="35" t="s">
        <v>3165</v>
      </c>
      <c r="AB1793" s="6" t="s">
        <v>3166</v>
      </c>
    </row>
    <row r="1794" ht="15.75" hidden="1" customHeight="1">
      <c r="A1794" s="2">
        <v>46.0</v>
      </c>
      <c r="B1794" s="18" t="s">
        <v>800</v>
      </c>
      <c r="C1794">
        <v>2.0</v>
      </c>
      <c r="D1794">
        <v>2.0</v>
      </c>
      <c r="E1794" t="s">
        <v>965</v>
      </c>
      <c r="F1794" t="s">
        <v>1540</v>
      </c>
      <c r="G1794" t="s">
        <v>3179</v>
      </c>
      <c r="H1794" t="s">
        <v>3197</v>
      </c>
      <c r="I1794" t="s">
        <v>972</v>
      </c>
      <c r="J1794" t="s">
        <v>973</v>
      </c>
      <c r="K1794" s="23">
        <v>0.0</v>
      </c>
      <c r="L1794">
        <v>4.0</v>
      </c>
      <c r="N1794">
        <v>2588.0</v>
      </c>
      <c r="O1794" s="23">
        <v>2.0</v>
      </c>
      <c r="P1794">
        <v>4.0</v>
      </c>
      <c r="Q1794">
        <v>7.0</v>
      </c>
      <c r="R1794">
        <v>1174.0</v>
      </c>
      <c r="S1794">
        <v>0.05</v>
      </c>
      <c r="T1794">
        <v>-1.0</v>
      </c>
      <c r="U1794">
        <v>1.0</v>
      </c>
      <c r="V1794" t="s">
        <v>978</v>
      </c>
      <c r="W1794" s="6" t="s">
        <v>1384</v>
      </c>
      <c r="X1794" s="6" t="s">
        <v>3162</v>
      </c>
      <c r="Y1794" s="6" t="s">
        <v>3175</v>
      </c>
      <c r="Z1794" s="6" t="s">
        <v>3178</v>
      </c>
      <c r="AA1794" s="35" t="s">
        <v>3165</v>
      </c>
      <c r="AB1794" s="6" t="s">
        <v>3166</v>
      </c>
    </row>
    <row r="1795" ht="15.75" hidden="1" customHeight="1">
      <c r="A1795" s="2">
        <v>46.0</v>
      </c>
      <c r="B1795" s="18" t="s">
        <v>800</v>
      </c>
      <c r="C1795">
        <v>1.0</v>
      </c>
      <c r="D1795">
        <v>3.0</v>
      </c>
      <c r="E1795" t="s">
        <v>965</v>
      </c>
      <c r="F1795" t="s">
        <v>1540</v>
      </c>
      <c r="G1795" t="s">
        <v>3160</v>
      </c>
      <c r="H1795" t="s">
        <v>3198</v>
      </c>
      <c r="I1795" t="s">
        <v>972</v>
      </c>
      <c r="J1795" t="s">
        <v>973</v>
      </c>
      <c r="K1795" s="23">
        <v>0.0</v>
      </c>
      <c r="L1795">
        <v>4.0</v>
      </c>
      <c r="N1795">
        <v>9984.0</v>
      </c>
      <c r="O1795" s="23">
        <v>1.0</v>
      </c>
      <c r="P1795">
        <v>4.0</v>
      </c>
      <c r="Q1795">
        <v>6.0</v>
      </c>
      <c r="R1795">
        <v>6681.0</v>
      </c>
      <c r="S1795" t="s">
        <v>976</v>
      </c>
      <c r="T1795">
        <v>0.0</v>
      </c>
      <c r="U1795">
        <v>0.0</v>
      </c>
      <c r="V1795" t="s">
        <v>978</v>
      </c>
      <c r="W1795" s="6" t="s">
        <v>1384</v>
      </c>
      <c r="X1795" s="6" t="s">
        <v>3162</v>
      </c>
      <c r="Y1795" s="6" t="s">
        <v>3163</v>
      </c>
      <c r="Z1795" s="6" t="s">
        <v>3164</v>
      </c>
      <c r="AA1795" s="35" t="s">
        <v>3165</v>
      </c>
      <c r="AB1795" s="6" t="s">
        <v>3166</v>
      </c>
    </row>
    <row r="1796" ht="15.75" hidden="1" customHeight="1">
      <c r="A1796" s="2">
        <v>46.0</v>
      </c>
      <c r="B1796" s="18" t="s">
        <v>800</v>
      </c>
      <c r="C1796">
        <v>1.0</v>
      </c>
      <c r="D1796">
        <v>3.0</v>
      </c>
      <c r="E1796" t="s">
        <v>965</v>
      </c>
      <c r="F1796" t="s">
        <v>1540</v>
      </c>
      <c r="G1796" t="s">
        <v>3160</v>
      </c>
      <c r="H1796" t="s">
        <v>3199</v>
      </c>
      <c r="I1796" t="s">
        <v>972</v>
      </c>
      <c r="J1796" t="s">
        <v>973</v>
      </c>
      <c r="K1796" s="23">
        <v>0.0</v>
      </c>
      <c r="L1796">
        <v>4.0</v>
      </c>
      <c r="N1796">
        <v>9984.0</v>
      </c>
      <c r="O1796" s="23">
        <v>1.0</v>
      </c>
      <c r="P1796">
        <v>4.0</v>
      </c>
      <c r="Q1796">
        <v>7.0</v>
      </c>
      <c r="R1796">
        <v>5923.0</v>
      </c>
      <c r="S1796">
        <v>0.05</v>
      </c>
      <c r="T1796">
        <v>-1.0</v>
      </c>
      <c r="U1796">
        <v>1.0</v>
      </c>
      <c r="V1796" t="s">
        <v>978</v>
      </c>
      <c r="W1796" s="6" t="s">
        <v>1384</v>
      </c>
      <c r="X1796" s="6" t="s">
        <v>3162</v>
      </c>
      <c r="Y1796" s="6" t="s">
        <v>3163</v>
      </c>
      <c r="Z1796" s="6" t="s">
        <v>3168</v>
      </c>
      <c r="AA1796" s="35" t="s">
        <v>3165</v>
      </c>
      <c r="AB1796" s="6" t="s">
        <v>3166</v>
      </c>
    </row>
    <row r="1797" ht="15.75" hidden="1" customHeight="1">
      <c r="A1797" s="2">
        <v>46.0</v>
      </c>
      <c r="B1797" s="18" t="s">
        <v>800</v>
      </c>
      <c r="C1797">
        <v>1.0</v>
      </c>
      <c r="D1797">
        <v>3.0</v>
      </c>
      <c r="E1797" t="s">
        <v>965</v>
      </c>
      <c r="F1797" t="s">
        <v>1540</v>
      </c>
      <c r="G1797" t="s">
        <v>3160</v>
      </c>
      <c r="H1797" t="s">
        <v>3200</v>
      </c>
      <c r="I1797" t="s">
        <v>972</v>
      </c>
      <c r="J1797" t="s">
        <v>973</v>
      </c>
      <c r="K1797" s="23">
        <v>0.0</v>
      </c>
      <c r="L1797">
        <v>5.0</v>
      </c>
      <c r="N1797">
        <v>8153.0</v>
      </c>
      <c r="O1797" s="23">
        <v>3.0</v>
      </c>
      <c r="P1797">
        <v>5.0</v>
      </c>
      <c r="Q1797">
        <v>6.0</v>
      </c>
      <c r="R1797">
        <v>7620.0</v>
      </c>
      <c r="S1797" t="s">
        <v>976</v>
      </c>
      <c r="T1797">
        <v>0.0</v>
      </c>
      <c r="U1797">
        <v>0.0</v>
      </c>
      <c r="V1797" t="s">
        <v>978</v>
      </c>
      <c r="W1797" s="6" t="s">
        <v>1384</v>
      </c>
      <c r="X1797" s="6" t="s">
        <v>3162</v>
      </c>
      <c r="Y1797" s="6" t="s">
        <v>3170</v>
      </c>
      <c r="Z1797" s="6" t="s">
        <v>3171</v>
      </c>
      <c r="AA1797" s="35" t="s">
        <v>3165</v>
      </c>
      <c r="AB1797" s="6" t="s">
        <v>3166</v>
      </c>
    </row>
    <row r="1798" ht="15.75" hidden="1" customHeight="1">
      <c r="A1798" s="2">
        <v>46.0</v>
      </c>
      <c r="B1798" s="18" t="s">
        <v>800</v>
      </c>
      <c r="C1798">
        <v>1.0</v>
      </c>
      <c r="D1798">
        <v>3.0</v>
      </c>
      <c r="E1798" t="s">
        <v>965</v>
      </c>
      <c r="F1798" t="s">
        <v>1540</v>
      </c>
      <c r="G1798" t="s">
        <v>3160</v>
      </c>
      <c r="H1798" t="s">
        <v>3201</v>
      </c>
      <c r="I1798" t="s">
        <v>972</v>
      </c>
      <c r="J1798" t="s">
        <v>973</v>
      </c>
      <c r="K1798" s="23">
        <v>0.0</v>
      </c>
      <c r="L1798">
        <v>5.0</v>
      </c>
      <c r="N1798">
        <v>8153.0</v>
      </c>
      <c r="O1798" s="23">
        <v>3.0</v>
      </c>
      <c r="P1798">
        <v>5.0</v>
      </c>
      <c r="Q1798">
        <v>7.0</v>
      </c>
      <c r="R1798">
        <v>6250.0</v>
      </c>
      <c r="S1798" t="s">
        <v>976</v>
      </c>
      <c r="T1798">
        <v>0.0</v>
      </c>
      <c r="U1798">
        <v>0.0</v>
      </c>
      <c r="V1798" t="s">
        <v>978</v>
      </c>
      <c r="W1798" s="6" t="s">
        <v>1384</v>
      </c>
      <c r="X1798" s="6" t="s">
        <v>3162</v>
      </c>
      <c r="Y1798" s="6" t="s">
        <v>3170</v>
      </c>
      <c r="Z1798" s="6" t="s">
        <v>3173</v>
      </c>
      <c r="AA1798" s="35" t="s">
        <v>3165</v>
      </c>
      <c r="AB1798" s="6" t="s">
        <v>3166</v>
      </c>
    </row>
    <row r="1799" ht="15.75" hidden="1" customHeight="1">
      <c r="A1799" s="2">
        <v>46.0</v>
      </c>
      <c r="B1799" s="18" t="s">
        <v>800</v>
      </c>
      <c r="C1799">
        <v>1.0</v>
      </c>
      <c r="D1799">
        <v>3.0</v>
      </c>
      <c r="E1799" t="s">
        <v>965</v>
      </c>
      <c r="F1799" t="s">
        <v>1540</v>
      </c>
      <c r="G1799" t="s">
        <v>3160</v>
      </c>
      <c r="H1799" t="s">
        <v>3202</v>
      </c>
      <c r="I1799" t="s">
        <v>972</v>
      </c>
      <c r="J1799" t="s">
        <v>973</v>
      </c>
      <c r="K1799" s="23">
        <v>0.0</v>
      </c>
      <c r="L1799">
        <v>4.0</v>
      </c>
      <c r="N1799">
        <v>9984.0</v>
      </c>
      <c r="O1799" s="23">
        <v>2.0</v>
      </c>
      <c r="P1799">
        <v>4.0</v>
      </c>
      <c r="Q1799">
        <v>6.0</v>
      </c>
      <c r="R1799">
        <v>6453.0</v>
      </c>
      <c r="S1799">
        <v>0.05</v>
      </c>
      <c r="T1799">
        <v>-1.0</v>
      </c>
      <c r="U1799">
        <v>1.0</v>
      </c>
      <c r="V1799" t="s">
        <v>978</v>
      </c>
      <c r="W1799" s="6" t="s">
        <v>1384</v>
      </c>
      <c r="X1799" s="6" t="s">
        <v>3162</v>
      </c>
      <c r="Y1799" s="6" t="s">
        <v>3175</v>
      </c>
      <c r="Z1799" s="6" t="s">
        <v>3176</v>
      </c>
      <c r="AA1799" s="35" t="s">
        <v>3165</v>
      </c>
      <c r="AB1799" s="6" t="s">
        <v>3166</v>
      </c>
    </row>
    <row r="1800" ht="15.75" hidden="1" customHeight="1">
      <c r="A1800" s="2">
        <v>46.0</v>
      </c>
      <c r="B1800" s="18" t="s">
        <v>800</v>
      </c>
      <c r="C1800">
        <v>1.0</v>
      </c>
      <c r="D1800">
        <v>3.0</v>
      </c>
      <c r="E1800" t="s">
        <v>965</v>
      </c>
      <c r="F1800" t="s">
        <v>1540</v>
      </c>
      <c r="G1800" t="s">
        <v>3160</v>
      </c>
      <c r="H1800" t="s">
        <v>3203</v>
      </c>
      <c r="I1800" t="s">
        <v>972</v>
      </c>
      <c r="J1800" t="s">
        <v>973</v>
      </c>
      <c r="K1800" s="23">
        <v>0.0</v>
      </c>
      <c r="L1800">
        <v>4.0</v>
      </c>
      <c r="N1800">
        <v>9984.0</v>
      </c>
      <c r="O1800" s="23">
        <v>2.0</v>
      </c>
      <c r="P1800">
        <v>4.0</v>
      </c>
      <c r="Q1800">
        <v>7.0</v>
      </c>
      <c r="R1800">
        <v>5258.0</v>
      </c>
      <c r="S1800">
        <v>0.05</v>
      </c>
      <c r="T1800">
        <v>-1.0</v>
      </c>
      <c r="U1800">
        <v>1.0</v>
      </c>
      <c r="V1800" t="s">
        <v>978</v>
      </c>
      <c r="W1800" s="6" t="s">
        <v>1384</v>
      </c>
      <c r="X1800" s="6" t="s">
        <v>3162</v>
      </c>
      <c r="Y1800" s="6" t="s">
        <v>3175</v>
      </c>
      <c r="Z1800" s="6" t="s">
        <v>3178</v>
      </c>
      <c r="AA1800" s="35" t="s">
        <v>3165</v>
      </c>
      <c r="AB1800" s="6" t="s">
        <v>3166</v>
      </c>
    </row>
    <row r="1801" ht="15.75" hidden="1" customHeight="1">
      <c r="A1801" s="2">
        <v>46.0</v>
      </c>
      <c r="B1801" s="18" t="s">
        <v>800</v>
      </c>
      <c r="C1801">
        <v>2.0</v>
      </c>
      <c r="D1801">
        <v>3.0</v>
      </c>
      <c r="E1801" t="s">
        <v>965</v>
      </c>
      <c r="F1801" t="s">
        <v>1540</v>
      </c>
      <c r="G1801" t="s">
        <v>3179</v>
      </c>
      <c r="H1801" t="s">
        <v>3204</v>
      </c>
      <c r="I1801" t="s">
        <v>972</v>
      </c>
      <c r="J1801" t="s">
        <v>973</v>
      </c>
      <c r="K1801" s="23">
        <v>0.0</v>
      </c>
      <c r="L1801">
        <v>4.0</v>
      </c>
      <c r="N1801">
        <v>6682.0</v>
      </c>
      <c r="O1801" s="23">
        <v>1.0</v>
      </c>
      <c r="P1801">
        <v>4.0</v>
      </c>
      <c r="Q1801">
        <v>6.0</v>
      </c>
      <c r="R1801">
        <v>4328.0</v>
      </c>
      <c r="S1801">
        <v>0.05</v>
      </c>
      <c r="T1801">
        <v>-1.0</v>
      </c>
      <c r="U1801">
        <v>1.0</v>
      </c>
      <c r="V1801" t="s">
        <v>978</v>
      </c>
      <c r="W1801" s="6" t="s">
        <v>1384</v>
      </c>
      <c r="X1801" s="6" t="s">
        <v>3162</v>
      </c>
      <c r="Y1801" s="6" t="s">
        <v>3163</v>
      </c>
      <c r="Z1801" s="6" t="s">
        <v>3164</v>
      </c>
      <c r="AA1801" s="35" t="s">
        <v>3165</v>
      </c>
      <c r="AB1801" s="6" t="s">
        <v>3166</v>
      </c>
    </row>
    <row r="1802" ht="15.75" hidden="1" customHeight="1">
      <c r="A1802" s="2">
        <v>46.0</v>
      </c>
      <c r="B1802" s="18" t="s">
        <v>800</v>
      </c>
      <c r="C1802">
        <v>2.0</v>
      </c>
      <c r="D1802">
        <v>3.0</v>
      </c>
      <c r="E1802" t="s">
        <v>965</v>
      </c>
      <c r="F1802" t="s">
        <v>1540</v>
      </c>
      <c r="G1802" t="s">
        <v>3179</v>
      </c>
      <c r="H1802" t="s">
        <v>3205</v>
      </c>
      <c r="I1802" t="s">
        <v>972</v>
      </c>
      <c r="J1802" t="s">
        <v>973</v>
      </c>
      <c r="K1802" s="23">
        <v>0.0</v>
      </c>
      <c r="L1802">
        <v>4.0</v>
      </c>
      <c r="N1802">
        <v>6682.0</v>
      </c>
      <c r="O1802" s="23">
        <v>1.0</v>
      </c>
      <c r="P1802">
        <v>4.0</v>
      </c>
      <c r="Q1802">
        <v>7.0</v>
      </c>
      <c r="R1802">
        <v>5660.0</v>
      </c>
      <c r="S1802" t="s">
        <v>976</v>
      </c>
      <c r="T1802">
        <v>0.0</v>
      </c>
      <c r="U1802">
        <v>0.0</v>
      </c>
      <c r="V1802" t="s">
        <v>978</v>
      </c>
      <c r="W1802" s="6" t="s">
        <v>1384</v>
      </c>
      <c r="X1802" s="6" t="s">
        <v>3162</v>
      </c>
      <c r="Y1802" s="6" t="s">
        <v>3163</v>
      </c>
      <c r="Z1802" s="6" t="s">
        <v>3168</v>
      </c>
      <c r="AA1802" s="35" t="s">
        <v>3165</v>
      </c>
      <c r="AB1802" s="6" t="s">
        <v>3166</v>
      </c>
    </row>
    <row r="1803" ht="15.75" hidden="1" customHeight="1">
      <c r="A1803" s="2">
        <v>46.0</v>
      </c>
      <c r="B1803" s="18" t="s">
        <v>800</v>
      </c>
      <c r="C1803">
        <v>2.0</v>
      </c>
      <c r="D1803">
        <v>3.0</v>
      </c>
      <c r="E1803" t="s">
        <v>965</v>
      </c>
      <c r="F1803" t="s">
        <v>1540</v>
      </c>
      <c r="G1803" t="s">
        <v>3179</v>
      </c>
      <c r="H1803" t="s">
        <v>3206</v>
      </c>
      <c r="I1803" t="s">
        <v>972</v>
      </c>
      <c r="J1803" t="s">
        <v>973</v>
      </c>
      <c r="K1803" s="23">
        <v>0.0</v>
      </c>
      <c r="L1803">
        <v>5.0</v>
      </c>
      <c r="N1803">
        <v>5466.0</v>
      </c>
      <c r="O1803" s="23">
        <v>3.0</v>
      </c>
      <c r="P1803">
        <v>5.0</v>
      </c>
      <c r="Q1803">
        <v>6.0</v>
      </c>
      <c r="R1803">
        <v>5901.0</v>
      </c>
      <c r="S1803" t="s">
        <v>976</v>
      </c>
      <c r="T1803">
        <v>0.0</v>
      </c>
      <c r="U1803">
        <v>0.0</v>
      </c>
      <c r="V1803" t="s">
        <v>978</v>
      </c>
      <c r="W1803" s="6" t="s">
        <v>1384</v>
      </c>
      <c r="X1803" s="6" t="s">
        <v>3162</v>
      </c>
      <c r="Y1803" s="6" t="s">
        <v>3170</v>
      </c>
      <c r="Z1803" s="6" t="s">
        <v>3171</v>
      </c>
      <c r="AA1803" s="35" t="s">
        <v>3165</v>
      </c>
      <c r="AB1803" s="6" t="s">
        <v>3166</v>
      </c>
    </row>
    <row r="1804" ht="15.75" hidden="1" customHeight="1">
      <c r="A1804" s="2">
        <v>46.0</v>
      </c>
      <c r="B1804" s="18" t="s">
        <v>800</v>
      </c>
      <c r="C1804">
        <v>2.0</v>
      </c>
      <c r="D1804">
        <v>3.0</v>
      </c>
      <c r="E1804" t="s">
        <v>965</v>
      </c>
      <c r="F1804" t="s">
        <v>1540</v>
      </c>
      <c r="G1804" t="s">
        <v>3179</v>
      </c>
      <c r="H1804" t="s">
        <v>3207</v>
      </c>
      <c r="I1804" t="s">
        <v>972</v>
      </c>
      <c r="J1804" t="s">
        <v>973</v>
      </c>
      <c r="K1804" s="23">
        <v>0.0</v>
      </c>
      <c r="L1804">
        <v>5.0</v>
      </c>
      <c r="N1804">
        <v>5466.0</v>
      </c>
      <c r="O1804" s="23">
        <v>3.0</v>
      </c>
      <c r="P1804">
        <v>5.0</v>
      </c>
      <c r="Q1804">
        <v>7.0</v>
      </c>
      <c r="R1804">
        <v>4216.0</v>
      </c>
      <c r="S1804" t="s">
        <v>976</v>
      </c>
      <c r="T1804">
        <v>0.0</v>
      </c>
      <c r="U1804">
        <v>0.0</v>
      </c>
      <c r="V1804" t="s">
        <v>978</v>
      </c>
      <c r="W1804" s="6" t="s">
        <v>1384</v>
      </c>
      <c r="X1804" s="6" t="s">
        <v>3162</v>
      </c>
      <c r="Y1804" s="6" t="s">
        <v>3170</v>
      </c>
      <c r="Z1804" s="6" t="s">
        <v>3173</v>
      </c>
      <c r="AA1804" s="35" t="s">
        <v>3165</v>
      </c>
      <c r="AB1804" s="6" t="s">
        <v>3166</v>
      </c>
    </row>
    <row r="1805" ht="15.75" hidden="1" customHeight="1">
      <c r="A1805" s="2">
        <v>46.0</v>
      </c>
      <c r="B1805" s="18" t="s">
        <v>800</v>
      </c>
      <c r="C1805">
        <v>2.0</v>
      </c>
      <c r="D1805">
        <v>3.0</v>
      </c>
      <c r="E1805" t="s">
        <v>965</v>
      </c>
      <c r="F1805" t="s">
        <v>1540</v>
      </c>
      <c r="G1805" t="s">
        <v>3179</v>
      </c>
      <c r="H1805" t="s">
        <v>3208</v>
      </c>
      <c r="I1805" t="s">
        <v>972</v>
      </c>
      <c r="J1805" t="s">
        <v>973</v>
      </c>
      <c r="K1805" s="23">
        <v>0.0</v>
      </c>
      <c r="L1805">
        <v>4.0</v>
      </c>
      <c r="N1805">
        <v>6682.0</v>
      </c>
      <c r="O1805" s="23">
        <v>2.0</v>
      </c>
      <c r="P1805">
        <v>4.0</v>
      </c>
      <c r="Q1805">
        <v>6.0</v>
      </c>
      <c r="R1805">
        <v>3356.0</v>
      </c>
      <c r="S1805">
        <v>0.05</v>
      </c>
      <c r="T1805">
        <v>-1.0</v>
      </c>
      <c r="U1805">
        <v>1.0</v>
      </c>
      <c r="V1805" t="s">
        <v>978</v>
      </c>
      <c r="W1805" s="6" t="s">
        <v>1384</v>
      </c>
      <c r="X1805" s="6" t="s">
        <v>3162</v>
      </c>
      <c r="Y1805" s="6" t="s">
        <v>3175</v>
      </c>
      <c r="Z1805" s="6" t="s">
        <v>3176</v>
      </c>
      <c r="AA1805" s="35" t="s">
        <v>3165</v>
      </c>
      <c r="AB1805" s="6" t="s">
        <v>3166</v>
      </c>
    </row>
    <row r="1806" ht="15.75" hidden="1" customHeight="1">
      <c r="A1806" s="2">
        <v>46.0</v>
      </c>
      <c r="B1806" s="18" t="s">
        <v>800</v>
      </c>
      <c r="C1806">
        <v>2.0</v>
      </c>
      <c r="D1806">
        <v>3.0</v>
      </c>
      <c r="E1806" t="s">
        <v>965</v>
      </c>
      <c r="F1806" t="s">
        <v>1540</v>
      </c>
      <c r="G1806" t="s">
        <v>3179</v>
      </c>
      <c r="H1806" t="s">
        <v>3209</v>
      </c>
      <c r="I1806" t="s">
        <v>972</v>
      </c>
      <c r="J1806" t="s">
        <v>973</v>
      </c>
      <c r="K1806" s="23">
        <v>0.0</v>
      </c>
      <c r="L1806">
        <v>4.0</v>
      </c>
      <c r="N1806">
        <v>6682.0</v>
      </c>
      <c r="O1806" s="23">
        <v>2.0</v>
      </c>
      <c r="P1806">
        <v>4.0</v>
      </c>
      <c r="Q1806">
        <v>7.0</v>
      </c>
      <c r="R1806">
        <v>5291.0</v>
      </c>
      <c r="S1806" t="s">
        <v>976</v>
      </c>
      <c r="T1806">
        <v>0.0</v>
      </c>
      <c r="U1806">
        <v>0.0</v>
      </c>
      <c r="V1806" t="s">
        <v>978</v>
      </c>
      <c r="W1806" s="6" t="s">
        <v>1384</v>
      </c>
      <c r="X1806" s="6" t="s">
        <v>3162</v>
      </c>
      <c r="Y1806" s="6" t="s">
        <v>3175</v>
      </c>
      <c r="Z1806" s="6" t="s">
        <v>3178</v>
      </c>
      <c r="AA1806" s="35" t="s">
        <v>3165</v>
      </c>
      <c r="AB1806" s="6" t="s">
        <v>3166</v>
      </c>
    </row>
    <row r="1807" ht="15.75" hidden="1" customHeight="1">
      <c r="A1807" s="2">
        <v>46.0</v>
      </c>
      <c r="B1807" s="18" t="s">
        <v>800</v>
      </c>
      <c r="C1807" s="6">
        <v>1.0</v>
      </c>
      <c r="D1807" s="6">
        <v>1.0</v>
      </c>
      <c r="E1807" s="6" t="s">
        <v>965</v>
      </c>
      <c r="F1807" s="6" t="s">
        <v>966</v>
      </c>
      <c r="G1807" s="6" t="s">
        <v>1210</v>
      </c>
      <c r="H1807" s="6" t="s">
        <v>1447</v>
      </c>
      <c r="I1807" s="6" t="s">
        <v>972</v>
      </c>
      <c r="J1807" s="6" t="s">
        <v>973</v>
      </c>
      <c r="K1807" s="6">
        <v>0.0</v>
      </c>
      <c r="L1807" s="6">
        <v>4.0</v>
      </c>
      <c r="M1807" s="6"/>
      <c r="N1807" s="6">
        <v>1553.0</v>
      </c>
      <c r="O1807" s="6">
        <v>1.0</v>
      </c>
      <c r="P1807" s="6">
        <v>4.0</v>
      </c>
      <c r="Q1807" s="6">
        <v>6.0</v>
      </c>
      <c r="R1807" s="6">
        <v>1308.0</v>
      </c>
      <c r="S1807" s="6" t="s">
        <v>976</v>
      </c>
      <c r="T1807" s="6">
        <v>0.0</v>
      </c>
      <c r="U1807" s="6">
        <v>0.0</v>
      </c>
      <c r="V1807" s="6" t="s">
        <v>978</v>
      </c>
      <c r="W1807" s="6" t="s">
        <v>1384</v>
      </c>
      <c r="X1807" s="6" t="s">
        <v>3162</v>
      </c>
      <c r="Y1807" s="6" t="s">
        <v>3163</v>
      </c>
      <c r="Z1807" s="6" t="s">
        <v>3164</v>
      </c>
      <c r="AA1807" s="35" t="s">
        <v>3210</v>
      </c>
      <c r="AB1807" s="6" t="s">
        <v>3211</v>
      </c>
    </row>
    <row r="1808" ht="15.75" hidden="1" customHeight="1">
      <c r="A1808" s="2">
        <v>46.0</v>
      </c>
      <c r="B1808" s="18" t="s">
        <v>800</v>
      </c>
      <c r="C1808" s="6">
        <v>1.0</v>
      </c>
      <c r="D1808" s="6">
        <v>1.0</v>
      </c>
      <c r="E1808" s="6" t="s">
        <v>965</v>
      </c>
      <c r="F1808" s="6" t="s">
        <v>966</v>
      </c>
      <c r="G1808" s="6" t="s">
        <v>1210</v>
      </c>
      <c r="H1808" s="6" t="s">
        <v>1447</v>
      </c>
      <c r="I1808" s="6" t="s">
        <v>972</v>
      </c>
      <c r="J1808" s="6" t="s">
        <v>973</v>
      </c>
      <c r="K1808" s="6">
        <v>0.0</v>
      </c>
      <c r="L1808" s="6">
        <v>4.0</v>
      </c>
      <c r="M1808" s="6"/>
      <c r="N1808" s="6">
        <v>1553.0</v>
      </c>
      <c r="O1808" s="6">
        <v>1.0</v>
      </c>
      <c r="P1808" s="6">
        <v>4.0</v>
      </c>
      <c r="Q1808" s="6">
        <v>7.0</v>
      </c>
      <c r="R1808" s="6">
        <v>1705.0</v>
      </c>
      <c r="S1808" s="6" t="s">
        <v>976</v>
      </c>
      <c r="T1808" s="6">
        <v>0.0</v>
      </c>
      <c r="U1808" s="6">
        <v>0.0</v>
      </c>
      <c r="V1808" s="6" t="s">
        <v>978</v>
      </c>
      <c r="W1808" s="6" t="s">
        <v>1384</v>
      </c>
      <c r="X1808" s="6" t="s">
        <v>3162</v>
      </c>
      <c r="Y1808" s="6" t="s">
        <v>3163</v>
      </c>
      <c r="Z1808" s="6" t="s">
        <v>3168</v>
      </c>
      <c r="AA1808" s="35" t="s">
        <v>3210</v>
      </c>
      <c r="AB1808" s="6" t="s">
        <v>3211</v>
      </c>
    </row>
    <row r="1809" ht="15.75" hidden="1" customHeight="1">
      <c r="A1809" s="2">
        <v>46.0</v>
      </c>
      <c r="B1809" s="18" t="s">
        <v>800</v>
      </c>
      <c r="C1809" s="6">
        <v>1.0</v>
      </c>
      <c r="D1809" s="6">
        <v>1.0</v>
      </c>
      <c r="E1809" s="6" t="s">
        <v>965</v>
      </c>
      <c r="F1809" s="6" t="s">
        <v>966</v>
      </c>
      <c r="G1809" s="6" t="s">
        <v>1210</v>
      </c>
      <c r="H1809" s="6" t="s">
        <v>1447</v>
      </c>
      <c r="I1809" s="6" t="s">
        <v>972</v>
      </c>
      <c r="J1809" s="6" t="s">
        <v>973</v>
      </c>
      <c r="K1809" s="6">
        <v>0.0</v>
      </c>
      <c r="L1809" s="6">
        <v>5.0</v>
      </c>
      <c r="M1809" s="6"/>
      <c r="N1809" s="6">
        <v>1959.0</v>
      </c>
      <c r="O1809" s="6">
        <v>3.0</v>
      </c>
      <c r="P1809" s="6">
        <v>5.0</v>
      </c>
      <c r="Q1809" s="6">
        <v>6.0</v>
      </c>
      <c r="R1809" s="6">
        <v>1299.0</v>
      </c>
      <c r="S1809" s="6">
        <v>0.05</v>
      </c>
      <c r="T1809" s="6">
        <v>-1.0</v>
      </c>
      <c r="U1809" s="6">
        <v>-1.0</v>
      </c>
      <c r="V1809" s="6" t="s">
        <v>978</v>
      </c>
      <c r="W1809" s="6" t="s">
        <v>1384</v>
      </c>
      <c r="X1809" s="6" t="s">
        <v>3162</v>
      </c>
      <c r="Y1809" s="6" t="s">
        <v>3170</v>
      </c>
      <c r="Z1809" s="6" t="s">
        <v>3171</v>
      </c>
      <c r="AA1809" s="35" t="s">
        <v>3210</v>
      </c>
      <c r="AB1809" s="6" t="s">
        <v>3211</v>
      </c>
    </row>
    <row r="1810" ht="15.75" hidden="1" customHeight="1">
      <c r="A1810" s="2">
        <v>46.0</v>
      </c>
      <c r="B1810" s="18" t="s">
        <v>800</v>
      </c>
      <c r="C1810" s="6">
        <v>1.0</v>
      </c>
      <c r="D1810" s="6">
        <v>1.0</v>
      </c>
      <c r="E1810" s="6" t="s">
        <v>965</v>
      </c>
      <c r="F1810" s="6" t="s">
        <v>966</v>
      </c>
      <c r="G1810" s="6" t="s">
        <v>1210</v>
      </c>
      <c r="H1810" s="6" t="s">
        <v>1447</v>
      </c>
      <c r="I1810" s="6" t="s">
        <v>972</v>
      </c>
      <c r="J1810" s="6" t="s">
        <v>973</v>
      </c>
      <c r="K1810" s="6">
        <v>0.0</v>
      </c>
      <c r="L1810" s="6">
        <v>5.0</v>
      </c>
      <c r="M1810" s="6"/>
      <c r="N1810" s="6">
        <v>1959.0</v>
      </c>
      <c r="O1810" s="6">
        <v>3.0</v>
      </c>
      <c r="P1810" s="6">
        <v>5.0</v>
      </c>
      <c r="Q1810" s="6">
        <v>7.0</v>
      </c>
      <c r="R1810" s="6">
        <v>1642.0</v>
      </c>
      <c r="S1810" s="6">
        <v>0.05</v>
      </c>
      <c r="T1810" s="6">
        <v>-1.0</v>
      </c>
      <c r="U1810" s="6">
        <v>-1.0</v>
      </c>
      <c r="V1810" s="6" t="s">
        <v>978</v>
      </c>
      <c r="W1810" s="6" t="s">
        <v>1384</v>
      </c>
      <c r="X1810" s="6" t="s">
        <v>3162</v>
      </c>
      <c r="Y1810" s="6" t="s">
        <v>3170</v>
      </c>
      <c r="Z1810" s="6" t="s">
        <v>3173</v>
      </c>
      <c r="AA1810" s="35" t="s">
        <v>3210</v>
      </c>
      <c r="AB1810" s="6" t="s">
        <v>3211</v>
      </c>
    </row>
    <row r="1811" ht="15.75" hidden="1" customHeight="1">
      <c r="A1811" s="2">
        <v>46.0</v>
      </c>
      <c r="B1811" s="18" t="s">
        <v>800</v>
      </c>
      <c r="C1811" s="6">
        <v>1.0</v>
      </c>
      <c r="D1811" s="6">
        <v>1.0</v>
      </c>
      <c r="E1811" s="6" t="s">
        <v>965</v>
      </c>
      <c r="F1811" s="6" t="s">
        <v>966</v>
      </c>
      <c r="G1811" s="6" t="s">
        <v>1210</v>
      </c>
      <c r="H1811" s="6" t="s">
        <v>1447</v>
      </c>
      <c r="I1811" s="6" t="s">
        <v>972</v>
      </c>
      <c r="J1811" s="6" t="s">
        <v>973</v>
      </c>
      <c r="K1811" s="6">
        <v>0.0</v>
      </c>
      <c r="L1811" s="6">
        <v>4.0</v>
      </c>
      <c r="M1811" s="6"/>
      <c r="N1811" s="6">
        <v>1553.0</v>
      </c>
      <c r="O1811" s="6">
        <v>2.0</v>
      </c>
      <c r="P1811" s="6">
        <v>4.0</v>
      </c>
      <c r="Q1811" s="6">
        <v>6.0</v>
      </c>
      <c r="R1811" s="6">
        <v>1320.0</v>
      </c>
      <c r="S1811" s="6" t="s">
        <v>976</v>
      </c>
      <c r="T1811" s="6">
        <v>0.0</v>
      </c>
      <c r="U1811" s="6">
        <v>0.0</v>
      </c>
      <c r="V1811" s="6" t="s">
        <v>978</v>
      </c>
      <c r="W1811" s="6" t="s">
        <v>1384</v>
      </c>
      <c r="X1811" s="6" t="s">
        <v>3162</v>
      </c>
      <c r="Y1811" s="6" t="s">
        <v>3175</v>
      </c>
      <c r="Z1811" s="6" t="s">
        <v>3176</v>
      </c>
      <c r="AA1811" s="35" t="s">
        <v>3210</v>
      </c>
      <c r="AB1811" s="6" t="s">
        <v>3211</v>
      </c>
      <c r="AC1811" s="6"/>
    </row>
    <row r="1812" ht="15.75" hidden="1" customHeight="1">
      <c r="A1812" s="2">
        <v>46.0</v>
      </c>
      <c r="B1812" s="18" t="s">
        <v>800</v>
      </c>
      <c r="C1812" s="6">
        <v>1.0</v>
      </c>
      <c r="D1812" s="6">
        <v>1.0</v>
      </c>
      <c r="E1812" s="6" t="s">
        <v>965</v>
      </c>
      <c r="F1812" s="6" t="s">
        <v>966</v>
      </c>
      <c r="G1812" s="6" t="s">
        <v>1210</v>
      </c>
      <c r="H1812" s="6" t="s">
        <v>1447</v>
      </c>
      <c r="I1812" s="6" t="s">
        <v>972</v>
      </c>
      <c r="J1812" s="6" t="s">
        <v>973</v>
      </c>
      <c r="K1812" s="6">
        <v>0.0</v>
      </c>
      <c r="L1812" s="6">
        <v>4.0</v>
      </c>
      <c r="M1812" s="6"/>
      <c r="N1812" s="6">
        <v>1553.0</v>
      </c>
      <c r="O1812" s="6">
        <v>2.0</v>
      </c>
      <c r="P1812" s="6">
        <v>4.0</v>
      </c>
      <c r="Q1812" s="6">
        <v>7.0</v>
      </c>
      <c r="R1812" s="6">
        <v>1523.0</v>
      </c>
      <c r="S1812" s="6" t="s">
        <v>976</v>
      </c>
      <c r="T1812" s="6">
        <v>0.0</v>
      </c>
      <c r="U1812" s="6">
        <v>0.0</v>
      </c>
      <c r="V1812" s="6" t="s">
        <v>978</v>
      </c>
      <c r="W1812" s="6" t="s">
        <v>1384</v>
      </c>
      <c r="X1812" s="6" t="s">
        <v>3162</v>
      </c>
      <c r="Y1812" s="6" t="s">
        <v>3175</v>
      </c>
      <c r="Z1812" s="6" t="s">
        <v>3178</v>
      </c>
      <c r="AA1812" s="35" t="s">
        <v>3210</v>
      </c>
      <c r="AB1812" s="6" t="s">
        <v>3211</v>
      </c>
      <c r="AC1812" s="6"/>
    </row>
    <row r="1813" ht="15.75" hidden="1" customHeight="1">
      <c r="A1813" s="2">
        <v>46.0</v>
      </c>
      <c r="B1813" s="18" t="s">
        <v>800</v>
      </c>
      <c r="C1813" s="6">
        <v>1.0</v>
      </c>
      <c r="D1813" s="6">
        <v>2.0</v>
      </c>
      <c r="E1813" s="6" t="s">
        <v>965</v>
      </c>
      <c r="F1813" s="6" t="s">
        <v>966</v>
      </c>
      <c r="G1813" s="6" t="s">
        <v>1210</v>
      </c>
      <c r="H1813" s="6" t="s">
        <v>1447</v>
      </c>
      <c r="I1813" s="6" t="s">
        <v>972</v>
      </c>
      <c r="J1813" s="6" t="s">
        <v>973</v>
      </c>
      <c r="K1813" s="6">
        <v>0.0</v>
      </c>
      <c r="L1813" s="6">
        <v>4.0</v>
      </c>
      <c r="M1813" s="6"/>
      <c r="N1813" s="6">
        <v>2723.0</v>
      </c>
      <c r="O1813" s="6">
        <v>1.0</v>
      </c>
      <c r="P1813" s="6">
        <v>4.0</v>
      </c>
      <c r="Q1813" s="6">
        <v>6.0</v>
      </c>
      <c r="R1813" s="6">
        <v>2434.0</v>
      </c>
      <c r="S1813" s="6">
        <v>0.05</v>
      </c>
      <c r="T1813" s="6">
        <v>-1.0</v>
      </c>
      <c r="U1813" s="6">
        <v>-1.0</v>
      </c>
      <c r="V1813" s="6" t="s">
        <v>978</v>
      </c>
      <c r="W1813" s="6" t="s">
        <v>1384</v>
      </c>
      <c r="X1813" s="6" t="s">
        <v>3162</v>
      </c>
      <c r="Y1813" s="6" t="s">
        <v>3163</v>
      </c>
      <c r="Z1813" s="6" t="s">
        <v>3164</v>
      </c>
      <c r="AA1813" s="35" t="s">
        <v>3210</v>
      </c>
      <c r="AB1813" s="6" t="s">
        <v>3211</v>
      </c>
      <c r="AC1813" s="6"/>
    </row>
    <row r="1814" ht="15.75" hidden="1" customHeight="1">
      <c r="A1814" s="2">
        <v>46.0</v>
      </c>
      <c r="B1814" s="18" t="s">
        <v>800</v>
      </c>
      <c r="C1814" s="6">
        <v>1.0</v>
      </c>
      <c r="D1814" s="6">
        <v>2.0</v>
      </c>
      <c r="E1814" s="6" t="s">
        <v>965</v>
      </c>
      <c r="F1814" s="6" t="s">
        <v>966</v>
      </c>
      <c r="G1814" s="6" t="s">
        <v>1210</v>
      </c>
      <c r="H1814" s="6" t="s">
        <v>1447</v>
      </c>
      <c r="I1814" s="6" t="s">
        <v>972</v>
      </c>
      <c r="J1814" s="6" t="s">
        <v>973</v>
      </c>
      <c r="K1814" s="6">
        <v>0.0</v>
      </c>
      <c r="L1814" s="6">
        <v>4.0</v>
      </c>
      <c r="M1814" s="6"/>
      <c r="N1814" s="6">
        <v>2723.0</v>
      </c>
      <c r="O1814" s="6">
        <v>1.0</v>
      </c>
      <c r="P1814" s="6">
        <v>4.0</v>
      </c>
      <c r="Q1814" s="6">
        <v>7.0</v>
      </c>
      <c r="R1814" s="6">
        <v>2636.0</v>
      </c>
      <c r="S1814" s="6" t="s">
        <v>976</v>
      </c>
      <c r="T1814" s="6">
        <v>0.0</v>
      </c>
      <c r="U1814" s="6">
        <v>0.0</v>
      </c>
      <c r="V1814" s="6" t="s">
        <v>978</v>
      </c>
      <c r="W1814" s="6" t="s">
        <v>1384</v>
      </c>
      <c r="X1814" s="6" t="s">
        <v>3162</v>
      </c>
      <c r="Y1814" s="6" t="s">
        <v>3163</v>
      </c>
      <c r="Z1814" s="6" t="s">
        <v>3168</v>
      </c>
      <c r="AA1814" s="35" t="s">
        <v>3210</v>
      </c>
      <c r="AB1814" s="6" t="s">
        <v>3211</v>
      </c>
      <c r="AC1814" s="6"/>
    </row>
    <row r="1815" ht="15.75" hidden="1" customHeight="1">
      <c r="A1815" s="2">
        <v>46.0</v>
      </c>
      <c r="B1815" s="18" t="s">
        <v>800</v>
      </c>
      <c r="C1815" s="6">
        <v>1.0</v>
      </c>
      <c r="D1815" s="6">
        <v>2.0</v>
      </c>
      <c r="E1815" s="6" t="s">
        <v>965</v>
      </c>
      <c r="F1815" s="6" t="s">
        <v>966</v>
      </c>
      <c r="G1815" s="6" t="s">
        <v>1210</v>
      </c>
      <c r="H1815" s="6" t="s">
        <v>1447</v>
      </c>
      <c r="I1815" s="6" t="s">
        <v>972</v>
      </c>
      <c r="J1815" s="6" t="s">
        <v>973</v>
      </c>
      <c r="K1815" s="6">
        <v>0.0</v>
      </c>
      <c r="L1815" s="6">
        <v>5.0</v>
      </c>
      <c r="M1815" s="6"/>
      <c r="N1815" s="6">
        <v>2572.0</v>
      </c>
      <c r="O1815" s="6">
        <v>3.0</v>
      </c>
      <c r="P1815" s="6">
        <v>5.0</v>
      </c>
      <c r="Q1815" s="6">
        <v>6.0</v>
      </c>
      <c r="R1815" s="6">
        <v>2462.0</v>
      </c>
      <c r="S1815" s="6" t="s">
        <v>976</v>
      </c>
      <c r="T1815" s="6">
        <v>0.0</v>
      </c>
      <c r="U1815" s="6">
        <v>0.0</v>
      </c>
      <c r="V1815" s="6" t="s">
        <v>978</v>
      </c>
      <c r="W1815" s="6" t="s">
        <v>1384</v>
      </c>
      <c r="X1815" s="6" t="s">
        <v>3162</v>
      </c>
      <c r="Y1815" s="6" t="s">
        <v>3170</v>
      </c>
      <c r="Z1815" s="6" t="s">
        <v>3171</v>
      </c>
      <c r="AA1815" s="35" t="s">
        <v>3210</v>
      </c>
      <c r="AB1815" s="6" t="s">
        <v>3211</v>
      </c>
      <c r="AC1815" s="6"/>
    </row>
    <row r="1816" ht="15.75" hidden="1" customHeight="1">
      <c r="A1816" s="2">
        <v>46.0</v>
      </c>
      <c r="B1816" s="18" t="s">
        <v>800</v>
      </c>
      <c r="C1816" s="6">
        <v>1.0</v>
      </c>
      <c r="D1816" s="6">
        <v>2.0</v>
      </c>
      <c r="E1816" s="6" t="s">
        <v>965</v>
      </c>
      <c r="F1816" s="6" t="s">
        <v>966</v>
      </c>
      <c r="G1816" s="6" t="s">
        <v>1210</v>
      </c>
      <c r="H1816" s="6" t="s">
        <v>1447</v>
      </c>
      <c r="I1816" s="6" t="s">
        <v>972</v>
      </c>
      <c r="J1816" s="6" t="s">
        <v>973</v>
      </c>
      <c r="K1816" s="6">
        <v>0.0</v>
      </c>
      <c r="L1816" s="6">
        <v>5.0</v>
      </c>
      <c r="M1816" s="6"/>
      <c r="N1816" s="6">
        <v>2572.0</v>
      </c>
      <c r="O1816" s="6">
        <v>3.0</v>
      </c>
      <c r="P1816" s="6">
        <v>5.0</v>
      </c>
      <c r="Q1816" s="6">
        <v>7.0</v>
      </c>
      <c r="R1816" s="6">
        <v>2397.0</v>
      </c>
      <c r="S1816" s="6" t="s">
        <v>976</v>
      </c>
      <c r="T1816" s="6">
        <v>0.0</v>
      </c>
      <c r="U1816" s="6">
        <v>0.0</v>
      </c>
      <c r="V1816" s="6" t="s">
        <v>978</v>
      </c>
      <c r="W1816" s="6" t="s">
        <v>1384</v>
      </c>
      <c r="X1816" s="6" t="s">
        <v>3162</v>
      </c>
      <c r="Y1816" s="6" t="s">
        <v>3170</v>
      </c>
      <c r="Z1816" s="6" t="s">
        <v>3173</v>
      </c>
      <c r="AA1816" s="35" t="s">
        <v>3210</v>
      </c>
      <c r="AB1816" s="6" t="s">
        <v>3211</v>
      </c>
      <c r="AC1816" s="6"/>
    </row>
    <row r="1817" ht="15.75" hidden="1" customHeight="1">
      <c r="A1817" s="2">
        <v>46.0</v>
      </c>
      <c r="B1817" s="18" t="s">
        <v>800</v>
      </c>
      <c r="C1817" s="6">
        <v>1.0</v>
      </c>
      <c r="D1817" s="6">
        <v>2.0</v>
      </c>
      <c r="E1817" s="6" t="s">
        <v>965</v>
      </c>
      <c r="F1817" s="6" t="s">
        <v>966</v>
      </c>
      <c r="G1817" s="6" t="s">
        <v>1210</v>
      </c>
      <c r="H1817" s="6" t="s">
        <v>1447</v>
      </c>
      <c r="I1817" s="6" t="s">
        <v>972</v>
      </c>
      <c r="J1817" s="6" t="s">
        <v>973</v>
      </c>
      <c r="K1817" s="6">
        <v>0.0</v>
      </c>
      <c r="L1817" s="6">
        <v>4.0</v>
      </c>
      <c r="M1817" s="6"/>
      <c r="N1817" s="6">
        <v>2723.0</v>
      </c>
      <c r="O1817" s="6">
        <v>2.0</v>
      </c>
      <c r="P1817" s="6">
        <v>4.0</v>
      </c>
      <c r="Q1817" s="6">
        <v>6.0</v>
      </c>
      <c r="R1817" s="6">
        <v>2505.0</v>
      </c>
      <c r="S1817" s="6" t="s">
        <v>976</v>
      </c>
      <c r="T1817" s="6">
        <v>0.0</v>
      </c>
      <c r="U1817" s="6">
        <v>0.0</v>
      </c>
      <c r="V1817" s="6" t="s">
        <v>978</v>
      </c>
      <c r="W1817" s="6" t="s">
        <v>1384</v>
      </c>
      <c r="X1817" s="6" t="s">
        <v>3162</v>
      </c>
      <c r="Y1817" s="6" t="s">
        <v>3175</v>
      </c>
      <c r="Z1817" s="6" t="s">
        <v>3176</v>
      </c>
      <c r="AA1817" s="35" t="s">
        <v>3210</v>
      </c>
      <c r="AB1817" s="6" t="s">
        <v>3211</v>
      </c>
      <c r="AC1817" s="6"/>
    </row>
    <row r="1818" ht="15.75" hidden="1" customHeight="1">
      <c r="A1818" s="2">
        <v>46.0</v>
      </c>
      <c r="B1818" s="18" t="s">
        <v>800</v>
      </c>
      <c r="C1818" s="6">
        <v>1.0</v>
      </c>
      <c r="D1818" s="6">
        <v>2.0</v>
      </c>
      <c r="E1818" s="6" t="s">
        <v>965</v>
      </c>
      <c r="F1818" s="6" t="s">
        <v>966</v>
      </c>
      <c r="G1818" s="6" t="s">
        <v>1210</v>
      </c>
      <c r="H1818" s="6" t="s">
        <v>1447</v>
      </c>
      <c r="I1818" s="6" t="s">
        <v>972</v>
      </c>
      <c r="J1818" s="6" t="s">
        <v>973</v>
      </c>
      <c r="K1818" s="6">
        <v>0.0</v>
      </c>
      <c r="L1818" s="6">
        <v>4.0</v>
      </c>
      <c r="M1818" s="6"/>
      <c r="N1818" s="6">
        <v>2723.0</v>
      </c>
      <c r="O1818" s="6">
        <v>2.0</v>
      </c>
      <c r="P1818" s="6">
        <v>4.0</v>
      </c>
      <c r="Q1818" s="6">
        <v>7.0</v>
      </c>
      <c r="R1818" s="6">
        <v>2520.0</v>
      </c>
      <c r="S1818" s="6" t="s">
        <v>976</v>
      </c>
      <c r="T1818" s="6">
        <v>0.0</v>
      </c>
      <c r="U1818" s="6">
        <v>0.0</v>
      </c>
      <c r="V1818" s="6" t="s">
        <v>978</v>
      </c>
      <c r="W1818" s="6" t="s">
        <v>1384</v>
      </c>
      <c r="X1818" s="6" t="s">
        <v>3162</v>
      </c>
      <c r="Y1818" s="6" t="s">
        <v>3175</v>
      </c>
      <c r="Z1818" s="6" t="s">
        <v>3178</v>
      </c>
      <c r="AA1818" s="35" t="s">
        <v>3210</v>
      </c>
      <c r="AB1818" s="6" t="s">
        <v>3211</v>
      </c>
      <c r="AC1818" s="6"/>
    </row>
    <row r="1819" ht="15.75" hidden="1" customHeight="1">
      <c r="A1819" s="2">
        <v>46.0</v>
      </c>
      <c r="B1819" s="18" t="s">
        <v>800</v>
      </c>
      <c r="C1819" s="6">
        <v>1.0</v>
      </c>
      <c r="D1819" s="6">
        <v>3.0</v>
      </c>
      <c r="E1819" s="6" t="s">
        <v>965</v>
      </c>
      <c r="F1819" s="6" t="s">
        <v>966</v>
      </c>
      <c r="G1819" s="6" t="s">
        <v>1210</v>
      </c>
      <c r="H1819" s="6" t="s">
        <v>1447</v>
      </c>
      <c r="I1819" s="6" t="s">
        <v>972</v>
      </c>
      <c r="J1819" s="6" t="s">
        <v>973</v>
      </c>
      <c r="K1819" s="6">
        <v>0.0</v>
      </c>
      <c r="L1819" s="6">
        <v>4.0</v>
      </c>
      <c r="M1819" s="6"/>
      <c r="N1819" s="6">
        <v>1134.0</v>
      </c>
      <c r="O1819" s="6">
        <v>1.0</v>
      </c>
      <c r="P1819" s="6">
        <v>4.0</v>
      </c>
      <c r="Q1819" s="6">
        <v>6.0</v>
      </c>
      <c r="R1819" s="6">
        <v>563.0</v>
      </c>
      <c r="S1819" s="6">
        <v>0.05</v>
      </c>
      <c r="T1819" s="6">
        <v>-1.0</v>
      </c>
      <c r="U1819" s="6">
        <v>-1.0</v>
      </c>
      <c r="V1819" s="6" t="s">
        <v>978</v>
      </c>
      <c r="W1819" s="6" t="s">
        <v>1384</v>
      </c>
      <c r="X1819" s="6" t="s">
        <v>3162</v>
      </c>
      <c r="Y1819" s="6" t="s">
        <v>3163</v>
      </c>
      <c r="Z1819" s="6" t="s">
        <v>3164</v>
      </c>
      <c r="AA1819" s="35" t="s">
        <v>3210</v>
      </c>
      <c r="AB1819" s="6" t="s">
        <v>3211</v>
      </c>
    </row>
    <row r="1820" ht="15.75" hidden="1" customHeight="1">
      <c r="A1820" s="2">
        <v>46.0</v>
      </c>
      <c r="B1820" s="18" t="s">
        <v>800</v>
      </c>
      <c r="C1820" s="6">
        <v>1.0</v>
      </c>
      <c r="D1820" s="6">
        <v>3.0</v>
      </c>
      <c r="E1820" s="6" t="s">
        <v>965</v>
      </c>
      <c r="F1820" s="6" t="s">
        <v>966</v>
      </c>
      <c r="G1820" s="6" t="s">
        <v>1210</v>
      </c>
      <c r="H1820" s="6" t="s">
        <v>1447</v>
      </c>
      <c r="I1820" s="6" t="s">
        <v>972</v>
      </c>
      <c r="J1820" s="6" t="s">
        <v>973</v>
      </c>
      <c r="K1820" s="6">
        <v>0.0</v>
      </c>
      <c r="L1820" s="6">
        <v>4.0</v>
      </c>
      <c r="M1820" s="6"/>
      <c r="N1820" s="6">
        <v>1134.0</v>
      </c>
      <c r="O1820" s="6">
        <v>1.0</v>
      </c>
      <c r="P1820" s="6">
        <v>4.0</v>
      </c>
      <c r="Q1820" s="6">
        <v>7.0</v>
      </c>
      <c r="R1820" s="6">
        <v>713.0</v>
      </c>
      <c r="S1820" s="6">
        <v>0.05</v>
      </c>
      <c r="T1820" s="6">
        <v>-1.0</v>
      </c>
      <c r="U1820" s="6">
        <v>-1.0</v>
      </c>
      <c r="V1820" s="6" t="s">
        <v>978</v>
      </c>
      <c r="W1820" s="6" t="s">
        <v>1384</v>
      </c>
      <c r="X1820" s="6" t="s">
        <v>3162</v>
      </c>
      <c r="Y1820" s="6" t="s">
        <v>3163</v>
      </c>
      <c r="Z1820" s="6" t="s">
        <v>3168</v>
      </c>
      <c r="AA1820" s="35" t="s">
        <v>3210</v>
      </c>
      <c r="AB1820" s="6" t="s">
        <v>3211</v>
      </c>
    </row>
    <row r="1821" ht="15.75" hidden="1" customHeight="1">
      <c r="A1821" s="2">
        <v>46.0</v>
      </c>
      <c r="B1821" s="18" t="s">
        <v>800</v>
      </c>
      <c r="C1821" s="6">
        <v>1.0</v>
      </c>
      <c r="D1821" s="6">
        <v>3.0</v>
      </c>
      <c r="E1821" s="6" t="s">
        <v>965</v>
      </c>
      <c r="F1821" s="6" t="s">
        <v>966</v>
      </c>
      <c r="G1821" s="6" t="s">
        <v>1210</v>
      </c>
      <c r="H1821" s="6" t="s">
        <v>1447</v>
      </c>
      <c r="I1821" s="6" t="s">
        <v>972</v>
      </c>
      <c r="J1821" s="6" t="s">
        <v>973</v>
      </c>
      <c r="K1821" s="6">
        <v>0.0</v>
      </c>
      <c r="L1821" s="6">
        <v>5.0</v>
      </c>
      <c r="M1821" s="6"/>
      <c r="N1821" s="6">
        <v>1318.0</v>
      </c>
      <c r="O1821" s="6">
        <v>3.0</v>
      </c>
      <c r="P1821" s="6">
        <v>5.0</v>
      </c>
      <c r="Q1821" s="6">
        <v>6.0</v>
      </c>
      <c r="R1821" s="6">
        <v>1061.0</v>
      </c>
      <c r="S1821" s="6" t="s">
        <v>976</v>
      </c>
      <c r="T1821" s="6">
        <v>0.0</v>
      </c>
      <c r="U1821" s="6">
        <v>0.0</v>
      </c>
      <c r="V1821" s="6" t="s">
        <v>978</v>
      </c>
      <c r="W1821" s="6" t="s">
        <v>1384</v>
      </c>
      <c r="X1821" s="6" t="s">
        <v>3162</v>
      </c>
      <c r="Y1821" s="6" t="s">
        <v>3170</v>
      </c>
      <c r="Z1821" s="6" t="s">
        <v>3171</v>
      </c>
      <c r="AA1821" s="35" t="s">
        <v>3210</v>
      </c>
      <c r="AB1821" s="6" t="s">
        <v>3211</v>
      </c>
    </row>
    <row r="1822" ht="15.75" hidden="1" customHeight="1">
      <c r="A1822" s="2">
        <v>46.0</v>
      </c>
      <c r="B1822" s="18" t="s">
        <v>800</v>
      </c>
      <c r="C1822" s="6">
        <v>1.0</v>
      </c>
      <c r="D1822" s="6">
        <v>3.0</v>
      </c>
      <c r="E1822" s="6" t="s">
        <v>965</v>
      </c>
      <c r="F1822" s="6" t="s">
        <v>966</v>
      </c>
      <c r="G1822" s="6" t="s">
        <v>1210</v>
      </c>
      <c r="H1822" s="6" t="s">
        <v>1447</v>
      </c>
      <c r="I1822" s="6" t="s">
        <v>972</v>
      </c>
      <c r="J1822" s="6" t="s">
        <v>973</v>
      </c>
      <c r="K1822" s="6">
        <v>0.0</v>
      </c>
      <c r="L1822" s="6">
        <v>5.0</v>
      </c>
      <c r="M1822" s="6"/>
      <c r="N1822" s="6">
        <v>1318.0</v>
      </c>
      <c r="O1822" s="6">
        <v>3.0</v>
      </c>
      <c r="P1822" s="6">
        <v>5.0</v>
      </c>
      <c r="Q1822" s="6">
        <v>7.0</v>
      </c>
      <c r="R1822" s="6">
        <v>1263.0</v>
      </c>
      <c r="S1822" s="6" t="s">
        <v>976</v>
      </c>
      <c r="T1822" s="6">
        <v>0.0</v>
      </c>
      <c r="U1822" s="6">
        <v>0.0</v>
      </c>
      <c r="V1822" s="6" t="s">
        <v>978</v>
      </c>
      <c r="W1822" s="6" t="s">
        <v>1384</v>
      </c>
      <c r="X1822" s="6" t="s">
        <v>3162</v>
      </c>
      <c r="Y1822" s="6" t="s">
        <v>3170</v>
      </c>
      <c r="Z1822" s="6" t="s">
        <v>3173</v>
      </c>
      <c r="AA1822" s="35" t="s">
        <v>3210</v>
      </c>
      <c r="AB1822" s="6" t="s">
        <v>3211</v>
      </c>
    </row>
    <row r="1823" ht="15.75" hidden="1" customHeight="1">
      <c r="A1823" s="2">
        <v>46.0</v>
      </c>
      <c r="B1823" s="18" t="s">
        <v>800</v>
      </c>
      <c r="C1823" s="6">
        <v>1.0</v>
      </c>
      <c r="D1823" s="6">
        <v>3.0</v>
      </c>
      <c r="E1823" s="6" t="s">
        <v>965</v>
      </c>
      <c r="F1823" s="6" t="s">
        <v>966</v>
      </c>
      <c r="G1823" s="6" t="s">
        <v>1210</v>
      </c>
      <c r="H1823" s="6" t="s">
        <v>1447</v>
      </c>
      <c r="I1823" s="6" t="s">
        <v>972</v>
      </c>
      <c r="J1823" s="6" t="s">
        <v>973</v>
      </c>
      <c r="K1823" s="6">
        <v>0.0</v>
      </c>
      <c r="L1823" s="6">
        <v>4.0</v>
      </c>
      <c r="M1823" s="6"/>
      <c r="N1823" s="6">
        <v>1134.0</v>
      </c>
      <c r="O1823" s="6">
        <v>2.0</v>
      </c>
      <c r="P1823" s="6">
        <v>4.0</v>
      </c>
      <c r="Q1823" s="6">
        <v>6.0</v>
      </c>
      <c r="R1823" s="6">
        <v>699.0</v>
      </c>
      <c r="S1823" s="6">
        <v>0.05</v>
      </c>
      <c r="T1823" s="6">
        <v>-1.0</v>
      </c>
      <c r="U1823" s="6">
        <v>-1.0</v>
      </c>
      <c r="V1823" s="6" t="s">
        <v>978</v>
      </c>
      <c r="W1823" s="6" t="s">
        <v>1384</v>
      </c>
      <c r="X1823" s="6" t="s">
        <v>3162</v>
      </c>
      <c r="Y1823" s="6" t="s">
        <v>3175</v>
      </c>
      <c r="Z1823" s="6" t="s">
        <v>3176</v>
      </c>
      <c r="AA1823" s="35" t="s">
        <v>3210</v>
      </c>
      <c r="AB1823" s="6" t="s">
        <v>3211</v>
      </c>
    </row>
    <row r="1824" ht="15.75" hidden="1" customHeight="1">
      <c r="A1824" s="2">
        <v>46.0</v>
      </c>
      <c r="B1824" s="18" t="s">
        <v>800</v>
      </c>
      <c r="C1824">
        <v>1.0</v>
      </c>
      <c r="D1824">
        <v>3.0</v>
      </c>
      <c r="E1824" t="s">
        <v>965</v>
      </c>
      <c r="F1824" t="s">
        <v>966</v>
      </c>
      <c r="G1824" t="s">
        <v>1210</v>
      </c>
      <c r="H1824" t="s">
        <v>1447</v>
      </c>
      <c r="I1824" t="s">
        <v>972</v>
      </c>
      <c r="J1824" t="s">
        <v>973</v>
      </c>
      <c r="K1824" s="23">
        <v>0.0</v>
      </c>
      <c r="L1824">
        <v>4.0</v>
      </c>
      <c r="N1824">
        <v>1134.0</v>
      </c>
      <c r="O1824" s="23">
        <v>2.0</v>
      </c>
      <c r="P1824">
        <v>4.0</v>
      </c>
      <c r="Q1824">
        <v>7.0</v>
      </c>
      <c r="R1824">
        <v>911.0</v>
      </c>
      <c r="S1824" t="s">
        <v>976</v>
      </c>
      <c r="T1824">
        <v>0.0</v>
      </c>
      <c r="U1824">
        <v>0.0</v>
      </c>
      <c r="V1824" t="s">
        <v>978</v>
      </c>
      <c r="W1824" s="6" t="s">
        <v>1384</v>
      </c>
      <c r="X1824" s="6" t="s">
        <v>3162</v>
      </c>
      <c r="Y1824" s="6" t="s">
        <v>3175</v>
      </c>
      <c r="Z1824" s="6" t="s">
        <v>3178</v>
      </c>
      <c r="AA1824" s="35" t="s">
        <v>3210</v>
      </c>
      <c r="AB1824" s="6" t="s">
        <v>3211</v>
      </c>
    </row>
    <row r="1825" ht="15.75" hidden="1" customHeight="1">
      <c r="A1825" s="2">
        <v>46.0</v>
      </c>
      <c r="B1825" s="18" t="s">
        <v>800</v>
      </c>
      <c r="C1825">
        <v>2.0</v>
      </c>
      <c r="D1825">
        <v>1.0</v>
      </c>
      <c r="E1825" t="s">
        <v>965</v>
      </c>
      <c r="F1825" t="s">
        <v>966</v>
      </c>
      <c r="G1825" t="s">
        <v>968</v>
      </c>
      <c r="H1825" t="s">
        <v>1447</v>
      </c>
      <c r="I1825" t="s">
        <v>972</v>
      </c>
      <c r="J1825" t="s">
        <v>973</v>
      </c>
      <c r="K1825" s="23">
        <v>0.0</v>
      </c>
      <c r="L1825">
        <v>4.0</v>
      </c>
      <c r="N1825">
        <v>13016.0</v>
      </c>
      <c r="O1825" s="23">
        <v>1.0</v>
      </c>
      <c r="P1825">
        <v>4.0</v>
      </c>
      <c r="Q1825">
        <v>6.0</v>
      </c>
      <c r="R1825">
        <v>13141.0</v>
      </c>
      <c r="S1825" t="s">
        <v>976</v>
      </c>
      <c r="T1825">
        <v>0.0</v>
      </c>
      <c r="U1825">
        <v>0.0</v>
      </c>
      <c r="V1825" t="s">
        <v>978</v>
      </c>
      <c r="W1825" s="6" t="s">
        <v>1384</v>
      </c>
      <c r="X1825" s="6" t="s">
        <v>3162</v>
      </c>
      <c r="Y1825" s="6" t="s">
        <v>3163</v>
      </c>
      <c r="Z1825" s="6" t="s">
        <v>3164</v>
      </c>
      <c r="AA1825" s="35" t="s">
        <v>3212</v>
      </c>
      <c r="AB1825" s="6" t="s">
        <v>3213</v>
      </c>
    </row>
    <row r="1826" ht="15.75" hidden="1" customHeight="1">
      <c r="A1826" s="2">
        <v>46.0</v>
      </c>
      <c r="B1826" s="18" t="s">
        <v>800</v>
      </c>
      <c r="C1826">
        <v>2.0</v>
      </c>
      <c r="D1826">
        <v>1.0</v>
      </c>
      <c r="E1826" t="s">
        <v>965</v>
      </c>
      <c r="F1826" t="s">
        <v>966</v>
      </c>
      <c r="G1826" t="s">
        <v>968</v>
      </c>
      <c r="H1826" t="s">
        <v>1447</v>
      </c>
      <c r="I1826" t="s">
        <v>972</v>
      </c>
      <c r="J1826" t="s">
        <v>973</v>
      </c>
      <c r="K1826" s="23">
        <v>0.0</v>
      </c>
      <c r="L1826">
        <v>4.0</v>
      </c>
      <c r="N1826">
        <v>13016.0</v>
      </c>
      <c r="O1826" s="23">
        <v>1.0</v>
      </c>
      <c r="P1826">
        <v>4.0</v>
      </c>
      <c r="Q1826">
        <v>7.0</v>
      </c>
      <c r="R1826">
        <v>13789.0</v>
      </c>
      <c r="S1826" t="s">
        <v>976</v>
      </c>
      <c r="T1826">
        <v>0.0</v>
      </c>
      <c r="U1826">
        <v>0.0</v>
      </c>
      <c r="V1826" t="s">
        <v>978</v>
      </c>
      <c r="W1826" s="6" t="s">
        <v>1384</v>
      </c>
      <c r="X1826" s="6" t="s">
        <v>3162</v>
      </c>
      <c r="Y1826" s="6" t="s">
        <v>3163</v>
      </c>
      <c r="Z1826" s="6" t="s">
        <v>3168</v>
      </c>
      <c r="AA1826" s="35" t="s">
        <v>3212</v>
      </c>
      <c r="AB1826" s="6" t="s">
        <v>3213</v>
      </c>
    </row>
    <row r="1827" ht="15.75" hidden="1" customHeight="1">
      <c r="A1827" s="2">
        <v>46.0</v>
      </c>
      <c r="B1827" s="18" t="s">
        <v>800</v>
      </c>
      <c r="C1827">
        <v>2.0</v>
      </c>
      <c r="D1827">
        <v>1.0</v>
      </c>
      <c r="E1827" t="s">
        <v>965</v>
      </c>
      <c r="F1827" t="s">
        <v>966</v>
      </c>
      <c r="G1827" t="s">
        <v>968</v>
      </c>
      <c r="H1827" t="s">
        <v>1447</v>
      </c>
      <c r="I1827" t="s">
        <v>972</v>
      </c>
      <c r="J1827" t="s">
        <v>973</v>
      </c>
      <c r="K1827" s="23">
        <v>0.0</v>
      </c>
      <c r="L1827">
        <v>5.0</v>
      </c>
      <c r="N1827">
        <v>13477.0</v>
      </c>
      <c r="O1827" s="23">
        <v>3.0</v>
      </c>
      <c r="P1827">
        <v>5.0</v>
      </c>
      <c r="Q1827">
        <v>6.0</v>
      </c>
      <c r="R1827">
        <v>12909.0</v>
      </c>
      <c r="S1827" t="s">
        <v>976</v>
      </c>
      <c r="T1827">
        <v>0.0</v>
      </c>
      <c r="U1827">
        <v>0.0</v>
      </c>
      <c r="V1827" t="s">
        <v>978</v>
      </c>
      <c r="W1827" s="6" t="s">
        <v>1384</v>
      </c>
      <c r="X1827" s="6" t="s">
        <v>3162</v>
      </c>
      <c r="Y1827" s="6" t="s">
        <v>3170</v>
      </c>
      <c r="Z1827" s="6" t="s">
        <v>3171</v>
      </c>
      <c r="AA1827" s="35" t="s">
        <v>3212</v>
      </c>
      <c r="AB1827" s="6" t="s">
        <v>3213</v>
      </c>
    </row>
    <row r="1828" ht="15.75" hidden="1" customHeight="1">
      <c r="A1828" s="2">
        <v>46.0</v>
      </c>
      <c r="B1828" s="18" t="s">
        <v>800</v>
      </c>
      <c r="C1828">
        <v>2.0</v>
      </c>
      <c r="D1828">
        <v>1.0</v>
      </c>
      <c r="E1828" t="s">
        <v>965</v>
      </c>
      <c r="F1828" t="s">
        <v>966</v>
      </c>
      <c r="G1828" t="s">
        <v>968</v>
      </c>
      <c r="H1828" t="s">
        <v>1447</v>
      </c>
      <c r="I1828" t="s">
        <v>972</v>
      </c>
      <c r="J1828" t="s">
        <v>973</v>
      </c>
      <c r="K1828" s="23">
        <v>0.0</v>
      </c>
      <c r="L1828">
        <v>5.0</v>
      </c>
      <c r="N1828">
        <v>13477.0</v>
      </c>
      <c r="O1828" s="23">
        <v>3.0</v>
      </c>
      <c r="P1828">
        <v>5.0</v>
      </c>
      <c r="Q1828">
        <v>7.0</v>
      </c>
      <c r="R1828">
        <v>13485.0</v>
      </c>
      <c r="S1828" t="s">
        <v>976</v>
      </c>
      <c r="T1828">
        <v>0.0</v>
      </c>
      <c r="U1828">
        <v>0.0</v>
      </c>
      <c r="V1828" t="s">
        <v>978</v>
      </c>
      <c r="W1828" s="6" t="s">
        <v>1384</v>
      </c>
      <c r="X1828" s="6" t="s">
        <v>3162</v>
      </c>
      <c r="Y1828" s="6" t="s">
        <v>3170</v>
      </c>
      <c r="Z1828" s="6" t="s">
        <v>3173</v>
      </c>
      <c r="AA1828" s="35" t="s">
        <v>3212</v>
      </c>
      <c r="AB1828" s="6" t="s">
        <v>3213</v>
      </c>
    </row>
    <row r="1829" ht="15.75" hidden="1" customHeight="1">
      <c r="A1829" s="2">
        <v>46.0</v>
      </c>
      <c r="B1829" s="18" t="s">
        <v>800</v>
      </c>
      <c r="C1829" s="6">
        <v>2.0</v>
      </c>
      <c r="D1829" s="6">
        <v>1.0</v>
      </c>
      <c r="E1829" s="6" t="s">
        <v>965</v>
      </c>
      <c r="F1829" s="6" t="s">
        <v>966</v>
      </c>
      <c r="G1829" s="6" t="s">
        <v>968</v>
      </c>
      <c r="H1829" s="6" t="s">
        <v>1447</v>
      </c>
      <c r="I1829" s="6" t="s">
        <v>972</v>
      </c>
      <c r="J1829" s="6" t="s">
        <v>973</v>
      </c>
      <c r="K1829" s="6">
        <v>0.0</v>
      </c>
      <c r="L1829" s="6">
        <v>4.0</v>
      </c>
      <c r="M1829" s="6"/>
      <c r="N1829" s="6">
        <v>13016.0</v>
      </c>
      <c r="O1829" s="6">
        <v>2.0</v>
      </c>
      <c r="P1829" s="6">
        <v>4.0</v>
      </c>
      <c r="Q1829" s="6">
        <v>6.0</v>
      </c>
      <c r="R1829" s="6">
        <v>13487.0</v>
      </c>
      <c r="S1829" s="6" t="s">
        <v>976</v>
      </c>
      <c r="T1829" s="6">
        <v>0.0</v>
      </c>
      <c r="U1829" s="6">
        <v>0.0</v>
      </c>
      <c r="V1829" s="6" t="s">
        <v>978</v>
      </c>
      <c r="W1829" s="6" t="s">
        <v>1384</v>
      </c>
      <c r="X1829" s="6" t="s">
        <v>3162</v>
      </c>
      <c r="Y1829" s="6" t="s">
        <v>3175</v>
      </c>
      <c r="Z1829" s="6" t="s">
        <v>3176</v>
      </c>
      <c r="AA1829" s="35" t="s">
        <v>3212</v>
      </c>
      <c r="AB1829" s="6" t="s">
        <v>3213</v>
      </c>
    </row>
    <row r="1830" ht="15.75" hidden="1" customHeight="1">
      <c r="A1830" s="2">
        <v>46.0</v>
      </c>
      <c r="B1830" s="18" t="s">
        <v>800</v>
      </c>
      <c r="C1830" s="6">
        <v>2.0</v>
      </c>
      <c r="D1830" s="6">
        <v>1.0</v>
      </c>
      <c r="E1830" s="6" t="s">
        <v>965</v>
      </c>
      <c r="F1830" s="6" t="s">
        <v>966</v>
      </c>
      <c r="G1830" s="6" t="s">
        <v>968</v>
      </c>
      <c r="H1830" s="6" t="s">
        <v>1447</v>
      </c>
      <c r="I1830" s="6" t="s">
        <v>972</v>
      </c>
      <c r="J1830" s="6" t="s">
        <v>973</v>
      </c>
      <c r="K1830" s="6">
        <v>0.0</v>
      </c>
      <c r="L1830" s="6">
        <v>4.0</v>
      </c>
      <c r="M1830" s="6"/>
      <c r="N1830" s="6">
        <v>13016.0</v>
      </c>
      <c r="O1830" s="6">
        <v>2.0</v>
      </c>
      <c r="P1830" s="6">
        <v>4.0</v>
      </c>
      <c r="Q1830" s="6">
        <v>7.0</v>
      </c>
      <c r="R1830" s="6">
        <v>13401.0</v>
      </c>
      <c r="S1830" s="6" t="s">
        <v>976</v>
      </c>
      <c r="T1830" s="6">
        <v>0.0</v>
      </c>
      <c r="U1830" s="6">
        <v>0.0</v>
      </c>
      <c r="V1830" s="6" t="s">
        <v>978</v>
      </c>
      <c r="W1830" s="6" t="s">
        <v>1384</v>
      </c>
      <c r="X1830" s="6" t="s">
        <v>3162</v>
      </c>
      <c r="Y1830" s="6" t="s">
        <v>3175</v>
      </c>
      <c r="Z1830" s="6" t="s">
        <v>3178</v>
      </c>
      <c r="AA1830" s="35" t="s">
        <v>3212</v>
      </c>
      <c r="AB1830" s="6" t="s">
        <v>3213</v>
      </c>
    </row>
    <row r="1831" ht="15.75" hidden="1" customHeight="1">
      <c r="A1831" s="2">
        <v>46.0</v>
      </c>
      <c r="B1831" s="18" t="s">
        <v>800</v>
      </c>
      <c r="C1831" s="6">
        <v>2.0</v>
      </c>
      <c r="D1831" s="6">
        <v>2.0</v>
      </c>
      <c r="E1831" s="6" t="s">
        <v>965</v>
      </c>
      <c r="F1831" s="6" t="s">
        <v>966</v>
      </c>
      <c r="G1831" s="6" t="s">
        <v>968</v>
      </c>
      <c r="H1831" s="6" t="s">
        <v>1447</v>
      </c>
      <c r="I1831" s="6" t="s">
        <v>972</v>
      </c>
      <c r="J1831" s="6" t="s">
        <v>973</v>
      </c>
      <c r="K1831" s="6">
        <v>0.0</v>
      </c>
      <c r="L1831" s="6">
        <v>4.0</v>
      </c>
      <c r="M1831" s="6"/>
      <c r="N1831" s="6">
        <v>8765.0</v>
      </c>
      <c r="O1831" s="6">
        <v>1.0</v>
      </c>
      <c r="P1831" s="6">
        <v>4.0</v>
      </c>
      <c r="Q1831" s="6">
        <v>6.0</v>
      </c>
      <c r="R1831" s="6">
        <v>8096.0</v>
      </c>
      <c r="S1831" s="6" t="s">
        <v>976</v>
      </c>
      <c r="T1831" s="6">
        <v>0.0</v>
      </c>
      <c r="U1831" s="6">
        <v>0.0</v>
      </c>
      <c r="V1831" s="6" t="s">
        <v>978</v>
      </c>
      <c r="W1831" s="6" t="s">
        <v>1384</v>
      </c>
      <c r="X1831" s="6" t="s">
        <v>3162</v>
      </c>
      <c r="Y1831" s="6" t="s">
        <v>3163</v>
      </c>
      <c r="Z1831" s="6" t="s">
        <v>3164</v>
      </c>
      <c r="AA1831" s="35" t="s">
        <v>3212</v>
      </c>
      <c r="AB1831" s="6" t="s">
        <v>3213</v>
      </c>
      <c r="AC1831" s="14"/>
    </row>
    <row r="1832" ht="15.75" hidden="1" customHeight="1">
      <c r="A1832" s="2">
        <v>46.0</v>
      </c>
      <c r="B1832" s="18" t="s">
        <v>800</v>
      </c>
      <c r="C1832" s="6">
        <v>2.0</v>
      </c>
      <c r="D1832" s="6">
        <v>2.0</v>
      </c>
      <c r="E1832" s="6" t="s">
        <v>965</v>
      </c>
      <c r="F1832" s="6" t="s">
        <v>966</v>
      </c>
      <c r="G1832" s="6" t="s">
        <v>968</v>
      </c>
      <c r="H1832" s="6" t="s">
        <v>1447</v>
      </c>
      <c r="I1832" s="6" t="s">
        <v>972</v>
      </c>
      <c r="J1832" s="6" t="s">
        <v>973</v>
      </c>
      <c r="K1832" s="6">
        <v>0.0</v>
      </c>
      <c r="L1832" s="6">
        <v>4.0</v>
      </c>
      <c r="M1832" s="6"/>
      <c r="N1832" s="6">
        <v>8765.0</v>
      </c>
      <c r="O1832" s="6">
        <v>1.0</v>
      </c>
      <c r="P1832" s="6">
        <v>4.0</v>
      </c>
      <c r="Q1832" s="6">
        <v>7.0</v>
      </c>
      <c r="R1832" s="6">
        <v>8609.0</v>
      </c>
      <c r="S1832" s="6" t="s">
        <v>976</v>
      </c>
      <c r="T1832" s="6">
        <v>0.0</v>
      </c>
      <c r="U1832" s="6">
        <v>0.0</v>
      </c>
      <c r="V1832" s="6" t="s">
        <v>978</v>
      </c>
      <c r="W1832" s="6" t="s">
        <v>1384</v>
      </c>
      <c r="X1832" s="6" t="s">
        <v>3162</v>
      </c>
      <c r="Y1832" s="6" t="s">
        <v>3163</v>
      </c>
      <c r="Z1832" s="6" t="s">
        <v>3168</v>
      </c>
      <c r="AA1832" s="35" t="s">
        <v>3212</v>
      </c>
      <c r="AB1832" s="6" t="s">
        <v>3213</v>
      </c>
      <c r="AC1832" s="14"/>
    </row>
    <row r="1833" ht="15.75" hidden="1" customHeight="1">
      <c r="A1833" s="2">
        <v>46.0</v>
      </c>
      <c r="B1833" s="18" t="s">
        <v>800</v>
      </c>
      <c r="C1833" s="6">
        <v>2.0</v>
      </c>
      <c r="D1833" s="6">
        <v>2.0</v>
      </c>
      <c r="E1833" s="6" t="s">
        <v>965</v>
      </c>
      <c r="F1833" s="6" t="s">
        <v>966</v>
      </c>
      <c r="G1833" s="6" t="s">
        <v>968</v>
      </c>
      <c r="H1833" s="6" t="s">
        <v>1447</v>
      </c>
      <c r="I1833" s="6" t="s">
        <v>972</v>
      </c>
      <c r="J1833" s="6" t="s">
        <v>973</v>
      </c>
      <c r="K1833" s="6">
        <v>0.0</v>
      </c>
      <c r="L1833" s="6">
        <v>5.0</v>
      </c>
      <c r="M1833" s="6"/>
      <c r="N1833" s="6">
        <v>8284.0</v>
      </c>
      <c r="O1833" s="6">
        <v>3.0</v>
      </c>
      <c r="P1833" s="6">
        <v>5.0</v>
      </c>
      <c r="Q1833" s="6">
        <v>6.0</v>
      </c>
      <c r="R1833" s="6">
        <v>8028.0</v>
      </c>
      <c r="S1833" s="6" t="s">
        <v>976</v>
      </c>
      <c r="T1833" s="6">
        <v>0.0</v>
      </c>
      <c r="U1833" s="6">
        <v>0.0</v>
      </c>
      <c r="V1833" s="6" t="s">
        <v>978</v>
      </c>
      <c r="W1833" s="6" t="s">
        <v>1384</v>
      </c>
      <c r="X1833" s="6" t="s">
        <v>3162</v>
      </c>
      <c r="Y1833" s="6" t="s">
        <v>3170</v>
      </c>
      <c r="Z1833" s="6" t="s">
        <v>3171</v>
      </c>
      <c r="AA1833" s="35" t="s">
        <v>3212</v>
      </c>
      <c r="AB1833" s="6" t="s">
        <v>3213</v>
      </c>
      <c r="AC1833" s="14"/>
    </row>
    <row r="1834" ht="15.75" hidden="1" customHeight="1">
      <c r="A1834" s="2">
        <v>46.0</v>
      </c>
      <c r="B1834" s="18" t="s">
        <v>800</v>
      </c>
      <c r="C1834" s="6">
        <v>2.0</v>
      </c>
      <c r="D1834" s="6">
        <v>2.0</v>
      </c>
      <c r="E1834" s="6" t="s">
        <v>965</v>
      </c>
      <c r="F1834" s="6" t="s">
        <v>966</v>
      </c>
      <c r="G1834" s="6" t="s">
        <v>968</v>
      </c>
      <c r="H1834" s="6" t="s">
        <v>1447</v>
      </c>
      <c r="I1834" s="6" t="s">
        <v>972</v>
      </c>
      <c r="J1834" s="6" t="s">
        <v>973</v>
      </c>
      <c r="K1834" s="6">
        <v>0.0</v>
      </c>
      <c r="L1834" s="6">
        <v>5.0</v>
      </c>
      <c r="M1834" s="6"/>
      <c r="N1834" s="6">
        <v>8284.0</v>
      </c>
      <c r="O1834" s="6">
        <v>3.0</v>
      </c>
      <c r="P1834" s="6">
        <v>5.0</v>
      </c>
      <c r="Q1834" s="6">
        <v>7.0</v>
      </c>
      <c r="R1834" s="6">
        <v>8230.0</v>
      </c>
      <c r="S1834" s="6" t="s">
        <v>976</v>
      </c>
      <c r="T1834" s="6">
        <v>0.0</v>
      </c>
      <c r="U1834" s="6">
        <v>0.0</v>
      </c>
      <c r="V1834" s="6" t="s">
        <v>978</v>
      </c>
      <c r="W1834" s="6" t="s">
        <v>1384</v>
      </c>
      <c r="X1834" s="6" t="s">
        <v>3162</v>
      </c>
      <c r="Y1834" s="6" t="s">
        <v>3170</v>
      </c>
      <c r="Z1834" s="6" t="s">
        <v>3173</v>
      </c>
      <c r="AA1834" s="35" t="s">
        <v>3212</v>
      </c>
      <c r="AB1834" s="6" t="s">
        <v>3213</v>
      </c>
      <c r="AC1834" s="14"/>
    </row>
    <row r="1835" ht="15.75" hidden="1" customHeight="1">
      <c r="A1835" s="2">
        <v>46.0</v>
      </c>
      <c r="B1835" s="18" t="s">
        <v>800</v>
      </c>
      <c r="C1835" s="6">
        <v>2.0</v>
      </c>
      <c r="D1835" s="6">
        <v>2.0</v>
      </c>
      <c r="E1835" s="6" t="s">
        <v>965</v>
      </c>
      <c r="F1835" s="6" t="s">
        <v>966</v>
      </c>
      <c r="G1835" s="6" t="s">
        <v>968</v>
      </c>
      <c r="H1835" s="6" t="s">
        <v>1447</v>
      </c>
      <c r="I1835" s="6" t="s">
        <v>972</v>
      </c>
      <c r="J1835" s="6" t="s">
        <v>973</v>
      </c>
      <c r="K1835" s="6">
        <v>0.0</v>
      </c>
      <c r="L1835" s="6">
        <v>4.0</v>
      </c>
      <c r="M1835" s="6"/>
      <c r="N1835" s="6">
        <v>8765.0</v>
      </c>
      <c r="O1835" s="6">
        <v>2.0</v>
      </c>
      <c r="P1835" s="6">
        <v>4.0</v>
      </c>
      <c r="Q1835" s="6">
        <v>6.0</v>
      </c>
      <c r="R1835" s="6">
        <v>7599.0</v>
      </c>
      <c r="S1835" s="6" t="s">
        <v>976</v>
      </c>
      <c r="T1835" s="6">
        <v>0.0</v>
      </c>
      <c r="U1835" s="6">
        <v>0.0</v>
      </c>
      <c r="V1835" s="6" t="s">
        <v>978</v>
      </c>
      <c r="W1835" s="6" t="s">
        <v>1384</v>
      </c>
      <c r="X1835" s="6" t="s">
        <v>3162</v>
      </c>
      <c r="Y1835" s="6" t="s">
        <v>3175</v>
      </c>
      <c r="Z1835" s="6" t="s">
        <v>3176</v>
      </c>
      <c r="AA1835" s="35" t="s">
        <v>3212</v>
      </c>
      <c r="AB1835" s="6" t="s">
        <v>3213</v>
      </c>
      <c r="AC1835" s="14"/>
    </row>
    <row r="1836" ht="15.75" hidden="1" customHeight="1">
      <c r="A1836" s="2">
        <v>46.0</v>
      </c>
      <c r="B1836" s="18" t="s">
        <v>800</v>
      </c>
      <c r="C1836" s="6">
        <v>2.0</v>
      </c>
      <c r="D1836" s="6">
        <v>2.0</v>
      </c>
      <c r="E1836" s="6" t="s">
        <v>965</v>
      </c>
      <c r="F1836" s="6" t="s">
        <v>966</v>
      </c>
      <c r="G1836" s="6" t="s">
        <v>968</v>
      </c>
      <c r="H1836" s="6" t="s">
        <v>1447</v>
      </c>
      <c r="I1836" s="6" t="s">
        <v>972</v>
      </c>
      <c r="J1836" s="6" t="s">
        <v>973</v>
      </c>
      <c r="K1836" s="6">
        <v>0.0</v>
      </c>
      <c r="L1836" s="6">
        <v>4.0</v>
      </c>
      <c r="M1836" s="6"/>
      <c r="N1836" s="6">
        <v>8765.0</v>
      </c>
      <c r="O1836" s="6">
        <v>2.0</v>
      </c>
      <c r="P1836" s="6">
        <v>4.0</v>
      </c>
      <c r="Q1836" s="6">
        <v>7.0</v>
      </c>
      <c r="R1836" s="6">
        <v>7572.0</v>
      </c>
      <c r="S1836" s="6" t="s">
        <v>976</v>
      </c>
      <c r="T1836" s="6">
        <v>0.0</v>
      </c>
      <c r="U1836" s="6">
        <v>0.0</v>
      </c>
      <c r="V1836" s="6" t="s">
        <v>978</v>
      </c>
      <c r="W1836" s="6" t="s">
        <v>1384</v>
      </c>
      <c r="X1836" s="6" t="s">
        <v>3162</v>
      </c>
      <c r="Y1836" s="6" t="s">
        <v>3175</v>
      </c>
      <c r="Z1836" s="6" t="s">
        <v>3178</v>
      </c>
      <c r="AA1836" s="35" t="s">
        <v>3212</v>
      </c>
      <c r="AB1836" s="6" t="s">
        <v>3213</v>
      </c>
      <c r="AC1836" s="14"/>
    </row>
    <row r="1837" ht="15.75" hidden="1" customHeight="1">
      <c r="A1837" s="2">
        <v>46.0</v>
      </c>
      <c r="B1837" s="18" t="s">
        <v>800</v>
      </c>
      <c r="C1837" s="6">
        <v>2.0</v>
      </c>
      <c r="D1837" s="6">
        <v>3.0</v>
      </c>
      <c r="E1837" s="6" t="s">
        <v>965</v>
      </c>
      <c r="F1837" s="6" t="s">
        <v>966</v>
      </c>
      <c r="G1837" s="6" t="s">
        <v>968</v>
      </c>
      <c r="H1837" s="6" t="s">
        <v>1447</v>
      </c>
      <c r="I1837" s="6" t="s">
        <v>972</v>
      </c>
      <c r="J1837" s="6" t="s">
        <v>973</v>
      </c>
      <c r="K1837" s="6">
        <v>0.0</v>
      </c>
      <c r="L1837" s="6">
        <v>4.0</v>
      </c>
      <c r="M1837" s="6"/>
      <c r="N1837" s="6">
        <v>9820.0</v>
      </c>
      <c r="O1837" s="6">
        <v>1.0</v>
      </c>
      <c r="P1837" s="6">
        <v>4.0</v>
      </c>
      <c r="Q1837" s="6">
        <v>6.0</v>
      </c>
      <c r="R1837" s="6">
        <v>8562.0</v>
      </c>
      <c r="S1837" s="6">
        <v>0.05</v>
      </c>
      <c r="T1837" s="6">
        <v>-1.0</v>
      </c>
      <c r="U1837" s="6">
        <v>-1.0</v>
      </c>
      <c r="V1837" s="6" t="s">
        <v>978</v>
      </c>
      <c r="W1837" s="6" t="s">
        <v>1384</v>
      </c>
      <c r="X1837" s="6" t="s">
        <v>3162</v>
      </c>
      <c r="Y1837" s="6" t="s">
        <v>3163</v>
      </c>
      <c r="Z1837" s="6" t="s">
        <v>3164</v>
      </c>
      <c r="AA1837" s="35" t="s">
        <v>3212</v>
      </c>
      <c r="AB1837" s="6" t="s">
        <v>3213</v>
      </c>
    </row>
    <row r="1838" ht="15.75" hidden="1" customHeight="1">
      <c r="A1838" s="2">
        <v>46.0</v>
      </c>
      <c r="B1838" s="18" t="s">
        <v>800</v>
      </c>
      <c r="C1838" s="6">
        <v>2.0</v>
      </c>
      <c r="D1838" s="6">
        <v>3.0</v>
      </c>
      <c r="E1838" s="6" t="s">
        <v>965</v>
      </c>
      <c r="F1838" s="6" t="s">
        <v>966</v>
      </c>
      <c r="G1838" s="6" t="s">
        <v>968</v>
      </c>
      <c r="H1838" s="6" t="s">
        <v>1447</v>
      </c>
      <c r="I1838" s="6" t="s">
        <v>972</v>
      </c>
      <c r="J1838" s="6" t="s">
        <v>973</v>
      </c>
      <c r="K1838" s="6">
        <v>0.0</v>
      </c>
      <c r="L1838" s="6">
        <v>4.0</v>
      </c>
      <c r="M1838" s="6"/>
      <c r="N1838" s="6">
        <v>9820.0</v>
      </c>
      <c r="O1838" s="6">
        <v>1.0</v>
      </c>
      <c r="P1838" s="6">
        <v>4.0</v>
      </c>
      <c r="Q1838" s="6">
        <v>7.0</v>
      </c>
      <c r="R1838" s="6">
        <v>9310.0</v>
      </c>
      <c r="S1838" s="6" t="s">
        <v>976</v>
      </c>
      <c r="T1838" s="6">
        <v>0.0</v>
      </c>
      <c r="U1838" s="6">
        <v>0.0</v>
      </c>
      <c r="V1838" s="6" t="s">
        <v>978</v>
      </c>
      <c r="W1838" s="6" t="s">
        <v>1384</v>
      </c>
      <c r="X1838" s="6" t="s">
        <v>3162</v>
      </c>
      <c r="Y1838" s="6" t="s">
        <v>3163</v>
      </c>
      <c r="Z1838" s="6" t="s">
        <v>3168</v>
      </c>
      <c r="AA1838" s="35" t="s">
        <v>3212</v>
      </c>
      <c r="AB1838" s="6" t="s">
        <v>3213</v>
      </c>
      <c r="AC1838" s="6"/>
    </row>
    <row r="1839" ht="15.75" hidden="1" customHeight="1">
      <c r="A1839" s="2">
        <v>46.0</v>
      </c>
      <c r="B1839" s="18" t="s">
        <v>800</v>
      </c>
      <c r="C1839" s="6">
        <v>2.0</v>
      </c>
      <c r="D1839" s="6">
        <v>3.0</v>
      </c>
      <c r="E1839" s="6" t="s">
        <v>965</v>
      </c>
      <c r="F1839" s="6" t="s">
        <v>966</v>
      </c>
      <c r="G1839" s="6" t="s">
        <v>968</v>
      </c>
      <c r="H1839" s="6" t="s">
        <v>1447</v>
      </c>
      <c r="I1839" s="6" t="s">
        <v>972</v>
      </c>
      <c r="J1839" s="6" t="s">
        <v>973</v>
      </c>
      <c r="K1839" s="6">
        <v>0.0</v>
      </c>
      <c r="L1839" s="6">
        <v>5.0</v>
      </c>
      <c r="M1839" s="6"/>
      <c r="N1839" s="6">
        <v>9718.0</v>
      </c>
      <c r="O1839" s="6">
        <v>3.0</v>
      </c>
      <c r="P1839" s="6">
        <v>5.0</v>
      </c>
      <c r="Q1839" s="6">
        <v>6.0</v>
      </c>
      <c r="R1839" s="6">
        <v>9012.0</v>
      </c>
      <c r="S1839" s="6" t="s">
        <v>976</v>
      </c>
      <c r="T1839" s="6">
        <v>0.0</v>
      </c>
      <c r="U1839" s="6">
        <v>0.0</v>
      </c>
      <c r="V1839" s="6" t="s">
        <v>978</v>
      </c>
      <c r="W1839" s="6" t="s">
        <v>1384</v>
      </c>
      <c r="X1839" s="6" t="s">
        <v>3162</v>
      </c>
      <c r="Y1839" s="6" t="s">
        <v>3170</v>
      </c>
      <c r="Z1839" s="6" t="s">
        <v>3171</v>
      </c>
      <c r="AA1839" s="35" t="s">
        <v>3212</v>
      </c>
      <c r="AB1839" s="6" t="s">
        <v>3213</v>
      </c>
      <c r="AC1839" s="6"/>
    </row>
    <row r="1840" ht="15.75" hidden="1" customHeight="1">
      <c r="A1840" s="45">
        <v>46.0</v>
      </c>
      <c r="B1840" s="45" t="s">
        <v>800</v>
      </c>
      <c r="C1840" s="6">
        <v>2.0</v>
      </c>
      <c r="D1840" s="6">
        <v>3.0</v>
      </c>
      <c r="E1840" s="6" t="s">
        <v>965</v>
      </c>
      <c r="F1840" s="6" t="s">
        <v>966</v>
      </c>
      <c r="G1840" s="6" t="s">
        <v>968</v>
      </c>
      <c r="H1840" s="6" t="s">
        <v>1447</v>
      </c>
      <c r="I1840" s="6" t="s">
        <v>972</v>
      </c>
      <c r="J1840" s="6" t="s">
        <v>973</v>
      </c>
      <c r="K1840" s="6">
        <v>0.0</v>
      </c>
      <c r="L1840" s="6">
        <v>5.0</v>
      </c>
      <c r="M1840" s="6"/>
      <c r="N1840" s="6">
        <v>9718.0</v>
      </c>
      <c r="O1840" s="6">
        <v>3.0</v>
      </c>
      <c r="P1840" s="6">
        <v>5.0</v>
      </c>
      <c r="Q1840" s="6">
        <v>7.0</v>
      </c>
      <c r="R1840" s="6">
        <v>8490.0</v>
      </c>
      <c r="S1840" s="6">
        <v>0.05</v>
      </c>
      <c r="T1840" s="6">
        <v>-1.0</v>
      </c>
      <c r="U1840" s="6">
        <v>-1.0</v>
      </c>
      <c r="V1840" s="6" t="s">
        <v>978</v>
      </c>
      <c r="W1840" s="6" t="s">
        <v>1384</v>
      </c>
      <c r="X1840" s="6" t="s">
        <v>3162</v>
      </c>
      <c r="Y1840" s="6" t="s">
        <v>3170</v>
      </c>
      <c r="Z1840" s="6" t="s">
        <v>3173</v>
      </c>
      <c r="AA1840" s="35" t="s">
        <v>3212</v>
      </c>
      <c r="AB1840" s="6" t="s">
        <v>3213</v>
      </c>
      <c r="AC1840" s="6"/>
    </row>
    <row r="1841" ht="15.75" hidden="1" customHeight="1">
      <c r="A1841" s="2">
        <v>46.0</v>
      </c>
      <c r="B1841" s="18" t="s">
        <v>800</v>
      </c>
      <c r="C1841" s="6">
        <v>2.0</v>
      </c>
      <c r="D1841" s="6">
        <v>3.0</v>
      </c>
      <c r="E1841" s="6" t="s">
        <v>965</v>
      </c>
      <c r="F1841" s="6" t="s">
        <v>966</v>
      </c>
      <c r="G1841" s="6" t="s">
        <v>968</v>
      </c>
      <c r="H1841" s="6" t="s">
        <v>1447</v>
      </c>
      <c r="I1841" s="6" t="s">
        <v>972</v>
      </c>
      <c r="J1841" s="6" t="s">
        <v>973</v>
      </c>
      <c r="K1841" s="6">
        <v>0.0</v>
      </c>
      <c r="L1841" s="6">
        <v>4.0</v>
      </c>
      <c r="M1841" s="6"/>
      <c r="N1841" s="6">
        <v>9820.0</v>
      </c>
      <c r="O1841" s="6">
        <v>2.0</v>
      </c>
      <c r="P1841" s="6">
        <v>4.0</v>
      </c>
      <c r="Q1841" s="6">
        <v>6.0</v>
      </c>
      <c r="R1841" s="6">
        <v>8183.0</v>
      </c>
      <c r="S1841" s="6">
        <v>0.05</v>
      </c>
      <c r="T1841" s="6">
        <v>-1.0</v>
      </c>
      <c r="U1841" s="6">
        <v>-1.0</v>
      </c>
      <c r="V1841" s="6" t="s">
        <v>978</v>
      </c>
      <c r="W1841" s="6" t="s">
        <v>1384</v>
      </c>
      <c r="X1841" s="6" t="s">
        <v>3162</v>
      </c>
      <c r="Y1841" s="6" t="s">
        <v>3175</v>
      </c>
      <c r="Z1841" s="6" t="s">
        <v>3176</v>
      </c>
      <c r="AA1841" s="35" t="s">
        <v>3212</v>
      </c>
      <c r="AB1841" s="6" t="s">
        <v>3213</v>
      </c>
      <c r="AC1841" s="6"/>
    </row>
    <row r="1842" ht="15.75" hidden="1" customHeight="1">
      <c r="A1842" s="2">
        <v>46.0</v>
      </c>
      <c r="B1842" s="18" t="s">
        <v>800</v>
      </c>
      <c r="C1842" s="6">
        <v>2.0</v>
      </c>
      <c r="D1842" s="6">
        <v>3.0</v>
      </c>
      <c r="E1842" s="6" t="s">
        <v>965</v>
      </c>
      <c r="F1842" s="6" t="s">
        <v>966</v>
      </c>
      <c r="G1842" s="6" t="s">
        <v>968</v>
      </c>
      <c r="H1842" s="6" t="s">
        <v>1447</v>
      </c>
      <c r="I1842" s="6" t="s">
        <v>972</v>
      </c>
      <c r="J1842" s="6" t="s">
        <v>973</v>
      </c>
      <c r="K1842" s="6">
        <v>0.0</v>
      </c>
      <c r="L1842" s="6">
        <v>4.0</v>
      </c>
      <c r="M1842" s="6"/>
      <c r="N1842" s="6">
        <v>9820.0</v>
      </c>
      <c r="O1842" s="6">
        <v>2.0</v>
      </c>
      <c r="P1842" s="6">
        <v>4.0</v>
      </c>
      <c r="Q1842" s="6">
        <v>7.0</v>
      </c>
      <c r="R1842" s="6">
        <v>9001.0</v>
      </c>
      <c r="S1842" s="6" t="s">
        <v>976</v>
      </c>
      <c r="T1842" s="6">
        <v>0.0</v>
      </c>
      <c r="U1842" s="6">
        <v>0.0</v>
      </c>
      <c r="V1842" s="6" t="s">
        <v>978</v>
      </c>
      <c r="W1842" s="6" t="s">
        <v>1384</v>
      </c>
      <c r="X1842" s="6" t="s">
        <v>3162</v>
      </c>
      <c r="Y1842" s="6" t="s">
        <v>3175</v>
      </c>
      <c r="Z1842" s="6" t="s">
        <v>3178</v>
      </c>
      <c r="AA1842" s="35" t="s">
        <v>3212</v>
      </c>
      <c r="AB1842" s="6" t="s">
        <v>3213</v>
      </c>
      <c r="AC1842" s="6"/>
    </row>
    <row r="1843" ht="15.75" hidden="1" customHeight="1">
      <c r="A1843" s="2">
        <v>47.0</v>
      </c>
      <c r="B1843" s="18" t="s">
        <v>828</v>
      </c>
      <c r="C1843">
        <v>0.0</v>
      </c>
      <c r="D1843">
        <v>0.0</v>
      </c>
      <c r="E1843" t="s">
        <v>965</v>
      </c>
      <c r="F1843" t="s">
        <v>1134</v>
      </c>
      <c r="G1843" t="s">
        <v>3214</v>
      </c>
      <c r="H1843" t="s">
        <v>3215</v>
      </c>
      <c r="I1843" t="s">
        <v>972</v>
      </c>
      <c r="J1843" t="s">
        <v>973</v>
      </c>
      <c r="K1843" s="23">
        <v>0.0</v>
      </c>
      <c r="N1843">
        <v>1.3</v>
      </c>
      <c r="O1843" s="23">
        <v>1.0</v>
      </c>
      <c r="R1843">
        <v>1.31</v>
      </c>
      <c r="S1843" t="s">
        <v>976</v>
      </c>
      <c r="T1843">
        <v>0.0</v>
      </c>
      <c r="U1843">
        <v>0.0</v>
      </c>
      <c r="V1843" s="6" t="s">
        <v>978</v>
      </c>
      <c r="W1843" s="6" t="s">
        <v>1384</v>
      </c>
      <c r="X1843" s="6" t="s">
        <v>1384</v>
      </c>
      <c r="Y1843" s="6" t="s">
        <v>1316</v>
      </c>
      <c r="Z1843" s="6" t="s">
        <v>1251</v>
      </c>
      <c r="AA1843" s="35" t="s">
        <v>3216</v>
      </c>
      <c r="AB1843" s="6" t="s">
        <v>3217</v>
      </c>
    </row>
    <row r="1844" ht="15.75" hidden="1" customHeight="1">
      <c r="A1844" s="2">
        <v>47.0</v>
      </c>
      <c r="B1844" s="18" t="s">
        <v>828</v>
      </c>
      <c r="C1844">
        <v>0.0</v>
      </c>
      <c r="D1844">
        <v>0.0</v>
      </c>
      <c r="E1844" t="s">
        <v>965</v>
      </c>
      <c r="F1844" t="s">
        <v>1134</v>
      </c>
      <c r="G1844" t="s">
        <v>3214</v>
      </c>
      <c r="H1844" t="s">
        <v>3218</v>
      </c>
      <c r="I1844" t="s">
        <v>972</v>
      </c>
      <c r="J1844" t="s">
        <v>3219</v>
      </c>
      <c r="K1844" s="23">
        <v>0.0</v>
      </c>
      <c r="N1844">
        <v>0.04</v>
      </c>
      <c r="O1844" s="23">
        <v>1.0</v>
      </c>
      <c r="R1844">
        <v>0.04</v>
      </c>
      <c r="S1844" t="s">
        <v>976</v>
      </c>
      <c r="T1844">
        <v>0.0</v>
      </c>
      <c r="U1844">
        <v>0.0</v>
      </c>
      <c r="V1844" s="6" t="s">
        <v>978</v>
      </c>
      <c r="W1844" s="6" t="s">
        <v>1384</v>
      </c>
      <c r="X1844" s="6" t="s">
        <v>1384</v>
      </c>
      <c r="Y1844" s="6" t="s">
        <v>1316</v>
      </c>
      <c r="Z1844" s="6" t="s">
        <v>1251</v>
      </c>
      <c r="AA1844" s="35" t="s">
        <v>3216</v>
      </c>
      <c r="AB1844" s="6" t="s">
        <v>3217</v>
      </c>
    </row>
    <row r="1845" ht="15.75" hidden="1" customHeight="1">
      <c r="A1845" s="2">
        <v>47.0</v>
      </c>
      <c r="B1845" s="18" t="s">
        <v>828</v>
      </c>
      <c r="C1845">
        <v>0.0</v>
      </c>
      <c r="D1845">
        <v>0.0</v>
      </c>
      <c r="E1845" t="s">
        <v>965</v>
      </c>
      <c r="F1845" t="s">
        <v>1134</v>
      </c>
      <c r="G1845" t="s">
        <v>3220</v>
      </c>
      <c r="H1845" t="s">
        <v>3221</v>
      </c>
      <c r="I1845" t="s">
        <v>972</v>
      </c>
      <c r="J1845" t="s">
        <v>973</v>
      </c>
      <c r="K1845" s="23">
        <v>0.0</v>
      </c>
      <c r="N1845">
        <v>1.2</v>
      </c>
      <c r="O1845" s="23">
        <v>1.0</v>
      </c>
      <c r="R1845">
        <v>1.28</v>
      </c>
      <c r="S1845" t="s">
        <v>976</v>
      </c>
      <c r="T1845">
        <v>0.0</v>
      </c>
      <c r="U1845">
        <v>0.0</v>
      </c>
      <c r="V1845" s="6" t="s">
        <v>978</v>
      </c>
      <c r="W1845" s="6" t="s">
        <v>1384</v>
      </c>
      <c r="X1845" s="6" t="s">
        <v>1384</v>
      </c>
      <c r="Y1845" s="6" t="s">
        <v>1316</v>
      </c>
      <c r="Z1845" s="6" t="s">
        <v>1251</v>
      </c>
      <c r="AA1845" s="35" t="s">
        <v>3216</v>
      </c>
      <c r="AB1845" s="6" t="s">
        <v>3217</v>
      </c>
    </row>
    <row r="1846" ht="15.75" hidden="1" customHeight="1">
      <c r="A1846" s="2">
        <v>47.0</v>
      </c>
      <c r="B1846" s="18" t="s">
        <v>828</v>
      </c>
      <c r="C1846">
        <v>0.0</v>
      </c>
      <c r="D1846">
        <v>0.0</v>
      </c>
      <c r="E1846" t="s">
        <v>965</v>
      </c>
      <c r="F1846" t="s">
        <v>1134</v>
      </c>
      <c r="G1846" t="s">
        <v>3220</v>
      </c>
      <c r="H1846" t="s">
        <v>3222</v>
      </c>
      <c r="I1846" t="s">
        <v>972</v>
      </c>
      <c r="J1846" t="s">
        <v>3219</v>
      </c>
      <c r="K1846" s="23">
        <v>0.0</v>
      </c>
      <c r="N1846">
        <v>0.04</v>
      </c>
      <c r="O1846" s="23">
        <v>1.0</v>
      </c>
      <c r="R1846">
        <v>0.04</v>
      </c>
      <c r="S1846" t="s">
        <v>976</v>
      </c>
      <c r="T1846">
        <v>0.0</v>
      </c>
      <c r="U1846">
        <v>0.0</v>
      </c>
      <c r="V1846" s="6" t="s">
        <v>978</v>
      </c>
      <c r="W1846" s="6" t="s">
        <v>1384</v>
      </c>
      <c r="X1846" s="6" t="s">
        <v>1384</v>
      </c>
      <c r="Y1846" s="6" t="s">
        <v>1316</v>
      </c>
      <c r="Z1846" s="6" t="s">
        <v>1251</v>
      </c>
      <c r="AA1846" s="35" t="s">
        <v>3216</v>
      </c>
      <c r="AB1846" s="6" t="s">
        <v>3217</v>
      </c>
    </row>
    <row r="1847" ht="15.75" hidden="1" customHeight="1">
      <c r="A1847" s="2">
        <v>47.0</v>
      </c>
      <c r="B1847" s="18" t="s">
        <v>828</v>
      </c>
      <c r="C1847">
        <v>0.0</v>
      </c>
      <c r="D1847">
        <v>0.0</v>
      </c>
      <c r="E1847" t="s">
        <v>965</v>
      </c>
      <c r="F1847" t="s">
        <v>1134</v>
      </c>
      <c r="G1847" t="s">
        <v>3223</v>
      </c>
      <c r="H1847" t="s">
        <v>1725</v>
      </c>
      <c r="I1847" t="s">
        <v>972</v>
      </c>
      <c r="J1847" t="s">
        <v>973</v>
      </c>
      <c r="K1847" s="23">
        <v>0.0</v>
      </c>
      <c r="N1847">
        <v>33.8</v>
      </c>
      <c r="O1847" s="23">
        <v>1.0</v>
      </c>
      <c r="R1847">
        <v>35.8</v>
      </c>
      <c r="S1847" t="s">
        <v>976</v>
      </c>
      <c r="T1847">
        <v>0.0</v>
      </c>
      <c r="U1847">
        <v>0.0</v>
      </c>
      <c r="V1847" s="6" t="s">
        <v>978</v>
      </c>
      <c r="W1847" s="6" t="s">
        <v>1384</v>
      </c>
      <c r="X1847" s="6" t="s">
        <v>1384</v>
      </c>
      <c r="Y1847" s="6" t="s">
        <v>1316</v>
      </c>
      <c r="Z1847" s="6" t="s">
        <v>1251</v>
      </c>
      <c r="AA1847" s="35" t="s">
        <v>3224</v>
      </c>
      <c r="AB1847" s="6" t="s">
        <v>3225</v>
      </c>
    </row>
    <row r="1848" ht="15.75" hidden="1" customHeight="1">
      <c r="A1848" s="2">
        <v>47.0</v>
      </c>
      <c r="B1848" s="18" t="s">
        <v>828</v>
      </c>
      <c r="C1848">
        <v>0.0</v>
      </c>
      <c r="D1848">
        <v>0.0</v>
      </c>
      <c r="E1848" t="s">
        <v>965</v>
      </c>
      <c r="F1848" t="s">
        <v>1134</v>
      </c>
      <c r="G1848" t="s">
        <v>3223</v>
      </c>
      <c r="H1848" t="s">
        <v>1725</v>
      </c>
      <c r="I1848" t="s">
        <v>972</v>
      </c>
      <c r="J1848" t="s">
        <v>3219</v>
      </c>
      <c r="K1848" s="23">
        <v>0.0</v>
      </c>
      <c r="N1848">
        <v>4.8</v>
      </c>
      <c r="O1848" s="23">
        <v>1.0</v>
      </c>
      <c r="R1848">
        <v>4.8</v>
      </c>
      <c r="S1848" t="s">
        <v>976</v>
      </c>
      <c r="T1848">
        <v>0.0</v>
      </c>
      <c r="U1848">
        <v>0.0</v>
      </c>
      <c r="V1848" s="6" t="s">
        <v>978</v>
      </c>
      <c r="W1848" s="6" t="s">
        <v>1384</v>
      </c>
      <c r="X1848" s="6" t="s">
        <v>1384</v>
      </c>
      <c r="Y1848" s="6" t="s">
        <v>1316</v>
      </c>
      <c r="Z1848" s="6" t="s">
        <v>1251</v>
      </c>
      <c r="AA1848" s="35" t="s">
        <v>3224</v>
      </c>
      <c r="AB1848" s="6" t="s">
        <v>3225</v>
      </c>
    </row>
    <row r="1849" ht="15.75" hidden="1" customHeight="1">
      <c r="A1849" s="2">
        <v>47.0</v>
      </c>
      <c r="B1849" s="18" t="s">
        <v>828</v>
      </c>
      <c r="C1849">
        <v>0.0</v>
      </c>
      <c r="D1849">
        <v>0.0</v>
      </c>
      <c r="E1849" t="s">
        <v>965</v>
      </c>
      <c r="F1849" t="s">
        <v>1134</v>
      </c>
      <c r="G1849" t="s">
        <v>3226</v>
      </c>
      <c r="H1849" t="s">
        <v>1725</v>
      </c>
      <c r="I1849" t="s">
        <v>972</v>
      </c>
      <c r="J1849" t="s">
        <v>973</v>
      </c>
      <c r="K1849" s="23">
        <v>0.0</v>
      </c>
      <c r="N1849">
        <v>32.0</v>
      </c>
      <c r="O1849" s="23">
        <v>1.0</v>
      </c>
      <c r="R1849">
        <v>35.6</v>
      </c>
      <c r="S1849">
        <v>0.05</v>
      </c>
      <c r="T1849">
        <v>1.0</v>
      </c>
      <c r="V1849" s="6" t="s">
        <v>978</v>
      </c>
      <c r="W1849" s="6" t="s">
        <v>1384</v>
      </c>
      <c r="X1849" s="6" t="s">
        <v>1384</v>
      </c>
      <c r="Y1849" s="6" t="s">
        <v>1316</v>
      </c>
      <c r="Z1849" s="6" t="s">
        <v>1251</v>
      </c>
      <c r="AA1849" s="35" t="s">
        <v>3224</v>
      </c>
      <c r="AB1849" s="6" t="s">
        <v>3225</v>
      </c>
    </row>
    <row r="1850" ht="15.75" hidden="1" customHeight="1">
      <c r="A1850" s="2">
        <v>47.0</v>
      </c>
      <c r="B1850" s="18" t="s">
        <v>828</v>
      </c>
      <c r="C1850">
        <v>0.0</v>
      </c>
      <c r="D1850">
        <v>0.0</v>
      </c>
      <c r="E1850" t="s">
        <v>965</v>
      </c>
      <c r="F1850" t="s">
        <v>1134</v>
      </c>
      <c r="G1850" t="s">
        <v>3226</v>
      </c>
      <c r="H1850" t="s">
        <v>1725</v>
      </c>
      <c r="I1850" t="s">
        <v>972</v>
      </c>
      <c r="J1850" t="s">
        <v>3219</v>
      </c>
      <c r="K1850" s="23">
        <v>0.0</v>
      </c>
      <c r="N1850">
        <v>4.8</v>
      </c>
      <c r="O1850" s="23">
        <v>1.0</v>
      </c>
      <c r="R1850">
        <v>4.8</v>
      </c>
      <c r="S1850">
        <v>0.05</v>
      </c>
      <c r="T1850">
        <v>1.0</v>
      </c>
      <c r="V1850" s="6" t="s">
        <v>978</v>
      </c>
      <c r="W1850" s="6" t="s">
        <v>1384</v>
      </c>
      <c r="X1850" s="6" t="s">
        <v>1384</v>
      </c>
      <c r="Y1850" s="6" t="s">
        <v>1316</v>
      </c>
      <c r="Z1850" s="6" t="s">
        <v>1251</v>
      </c>
      <c r="AA1850" s="35" t="s">
        <v>3224</v>
      </c>
      <c r="AB1850" s="6" t="s">
        <v>3225</v>
      </c>
    </row>
    <row r="1851" ht="15.75" hidden="1" customHeight="1">
      <c r="A1851" s="2">
        <v>47.0</v>
      </c>
      <c r="B1851" s="18" t="s">
        <v>828</v>
      </c>
      <c r="C1851">
        <v>0.0</v>
      </c>
      <c r="D1851">
        <v>0.0</v>
      </c>
      <c r="E1851" t="s">
        <v>965</v>
      </c>
      <c r="F1851" t="s">
        <v>1134</v>
      </c>
      <c r="G1851" t="s">
        <v>3227</v>
      </c>
      <c r="H1851" t="s">
        <v>1725</v>
      </c>
      <c r="I1851" t="s">
        <v>972</v>
      </c>
      <c r="J1851" t="s">
        <v>973</v>
      </c>
      <c r="K1851" s="23">
        <v>0.0</v>
      </c>
      <c r="N1851">
        <v>40.4</v>
      </c>
      <c r="O1851" s="23">
        <v>1.0</v>
      </c>
      <c r="R1851">
        <v>37.7</v>
      </c>
      <c r="S1851">
        <v>0.05</v>
      </c>
      <c r="T1851">
        <v>-1.0</v>
      </c>
      <c r="V1851" s="6" t="s">
        <v>978</v>
      </c>
      <c r="W1851" s="6" t="s">
        <v>1384</v>
      </c>
      <c r="X1851" s="6" t="s">
        <v>1384</v>
      </c>
      <c r="Y1851" s="6" t="s">
        <v>1316</v>
      </c>
      <c r="Z1851" s="6" t="s">
        <v>1251</v>
      </c>
      <c r="AA1851" s="35" t="s">
        <v>3224</v>
      </c>
      <c r="AB1851" s="6" t="s">
        <v>3225</v>
      </c>
    </row>
    <row r="1852" ht="15.75" hidden="1" customHeight="1">
      <c r="A1852" s="2">
        <v>47.0</v>
      </c>
      <c r="B1852" s="18" t="s">
        <v>828</v>
      </c>
      <c r="C1852">
        <v>0.0</v>
      </c>
      <c r="D1852">
        <v>0.0</v>
      </c>
      <c r="E1852" t="s">
        <v>965</v>
      </c>
      <c r="F1852" t="s">
        <v>1134</v>
      </c>
      <c r="G1852" t="s">
        <v>3227</v>
      </c>
      <c r="H1852" t="s">
        <v>1725</v>
      </c>
      <c r="I1852" t="s">
        <v>972</v>
      </c>
      <c r="J1852" t="s">
        <v>3219</v>
      </c>
      <c r="K1852" s="23">
        <v>0.0</v>
      </c>
      <c r="N1852">
        <v>2.9</v>
      </c>
      <c r="O1852" s="23">
        <v>1.0</v>
      </c>
      <c r="R1852">
        <v>2.9</v>
      </c>
      <c r="S1852">
        <v>0.05</v>
      </c>
      <c r="T1852">
        <v>-1.0</v>
      </c>
      <c r="V1852" s="6" t="s">
        <v>978</v>
      </c>
      <c r="W1852" s="6" t="s">
        <v>1384</v>
      </c>
      <c r="X1852" s="6" t="s">
        <v>1384</v>
      </c>
      <c r="Y1852" s="6" t="s">
        <v>1316</v>
      </c>
      <c r="Z1852" s="6" t="s">
        <v>1251</v>
      </c>
      <c r="AA1852" s="35" t="s">
        <v>3224</v>
      </c>
      <c r="AB1852" s="6" t="s">
        <v>3225</v>
      </c>
    </row>
    <row r="1853" ht="15.75" hidden="1" customHeight="1">
      <c r="A1853" s="2">
        <v>47.0</v>
      </c>
      <c r="B1853" s="18" t="s">
        <v>828</v>
      </c>
      <c r="C1853">
        <v>0.0</v>
      </c>
      <c r="D1853">
        <v>0.0</v>
      </c>
      <c r="E1853" t="s">
        <v>965</v>
      </c>
      <c r="F1853" t="s">
        <v>1134</v>
      </c>
      <c r="G1853" t="s">
        <v>3228</v>
      </c>
      <c r="H1853" t="s">
        <v>1725</v>
      </c>
      <c r="I1853" t="s">
        <v>972</v>
      </c>
      <c r="J1853" t="s">
        <v>973</v>
      </c>
      <c r="K1853" s="23">
        <v>0.0</v>
      </c>
      <c r="N1853">
        <v>40.2</v>
      </c>
      <c r="O1853" s="23">
        <v>1.0</v>
      </c>
      <c r="R1853">
        <v>36.9</v>
      </c>
      <c r="S1853">
        <v>0.05</v>
      </c>
      <c r="T1853">
        <v>-1.0</v>
      </c>
      <c r="V1853" s="6" t="s">
        <v>978</v>
      </c>
      <c r="W1853" s="6" t="s">
        <v>1384</v>
      </c>
      <c r="X1853" s="6" t="s">
        <v>1384</v>
      </c>
      <c r="Y1853" s="6" t="s">
        <v>1316</v>
      </c>
      <c r="Z1853" s="6" t="s">
        <v>1251</v>
      </c>
      <c r="AA1853" s="35" t="s">
        <v>3224</v>
      </c>
      <c r="AB1853" s="6" t="s">
        <v>3225</v>
      </c>
    </row>
    <row r="1854" ht="15.75" hidden="1" customHeight="1">
      <c r="A1854" s="2">
        <v>47.0</v>
      </c>
      <c r="B1854" s="18" t="s">
        <v>828</v>
      </c>
      <c r="C1854">
        <v>0.0</v>
      </c>
      <c r="D1854">
        <v>0.0</v>
      </c>
      <c r="E1854" t="s">
        <v>965</v>
      </c>
      <c r="F1854" t="s">
        <v>1134</v>
      </c>
      <c r="G1854" t="s">
        <v>3228</v>
      </c>
      <c r="H1854" t="s">
        <v>1725</v>
      </c>
      <c r="I1854" t="s">
        <v>972</v>
      </c>
      <c r="J1854" t="s">
        <v>3219</v>
      </c>
      <c r="K1854" s="23">
        <v>0.0</v>
      </c>
      <c r="N1854">
        <v>2.9</v>
      </c>
      <c r="O1854" s="23">
        <v>1.0</v>
      </c>
      <c r="R1854">
        <v>2.9</v>
      </c>
      <c r="S1854">
        <v>0.05</v>
      </c>
      <c r="T1854">
        <v>-1.0</v>
      </c>
      <c r="V1854" s="6" t="s">
        <v>978</v>
      </c>
      <c r="W1854" s="6" t="s">
        <v>1384</v>
      </c>
      <c r="X1854" s="6" t="s">
        <v>1384</v>
      </c>
      <c r="Y1854" s="6" t="s">
        <v>1316</v>
      </c>
      <c r="Z1854" s="6" t="s">
        <v>1251</v>
      </c>
      <c r="AA1854" s="35" t="s">
        <v>3224</v>
      </c>
      <c r="AB1854" s="6" t="s">
        <v>3225</v>
      </c>
    </row>
    <row r="1855" ht="15.75" hidden="1" customHeight="1">
      <c r="A1855" s="2">
        <v>47.0</v>
      </c>
      <c r="B1855" s="18" t="s">
        <v>828</v>
      </c>
      <c r="C1855">
        <v>0.0</v>
      </c>
      <c r="D1855">
        <v>0.0</v>
      </c>
      <c r="E1855" t="s">
        <v>965</v>
      </c>
      <c r="F1855" t="s">
        <v>1134</v>
      </c>
      <c r="G1855" t="s">
        <v>3229</v>
      </c>
      <c r="H1855" t="s">
        <v>1725</v>
      </c>
      <c r="I1855" t="s">
        <v>972</v>
      </c>
      <c r="J1855" t="s">
        <v>973</v>
      </c>
      <c r="K1855" s="23">
        <v>0.0</v>
      </c>
      <c r="N1855">
        <v>25.9</v>
      </c>
      <c r="O1855" s="23">
        <v>1.0</v>
      </c>
      <c r="R1855">
        <v>26.5</v>
      </c>
      <c r="S1855" t="s">
        <v>976</v>
      </c>
      <c r="T1855">
        <v>0.0</v>
      </c>
      <c r="U1855">
        <v>0.0</v>
      </c>
      <c r="V1855" s="6" t="s">
        <v>978</v>
      </c>
      <c r="W1855" s="6" t="s">
        <v>1384</v>
      </c>
      <c r="X1855" s="6" t="s">
        <v>1384</v>
      </c>
      <c r="Y1855" s="6" t="s">
        <v>1316</v>
      </c>
      <c r="Z1855" s="6" t="s">
        <v>1251</v>
      </c>
      <c r="AA1855" s="35" t="s">
        <v>3224</v>
      </c>
      <c r="AB1855" s="6" t="s">
        <v>3225</v>
      </c>
    </row>
    <row r="1856" ht="15.75" hidden="1" customHeight="1">
      <c r="A1856" s="2">
        <v>47.0</v>
      </c>
      <c r="B1856" s="18" t="s">
        <v>828</v>
      </c>
      <c r="C1856">
        <v>0.0</v>
      </c>
      <c r="D1856">
        <v>0.0</v>
      </c>
      <c r="E1856" t="s">
        <v>965</v>
      </c>
      <c r="F1856" t="s">
        <v>1134</v>
      </c>
      <c r="G1856" t="s">
        <v>3229</v>
      </c>
      <c r="H1856" t="s">
        <v>1725</v>
      </c>
      <c r="I1856" t="s">
        <v>972</v>
      </c>
      <c r="J1856" t="s">
        <v>3219</v>
      </c>
      <c r="K1856" s="23">
        <v>0.0</v>
      </c>
      <c r="N1856">
        <v>2.0</v>
      </c>
      <c r="O1856" s="23">
        <v>1.0</v>
      </c>
      <c r="R1856">
        <v>2.0</v>
      </c>
      <c r="S1856" t="s">
        <v>976</v>
      </c>
      <c r="T1856">
        <v>0.0</v>
      </c>
      <c r="U1856">
        <v>0.0</v>
      </c>
      <c r="V1856" s="6" t="s">
        <v>978</v>
      </c>
      <c r="W1856" s="6" t="s">
        <v>1384</v>
      </c>
      <c r="X1856" s="6" t="s">
        <v>1384</v>
      </c>
      <c r="Y1856" s="6" t="s">
        <v>1316</v>
      </c>
      <c r="Z1856" s="6" t="s">
        <v>1251</v>
      </c>
      <c r="AA1856" s="35" t="s">
        <v>3224</v>
      </c>
      <c r="AB1856" s="6" t="s">
        <v>3225</v>
      </c>
    </row>
    <row r="1857" ht="15.75" hidden="1" customHeight="1">
      <c r="A1857" s="2">
        <v>47.0</v>
      </c>
      <c r="B1857" s="18" t="s">
        <v>828</v>
      </c>
      <c r="C1857">
        <v>0.0</v>
      </c>
      <c r="D1857">
        <v>0.0</v>
      </c>
      <c r="E1857" t="s">
        <v>965</v>
      </c>
      <c r="F1857" t="s">
        <v>1134</v>
      </c>
      <c r="G1857" t="s">
        <v>3230</v>
      </c>
      <c r="H1857" t="s">
        <v>1725</v>
      </c>
      <c r="I1857" t="s">
        <v>972</v>
      </c>
      <c r="J1857" t="s">
        <v>973</v>
      </c>
      <c r="K1857" s="23">
        <v>0.0</v>
      </c>
      <c r="N1857">
        <v>27.8</v>
      </c>
      <c r="O1857" s="23">
        <v>1.0</v>
      </c>
      <c r="R1857">
        <v>27.5</v>
      </c>
      <c r="S1857" t="s">
        <v>976</v>
      </c>
      <c r="T1857">
        <v>0.0</v>
      </c>
      <c r="U1857">
        <v>0.0</v>
      </c>
      <c r="V1857" s="6" t="s">
        <v>978</v>
      </c>
      <c r="W1857" s="6" t="s">
        <v>1384</v>
      </c>
      <c r="X1857" s="6" t="s">
        <v>1384</v>
      </c>
      <c r="Y1857" s="6" t="s">
        <v>1316</v>
      </c>
      <c r="Z1857" s="6" t="s">
        <v>1251</v>
      </c>
      <c r="AA1857" s="35" t="s">
        <v>3224</v>
      </c>
      <c r="AB1857" s="6" t="s">
        <v>3225</v>
      </c>
    </row>
    <row r="1858" ht="15.75" hidden="1" customHeight="1">
      <c r="A1858" s="2">
        <v>47.0</v>
      </c>
      <c r="B1858" s="18" t="s">
        <v>828</v>
      </c>
      <c r="C1858">
        <v>0.0</v>
      </c>
      <c r="D1858">
        <v>0.0</v>
      </c>
      <c r="E1858" t="s">
        <v>965</v>
      </c>
      <c r="F1858" t="s">
        <v>1134</v>
      </c>
      <c r="G1858" t="s">
        <v>3230</v>
      </c>
      <c r="H1858" t="s">
        <v>1725</v>
      </c>
      <c r="I1858" t="s">
        <v>972</v>
      </c>
      <c r="J1858" t="s">
        <v>3219</v>
      </c>
      <c r="K1858" s="23">
        <v>0.0</v>
      </c>
      <c r="N1858">
        <v>2.0</v>
      </c>
      <c r="O1858" s="23">
        <v>1.0</v>
      </c>
      <c r="R1858">
        <v>2.0</v>
      </c>
      <c r="S1858" t="s">
        <v>976</v>
      </c>
      <c r="T1858">
        <v>0.0</v>
      </c>
      <c r="U1858">
        <v>0.0</v>
      </c>
      <c r="V1858" s="6" t="s">
        <v>978</v>
      </c>
      <c r="W1858" s="6" t="s">
        <v>1384</v>
      </c>
      <c r="X1858" s="6" t="s">
        <v>1384</v>
      </c>
      <c r="Y1858" s="6" t="s">
        <v>1316</v>
      </c>
      <c r="Z1858" s="6" t="s">
        <v>1251</v>
      </c>
      <c r="AA1858" s="35" t="s">
        <v>3224</v>
      </c>
      <c r="AB1858" s="6" t="s">
        <v>3225</v>
      </c>
    </row>
    <row r="1859" ht="15.75" hidden="1" customHeight="1">
      <c r="A1859" s="2">
        <v>47.0</v>
      </c>
      <c r="B1859" s="18" t="s">
        <v>828</v>
      </c>
      <c r="C1859">
        <v>0.0</v>
      </c>
      <c r="D1859">
        <v>0.0</v>
      </c>
      <c r="E1859" t="s">
        <v>965</v>
      </c>
      <c r="F1859" t="s">
        <v>1134</v>
      </c>
      <c r="G1859" t="s">
        <v>3231</v>
      </c>
      <c r="H1859" t="s">
        <v>3232</v>
      </c>
      <c r="I1859" t="s">
        <v>972</v>
      </c>
      <c r="J1859" t="s">
        <v>973</v>
      </c>
      <c r="K1859" s="23">
        <v>0.0</v>
      </c>
      <c r="N1859">
        <v>0.558</v>
      </c>
      <c r="O1859" s="23">
        <v>1.0</v>
      </c>
      <c r="R1859">
        <v>0.571</v>
      </c>
      <c r="S1859" t="s">
        <v>976</v>
      </c>
      <c r="T1859">
        <v>0.0</v>
      </c>
      <c r="U1859">
        <v>0.0</v>
      </c>
      <c r="V1859" s="6" t="s">
        <v>978</v>
      </c>
      <c r="W1859" s="6" t="s">
        <v>1384</v>
      </c>
      <c r="X1859" s="6" t="s">
        <v>1384</v>
      </c>
      <c r="Y1859" s="6" t="s">
        <v>1316</v>
      </c>
      <c r="Z1859" s="6" t="s">
        <v>1251</v>
      </c>
      <c r="AA1859" s="35" t="s">
        <v>3233</v>
      </c>
      <c r="AB1859" s="6" t="s">
        <v>3234</v>
      </c>
    </row>
    <row r="1860" ht="15.75" hidden="1" customHeight="1">
      <c r="A1860" s="2">
        <v>47.0</v>
      </c>
      <c r="B1860" s="18" t="s">
        <v>828</v>
      </c>
      <c r="C1860">
        <v>0.0</v>
      </c>
      <c r="D1860">
        <v>0.0</v>
      </c>
      <c r="E1860" t="s">
        <v>965</v>
      </c>
      <c r="F1860" t="s">
        <v>1134</v>
      </c>
      <c r="G1860" t="s">
        <v>3231</v>
      </c>
      <c r="H1860" t="s">
        <v>3235</v>
      </c>
      <c r="I1860" t="s">
        <v>972</v>
      </c>
      <c r="J1860" t="s">
        <v>3219</v>
      </c>
      <c r="K1860" s="23">
        <v>0.0</v>
      </c>
      <c r="N1860">
        <v>0.025</v>
      </c>
      <c r="O1860" s="23">
        <v>1.0</v>
      </c>
      <c r="R1860">
        <v>0.025</v>
      </c>
      <c r="S1860" t="s">
        <v>976</v>
      </c>
      <c r="T1860">
        <v>0.0</v>
      </c>
      <c r="U1860">
        <v>0.0</v>
      </c>
      <c r="V1860" s="6" t="s">
        <v>978</v>
      </c>
      <c r="W1860" s="6" t="s">
        <v>1384</v>
      </c>
      <c r="X1860" s="6" t="s">
        <v>1384</v>
      </c>
      <c r="Y1860" s="6" t="s">
        <v>1316</v>
      </c>
      <c r="Z1860" s="6" t="s">
        <v>1251</v>
      </c>
      <c r="AA1860" s="35" t="s">
        <v>3233</v>
      </c>
      <c r="AB1860" s="6" t="s">
        <v>3234</v>
      </c>
    </row>
    <row r="1861" ht="15.75" hidden="1" customHeight="1">
      <c r="A1861" s="2">
        <v>47.0</v>
      </c>
      <c r="B1861" s="18" t="s">
        <v>828</v>
      </c>
      <c r="C1861">
        <v>0.0</v>
      </c>
      <c r="D1861">
        <v>0.0</v>
      </c>
      <c r="E1861" t="s">
        <v>965</v>
      </c>
      <c r="F1861" t="s">
        <v>1134</v>
      </c>
      <c r="G1861" t="s">
        <v>3236</v>
      </c>
      <c r="H1861" t="s">
        <v>3237</v>
      </c>
      <c r="I1861" t="s">
        <v>972</v>
      </c>
      <c r="J1861" t="s">
        <v>973</v>
      </c>
      <c r="K1861" s="23">
        <v>0.0</v>
      </c>
      <c r="N1861">
        <v>0.574</v>
      </c>
      <c r="O1861" s="23">
        <v>1.0</v>
      </c>
      <c r="R1861">
        <v>0.553</v>
      </c>
      <c r="S1861" t="s">
        <v>976</v>
      </c>
      <c r="T1861">
        <v>0.0</v>
      </c>
      <c r="U1861">
        <v>0.0</v>
      </c>
      <c r="V1861" s="6" t="s">
        <v>978</v>
      </c>
      <c r="W1861" s="6" t="s">
        <v>1384</v>
      </c>
      <c r="X1861" s="6" t="s">
        <v>1384</v>
      </c>
      <c r="Y1861" s="6" t="s">
        <v>1316</v>
      </c>
      <c r="Z1861" s="6" t="s">
        <v>1251</v>
      </c>
      <c r="AA1861" s="35" t="s">
        <v>3233</v>
      </c>
      <c r="AB1861" s="6" t="s">
        <v>3234</v>
      </c>
    </row>
    <row r="1862" ht="15.75" hidden="1" customHeight="1">
      <c r="A1862" s="2">
        <v>47.0</v>
      </c>
      <c r="B1862" s="18" t="s">
        <v>828</v>
      </c>
      <c r="C1862">
        <v>0.0</v>
      </c>
      <c r="D1862">
        <v>0.0</v>
      </c>
      <c r="E1862" t="s">
        <v>965</v>
      </c>
      <c r="F1862" t="s">
        <v>1134</v>
      </c>
      <c r="G1862" t="s">
        <v>3236</v>
      </c>
      <c r="H1862" t="s">
        <v>3238</v>
      </c>
      <c r="I1862" t="s">
        <v>972</v>
      </c>
      <c r="J1862" t="s">
        <v>3219</v>
      </c>
      <c r="K1862" s="23">
        <v>0.0</v>
      </c>
      <c r="N1862">
        <v>0.025</v>
      </c>
      <c r="O1862" s="23">
        <v>1.0</v>
      </c>
      <c r="R1862">
        <v>0.025</v>
      </c>
      <c r="S1862" t="s">
        <v>976</v>
      </c>
      <c r="T1862">
        <v>0.0</v>
      </c>
      <c r="U1862">
        <v>0.0</v>
      </c>
      <c r="V1862" s="6" t="s">
        <v>978</v>
      </c>
      <c r="W1862" s="6" t="s">
        <v>1384</v>
      </c>
      <c r="X1862" s="6" t="s">
        <v>1384</v>
      </c>
      <c r="Y1862" s="6" t="s">
        <v>1316</v>
      </c>
      <c r="Z1862" s="6" t="s">
        <v>1251</v>
      </c>
      <c r="AA1862" s="35" t="s">
        <v>3233</v>
      </c>
      <c r="AB1862" s="6" t="s">
        <v>3234</v>
      </c>
    </row>
    <row r="1863" ht="15.75" hidden="1" customHeight="1">
      <c r="A1863" s="2">
        <v>47.0</v>
      </c>
      <c r="B1863" s="18" t="s">
        <v>828</v>
      </c>
      <c r="C1863">
        <v>0.0</v>
      </c>
      <c r="D1863">
        <v>0.0</v>
      </c>
      <c r="E1863" t="s">
        <v>965</v>
      </c>
      <c r="F1863" t="s">
        <v>1134</v>
      </c>
      <c r="G1863" t="s">
        <v>3239</v>
      </c>
      <c r="H1863" t="s">
        <v>3240</v>
      </c>
      <c r="I1863" t="s">
        <v>972</v>
      </c>
      <c r="J1863" t="s">
        <v>973</v>
      </c>
      <c r="K1863" s="23">
        <v>0.0</v>
      </c>
      <c r="N1863">
        <v>0.311</v>
      </c>
      <c r="O1863" s="23">
        <v>1.0</v>
      </c>
      <c r="R1863">
        <v>0.347</v>
      </c>
      <c r="S1863">
        <v>0.05</v>
      </c>
      <c r="T1863">
        <v>1.0</v>
      </c>
      <c r="U1863">
        <v>1.0</v>
      </c>
      <c r="V1863" s="6" t="s">
        <v>978</v>
      </c>
      <c r="W1863" s="6" t="s">
        <v>1384</v>
      </c>
      <c r="X1863" s="6" t="s">
        <v>1384</v>
      </c>
      <c r="Y1863" s="6" t="s">
        <v>1316</v>
      </c>
      <c r="Z1863" s="6" t="s">
        <v>1251</v>
      </c>
      <c r="AA1863" s="35" t="s">
        <v>3241</v>
      </c>
      <c r="AB1863" t="s">
        <v>3242</v>
      </c>
      <c r="AC1863" t="s">
        <v>3243</v>
      </c>
    </row>
    <row r="1864" ht="15.75" hidden="1" customHeight="1">
      <c r="A1864" s="2">
        <v>47.0</v>
      </c>
      <c r="B1864" s="18" t="s">
        <v>828</v>
      </c>
      <c r="C1864">
        <v>0.0</v>
      </c>
      <c r="D1864">
        <v>0.0</v>
      </c>
      <c r="E1864" t="s">
        <v>965</v>
      </c>
      <c r="F1864" t="s">
        <v>1134</v>
      </c>
      <c r="G1864" t="s">
        <v>3239</v>
      </c>
      <c r="H1864" t="s">
        <v>3244</v>
      </c>
      <c r="I1864" t="s">
        <v>972</v>
      </c>
      <c r="J1864" t="s">
        <v>3219</v>
      </c>
      <c r="K1864" s="23">
        <v>0.0</v>
      </c>
      <c r="N1864">
        <v>0.014</v>
      </c>
      <c r="O1864" s="23">
        <v>1.0</v>
      </c>
      <c r="R1864">
        <v>0.014</v>
      </c>
      <c r="S1864">
        <v>0.05</v>
      </c>
      <c r="T1864">
        <v>1.0</v>
      </c>
      <c r="U1864">
        <v>1.0</v>
      </c>
      <c r="V1864" s="6" t="s">
        <v>978</v>
      </c>
      <c r="W1864" s="6" t="s">
        <v>1384</v>
      </c>
      <c r="X1864" s="6" t="s">
        <v>1384</v>
      </c>
      <c r="Y1864" s="6" t="s">
        <v>1316</v>
      </c>
      <c r="Z1864" s="6" t="s">
        <v>1251</v>
      </c>
      <c r="AA1864" s="35" t="s">
        <v>3241</v>
      </c>
      <c r="AB1864" t="s">
        <v>3242</v>
      </c>
      <c r="AC1864" t="s">
        <v>3243</v>
      </c>
    </row>
    <row r="1865" ht="15.75" hidden="1" customHeight="1">
      <c r="A1865" s="2">
        <v>47.0</v>
      </c>
      <c r="B1865" s="18" t="s">
        <v>828</v>
      </c>
      <c r="C1865">
        <v>0.0</v>
      </c>
      <c r="D1865">
        <v>0.0</v>
      </c>
      <c r="E1865" t="s">
        <v>965</v>
      </c>
      <c r="F1865" t="s">
        <v>1134</v>
      </c>
      <c r="G1865" t="s">
        <v>3245</v>
      </c>
      <c r="H1865" t="s">
        <v>3246</v>
      </c>
      <c r="I1865" t="s">
        <v>972</v>
      </c>
      <c r="J1865" t="s">
        <v>973</v>
      </c>
      <c r="K1865" s="23">
        <v>0.0</v>
      </c>
      <c r="N1865">
        <v>0.31</v>
      </c>
      <c r="O1865" s="23">
        <v>1.0</v>
      </c>
      <c r="R1865">
        <v>0.341</v>
      </c>
      <c r="S1865" t="s">
        <v>976</v>
      </c>
      <c r="T1865">
        <v>0.0</v>
      </c>
      <c r="U1865">
        <v>0.0</v>
      </c>
      <c r="V1865" s="6" t="s">
        <v>978</v>
      </c>
      <c r="W1865" s="6" t="s">
        <v>1384</v>
      </c>
      <c r="X1865" s="6" t="s">
        <v>1384</v>
      </c>
      <c r="Y1865" s="6" t="s">
        <v>1316</v>
      </c>
      <c r="Z1865" s="6" t="s">
        <v>1251</v>
      </c>
      <c r="AA1865" s="35" t="s">
        <v>3241</v>
      </c>
      <c r="AB1865" t="s">
        <v>3242</v>
      </c>
      <c r="AC1865" t="s">
        <v>3243</v>
      </c>
    </row>
    <row r="1866" ht="15.75" hidden="1" customHeight="1">
      <c r="A1866" s="2">
        <v>47.0</v>
      </c>
      <c r="B1866" s="18" t="s">
        <v>828</v>
      </c>
      <c r="C1866">
        <v>0.0</v>
      </c>
      <c r="D1866">
        <v>0.0</v>
      </c>
      <c r="E1866" t="s">
        <v>965</v>
      </c>
      <c r="F1866" t="s">
        <v>1134</v>
      </c>
      <c r="G1866" t="s">
        <v>3245</v>
      </c>
      <c r="H1866" t="s">
        <v>3247</v>
      </c>
      <c r="I1866" t="s">
        <v>972</v>
      </c>
      <c r="J1866" t="s">
        <v>3219</v>
      </c>
      <c r="K1866" s="23">
        <v>0.0</v>
      </c>
      <c r="N1866">
        <v>0.014</v>
      </c>
      <c r="O1866" s="23">
        <v>1.0</v>
      </c>
      <c r="R1866">
        <v>0.014</v>
      </c>
      <c r="S1866" t="s">
        <v>976</v>
      </c>
      <c r="T1866">
        <v>0.0</v>
      </c>
      <c r="U1866">
        <v>0.0</v>
      </c>
      <c r="V1866" s="6" t="s">
        <v>978</v>
      </c>
      <c r="W1866" s="6" t="s">
        <v>1384</v>
      </c>
      <c r="X1866" s="6" t="s">
        <v>1384</v>
      </c>
      <c r="Y1866" s="6" t="s">
        <v>1316</v>
      </c>
      <c r="Z1866" s="6" t="s">
        <v>1251</v>
      </c>
      <c r="AA1866" s="35" t="s">
        <v>3241</v>
      </c>
      <c r="AB1866" t="s">
        <v>3242</v>
      </c>
      <c r="AC1866" t="s">
        <v>3243</v>
      </c>
    </row>
    <row r="1867" ht="15.75" hidden="1" customHeight="1">
      <c r="A1867" s="2">
        <v>47.0</v>
      </c>
      <c r="B1867" s="18" t="s">
        <v>828</v>
      </c>
      <c r="C1867">
        <v>0.0</v>
      </c>
      <c r="D1867">
        <v>0.0</v>
      </c>
      <c r="E1867" t="s">
        <v>965</v>
      </c>
      <c r="F1867" t="s">
        <v>1134</v>
      </c>
      <c r="G1867" t="s">
        <v>3248</v>
      </c>
      <c r="H1867" t="s">
        <v>3249</v>
      </c>
      <c r="I1867" t="s">
        <v>972</v>
      </c>
      <c r="J1867" t="s">
        <v>973</v>
      </c>
      <c r="K1867" s="23">
        <v>0.0</v>
      </c>
      <c r="N1867">
        <v>0.169</v>
      </c>
      <c r="O1867" s="23">
        <v>1.0</v>
      </c>
      <c r="R1867">
        <v>0.175</v>
      </c>
      <c r="S1867" t="s">
        <v>976</v>
      </c>
      <c r="T1867">
        <v>0.0</v>
      </c>
      <c r="U1867">
        <v>0.0</v>
      </c>
      <c r="V1867" s="6" t="s">
        <v>978</v>
      </c>
      <c r="W1867" s="6" t="s">
        <v>1384</v>
      </c>
      <c r="X1867" s="6" t="s">
        <v>1384</v>
      </c>
      <c r="Y1867" s="6" t="s">
        <v>1316</v>
      </c>
      <c r="Z1867" s="6" t="s">
        <v>1251</v>
      </c>
      <c r="AA1867" t="s">
        <v>3250</v>
      </c>
      <c r="AB1867" t="s">
        <v>3251</v>
      </c>
      <c r="AC1867" t="s">
        <v>3252</v>
      </c>
    </row>
    <row r="1868" ht="15.75" hidden="1" customHeight="1">
      <c r="A1868" s="2">
        <v>47.0</v>
      </c>
      <c r="B1868" s="18" t="s">
        <v>828</v>
      </c>
      <c r="C1868">
        <v>0.0</v>
      </c>
      <c r="D1868">
        <v>0.0</v>
      </c>
      <c r="E1868" t="s">
        <v>965</v>
      </c>
      <c r="F1868" t="s">
        <v>1134</v>
      </c>
      <c r="G1868" t="s">
        <v>3248</v>
      </c>
      <c r="H1868" t="s">
        <v>3253</v>
      </c>
      <c r="I1868" t="s">
        <v>972</v>
      </c>
      <c r="J1868" t="s">
        <v>3219</v>
      </c>
      <c r="K1868" s="23">
        <v>0.0</v>
      </c>
      <c r="N1868">
        <v>0.01</v>
      </c>
      <c r="O1868" s="23">
        <v>1.0</v>
      </c>
      <c r="R1868">
        <v>0.01</v>
      </c>
      <c r="S1868" t="s">
        <v>976</v>
      </c>
      <c r="T1868">
        <v>0.0</v>
      </c>
      <c r="U1868">
        <v>0.0</v>
      </c>
      <c r="V1868" s="6" t="s">
        <v>978</v>
      </c>
      <c r="W1868" s="6" t="s">
        <v>1384</v>
      </c>
      <c r="X1868" s="6" t="s">
        <v>1384</v>
      </c>
      <c r="Y1868" s="6" t="s">
        <v>1316</v>
      </c>
      <c r="Z1868" s="6" t="s">
        <v>1251</v>
      </c>
      <c r="AA1868" t="s">
        <v>3250</v>
      </c>
      <c r="AB1868" t="s">
        <v>3251</v>
      </c>
      <c r="AC1868" t="s">
        <v>3252</v>
      </c>
    </row>
    <row r="1869" ht="15.75" hidden="1" customHeight="1">
      <c r="A1869" s="2">
        <v>47.0</v>
      </c>
      <c r="B1869" s="18" t="s">
        <v>828</v>
      </c>
      <c r="C1869">
        <v>0.0</v>
      </c>
      <c r="D1869">
        <v>0.0</v>
      </c>
      <c r="E1869" t="s">
        <v>965</v>
      </c>
      <c r="F1869" t="s">
        <v>1134</v>
      </c>
      <c r="G1869" t="s">
        <v>3254</v>
      </c>
      <c r="H1869" t="s">
        <v>3255</v>
      </c>
      <c r="I1869" t="s">
        <v>972</v>
      </c>
      <c r="J1869" t="s">
        <v>973</v>
      </c>
      <c r="K1869" s="23">
        <v>0.0</v>
      </c>
      <c r="N1869">
        <v>0.174</v>
      </c>
      <c r="O1869" s="23">
        <v>1.0</v>
      </c>
      <c r="R1869">
        <v>0.174</v>
      </c>
      <c r="S1869" t="s">
        <v>976</v>
      </c>
      <c r="T1869">
        <v>0.0</v>
      </c>
      <c r="U1869">
        <v>0.0</v>
      </c>
      <c r="V1869" s="6" t="s">
        <v>978</v>
      </c>
      <c r="W1869" s="6" t="s">
        <v>1384</v>
      </c>
      <c r="X1869" s="6" t="s">
        <v>1384</v>
      </c>
      <c r="Y1869" s="6" t="s">
        <v>1316</v>
      </c>
      <c r="Z1869" s="6" t="s">
        <v>1251</v>
      </c>
      <c r="AA1869" t="s">
        <v>3250</v>
      </c>
      <c r="AB1869" t="s">
        <v>3251</v>
      </c>
      <c r="AC1869" t="s">
        <v>3252</v>
      </c>
    </row>
    <row r="1870" ht="15.75" hidden="1" customHeight="1">
      <c r="A1870" s="2">
        <v>47.0</v>
      </c>
      <c r="B1870" s="18" t="s">
        <v>828</v>
      </c>
      <c r="C1870">
        <v>0.0</v>
      </c>
      <c r="D1870">
        <v>0.0</v>
      </c>
      <c r="E1870" t="s">
        <v>965</v>
      </c>
      <c r="F1870" t="s">
        <v>1134</v>
      </c>
      <c r="G1870" t="s">
        <v>3254</v>
      </c>
      <c r="H1870" t="s">
        <v>3256</v>
      </c>
      <c r="I1870" t="s">
        <v>972</v>
      </c>
      <c r="J1870" t="s">
        <v>3219</v>
      </c>
      <c r="K1870" s="23">
        <v>0.0</v>
      </c>
      <c r="N1870">
        <v>0.01</v>
      </c>
      <c r="O1870" s="23">
        <v>1.0</v>
      </c>
      <c r="R1870">
        <v>0.01</v>
      </c>
      <c r="S1870" t="s">
        <v>976</v>
      </c>
      <c r="T1870">
        <v>0.0</v>
      </c>
      <c r="U1870">
        <v>0.0</v>
      </c>
      <c r="V1870" s="6" t="s">
        <v>978</v>
      </c>
      <c r="W1870" s="6" t="s">
        <v>1384</v>
      </c>
      <c r="X1870" s="6" t="s">
        <v>1384</v>
      </c>
      <c r="Y1870" s="6" t="s">
        <v>1316</v>
      </c>
      <c r="Z1870" s="6" t="s">
        <v>1251</v>
      </c>
      <c r="AA1870" t="s">
        <v>3250</v>
      </c>
      <c r="AB1870" t="s">
        <v>3251</v>
      </c>
      <c r="AC1870" t="s">
        <v>3252</v>
      </c>
    </row>
    <row r="1871" ht="15.75" hidden="1" customHeight="1">
      <c r="A1871" s="2">
        <v>47.0</v>
      </c>
      <c r="B1871" s="18" t="s">
        <v>828</v>
      </c>
      <c r="C1871">
        <v>0.0</v>
      </c>
      <c r="D1871">
        <v>0.0</v>
      </c>
      <c r="E1871" t="s">
        <v>965</v>
      </c>
      <c r="F1871" t="s">
        <v>1134</v>
      </c>
      <c r="G1871" t="s">
        <v>3257</v>
      </c>
      <c r="H1871" t="s">
        <v>3258</v>
      </c>
      <c r="I1871" t="s">
        <v>972</v>
      </c>
      <c r="J1871" t="s">
        <v>973</v>
      </c>
      <c r="K1871" s="23">
        <v>0.0</v>
      </c>
      <c r="N1871">
        <v>0.142</v>
      </c>
      <c r="O1871" s="23">
        <v>1.0</v>
      </c>
      <c r="R1871">
        <v>0.172</v>
      </c>
      <c r="S1871">
        <v>0.05</v>
      </c>
      <c r="T1871">
        <v>1.0</v>
      </c>
      <c r="U1871">
        <v>1.0</v>
      </c>
      <c r="V1871" s="6" t="s">
        <v>978</v>
      </c>
      <c r="W1871" s="6" t="s">
        <v>1384</v>
      </c>
      <c r="X1871" s="6" t="s">
        <v>1384</v>
      </c>
      <c r="Y1871" s="6" t="s">
        <v>1316</v>
      </c>
      <c r="Z1871" s="6" t="s">
        <v>1251</v>
      </c>
      <c r="AA1871" t="s">
        <v>3259</v>
      </c>
      <c r="AB1871" t="s">
        <v>3260</v>
      </c>
      <c r="AC1871" t="s">
        <v>3261</v>
      </c>
    </row>
    <row r="1872" ht="15.75" hidden="1" customHeight="1">
      <c r="A1872" s="2">
        <v>47.0</v>
      </c>
      <c r="B1872" s="18" t="s">
        <v>828</v>
      </c>
      <c r="C1872">
        <v>0.0</v>
      </c>
      <c r="D1872">
        <v>0.0</v>
      </c>
      <c r="E1872" t="s">
        <v>965</v>
      </c>
      <c r="F1872" t="s">
        <v>1134</v>
      </c>
      <c r="G1872" t="s">
        <v>3257</v>
      </c>
      <c r="H1872" t="s">
        <v>3262</v>
      </c>
      <c r="I1872" t="s">
        <v>972</v>
      </c>
      <c r="J1872" t="s">
        <v>3219</v>
      </c>
      <c r="K1872" s="23">
        <v>0.0</v>
      </c>
      <c r="N1872">
        <v>0.009</v>
      </c>
      <c r="O1872" s="23">
        <v>1.0</v>
      </c>
      <c r="R1872">
        <v>0.009</v>
      </c>
      <c r="S1872">
        <v>0.05</v>
      </c>
      <c r="T1872">
        <v>1.0</v>
      </c>
      <c r="U1872">
        <v>1.0</v>
      </c>
      <c r="V1872" s="6" t="s">
        <v>978</v>
      </c>
      <c r="W1872" s="6" t="s">
        <v>1384</v>
      </c>
      <c r="X1872" s="6" t="s">
        <v>1384</v>
      </c>
      <c r="Y1872" s="6" t="s">
        <v>1316</v>
      </c>
      <c r="Z1872" s="6" t="s">
        <v>1251</v>
      </c>
      <c r="AA1872" t="s">
        <v>3259</v>
      </c>
      <c r="AB1872" t="s">
        <v>3260</v>
      </c>
      <c r="AC1872" t="s">
        <v>3261</v>
      </c>
    </row>
    <row r="1873" ht="15.75" hidden="1" customHeight="1">
      <c r="A1873" s="2">
        <v>47.0</v>
      </c>
      <c r="B1873" s="18" t="s">
        <v>828</v>
      </c>
      <c r="C1873">
        <v>0.0</v>
      </c>
      <c r="D1873">
        <v>0.0</v>
      </c>
      <c r="E1873" t="s">
        <v>965</v>
      </c>
      <c r="F1873" t="s">
        <v>1134</v>
      </c>
      <c r="G1873" t="s">
        <v>3263</v>
      </c>
      <c r="H1873" t="s">
        <v>3264</v>
      </c>
      <c r="I1873" t="s">
        <v>972</v>
      </c>
      <c r="J1873" t="s">
        <v>973</v>
      </c>
      <c r="K1873" s="23">
        <v>0.0</v>
      </c>
      <c r="N1873">
        <v>0.137</v>
      </c>
      <c r="O1873" s="23">
        <v>1.0</v>
      </c>
      <c r="R1873">
        <v>0.167</v>
      </c>
      <c r="S1873">
        <v>0.05</v>
      </c>
      <c r="T1873">
        <v>1.0</v>
      </c>
      <c r="U1873">
        <v>1.0</v>
      </c>
      <c r="V1873" s="6" t="s">
        <v>978</v>
      </c>
      <c r="W1873" s="6" t="s">
        <v>1384</v>
      </c>
      <c r="X1873" s="6" t="s">
        <v>1384</v>
      </c>
      <c r="Y1873" s="6" t="s">
        <v>1316</v>
      </c>
      <c r="Z1873" s="6" t="s">
        <v>1251</v>
      </c>
      <c r="AA1873" t="s">
        <v>3259</v>
      </c>
      <c r="AB1873" t="s">
        <v>3260</v>
      </c>
      <c r="AC1873" t="s">
        <v>3261</v>
      </c>
    </row>
    <row r="1874" ht="15.75" hidden="1" customHeight="1">
      <c r="A1874" s="2">
        <v>47.0</v>
      </c>
      <c r="B1874" s="18" t="s">
        <v>828</v>
      </c>
      <c r="C1874">
        <v>0.0</v>
      </c>
      <c r="D1874">
        <v>0.0</v>
      </c>
      <c r="E1874" t="s">
        <v>965</v>
      </c>
      <c r="F1874" t="s">
        <v>1134</v>
      </c>
      <c r="G1874" t="s">
        <v>3263</v>
      </c>
      <c r="H1874" t="s">
        <v>3265</v>
      </c>
      <c r="I1874" t="s">
        <v>972</v>
      </c>
      <c r="J1874" t="s">
        <v>3219</v>
      </c>
      <c r="K1874" s="23">
        <v>0.0</v>
      </c>
      <c r="N1874">
        <v>0.009</v>
      </c>
      <c r="O1874" s="23">
        <v>1.0</v>
      </c>
      <c r="R1874">
        <v>0.009</v>
      </c>
      <c r="S1874">
        <v>0.05</v>
      </c>
      <c r="T1874">
        <v>1.0</v>
      </c>
      <c r="U1874">
        <v>1.0</v>
      </c>
      <c r="V1874" s="6" t="s">
        <v>978</v>
      </c>
      <c r="W1874" s="6" t="s">
        <v>1384</v>
      </c>
      <c r="X1874" s="6" t="s">
        <v>1384</v>
      </c>
      <c r="Y1874" s="6" t="s">
        <v>1316</v>
      </c>
      <c r="Z1874" s="6" t="s">
        <v>1251</v>
      </c>
      <c r="AA1874" t="s">
        <v>3259</v>
      </c>
      <c r="AB1874" t="s">
        <v>3260</v>
      </c>
      <c r="AC1874" t="s">
        <v>3261</v>
      </c>
    </row>
    <row r="1875" ht="15.75" hidden="1" customHeight="1">
      <c r="A1875" s="2">
        <v>47.0</v>
      </c>
      <c r="B1875" s="18" t="s">
        <v>828</v>
      </c>
      <c r="C1875">
        <v>0.0</v>
      </c>
      <c r="D1875">
        <v>0.0</v>
      </c>
      <c r="E1875" t="s">
        <v>965</v>
      </c>
      <c r="F1875" t="s">
        <v>966</v>
      </c>
      <c r="G1875" t="s">
        <v>3266</v>
      </c>
      <c r="H1875" t="s">
        <v>1234</v>
      </c>
      <c r="I1875" t="s">
        <v>972</v>
      </c>
      <c r="J1875" t="s">
        <v>973</v>
      </c>
      <c r="K1875" s="23">
        <v>0.0</v>
      </c>
      <c r="N1875">
        <v>12.2</v>
      </c>
      <c r="O1875" s="23">
        <v>1.0</v>
      </c>
      <c r="R1875">
        <v>12.1</v>
      </c>
      <c r="S1875" t="s">
        <v>976</v>
      </c>
      <c r="T1875">
        <v>0.0</v>
      </c>
      <c r="U1875">
        <v>0.0</v>
      </c>
      <c r="V1875" s="6" t="s">
        <v>978</v>
      </c>
      <c r="W1875" s="6" t="s">
        <v>1384</v>
      </c>
      <c r="X1875" s="6" t="s">
        <v>1384</v>
      </c>
      <c r="Y1875" s="6" t="s">
        <v>1316</v>
      </c>
      <c r="Z1875" s="6" t="s">
        <v>1251</v>
      </c>
      <c r="AA1875" s="35" t="s">
        <v>3267</v>
      </c>
      <c r="AB1875" t="s">
        <v>3268</v>
      </c>
      <c r="AC1875" t="s">
        <v>3269</v>
      </c>
    </row>
    <row r="1876" ht="15.75" hidden="1" customHeight="1">
      <c r="A1876" s="2">
        <v>47.0</v>
      </c>
      <c r="B1876" s="18" t="s">
        <v>828</v>
      </c>
      <c r="C1876">
        <v>0.0</v>
      </c>
      <c r="D1876">
        <v>0.0</v>
      </c>
      <c r="E1876" t="s">
        <v>965</v>
      </c>
      <c r="F1876" t="s">
        <v>966</v>
      </c>
      <c r="G1876" t="s">
        <v>3270</v>
      </c>
      <c r="H1876" t="s">
        <v>1234</v>
      </c>
      <c r="I1876" t="s">
        <v>972</v>
      </c>
      <c r="J1876" t="s">
        <v>973</v>
      </c>
      <c r="K1876" s="23">
        <v>0.0</v>
      </c>
      <c r="N1876">
        <v>3.0</v>
      </c>
      <c r="O1876" s="23">
        <v>1.0</v>
      </c>
      <c r="R1876">
        <v>3.0</v>
      </c>
      <c r="S1876" t="s">
        <v>976</v>
      </c>
      <c r="T1876">
        <v>0.0</v>
      </c>
      <c r="U1876">
        <v>0.0</v>
      </c>
      <c r="V1876" s="6" t="s">
        <v>978</v>
      </c>
      <c r="W1876" s="6" t="s">
        <v>1384</v>
      </c>
      <c r="X1876" s="6" t="s">
        <v>1384</v>
      </c>
      <c r="Y1876" s="6" t="s">
        <v>1316</v>
      </c>
      <c r="Z1876" s="6" t="s">
        <v>1251</v>
      </c>
      <c r="AA1876" s="35" t="s">
        <v>3271</v>
      </c>
      <c r="AB1876" t="s">
        <v>3272</v>
      </c>
      <c r="AC1876" t="s">
        <v>3273</v>
      </c>
    </row>
    <row r="1877" ht="15.75" hidden="1" customHeight="1">
      <c r="A1877" s="2">
        <v>48.0</v>
      </c>
      <c r="B1877" s="18" t="s">
        <v>822</v>
      </c>
      <c r="C1877">
        <v>1.0</v>
      </c>
      <c r="D1877">
        <v>0.0</v>
      </c>
      <c r="E1877" t="s">
        <v>965</v>
      </c>
      <c r="F1877" t="s">
        <v>1134</v>
      </c>
      <c r="G1877" t="s">
        <v>3274</v>
      </c>
      <c r="H1877" t="s">
        <v>1284</v>
      </c>
      <c r="I1877" t="s">
        <v>1235</v>
      </c>
      <c r="J1877" t="s">
        <v>973</v>
      </c>
      <c r="K1877" s="23">
        <v>0.0</v>
      </c>
      <c r="N1877">
        <v>40.8</v>
      </c>
      <c r="O1877" s="23">
        <v>1.0</v>
      </c>
      <c r="R1877">
        <v>30.6</v>
      </c>
      <c r="S1877" t="s">
        <v>976</v>
      </c>
      <c r="T1877">
        <v>0.0</v>
      </c>
      <c r="U1877">
        <v>0.0</v>
      </c>
      <c r="V1877" s="6" t="s">
        <v>978</v>
      </c>
      <c r="W1877" s="6" t="s">
        <v>1384</v>
      </c>
      <c r="X1877" s="6" t="s">
        <v>1384</v>
      </c>
      <c r="Y1877" s="6" t="s">
        <v>1479</v>
      </c>
      <c r="Z1877" s="6" t="s">
        <v>3275</v>
      </c>
      <c r="AA1877" s="35" t="s">
        <v>3276</v>
      </c>
      <c r="AB1877" t="s">
        <v>3277</v>
      </c>
      <c r="AC1877" t="s">
        <v>3278</v>
      </c>
    </row>
    <row r="1878" ht="15.75" hidden="1" customHeight="1">
      <c r="A1878" s="2">
        <v>48.0</v>
      </c>
      <c r="B1878" s="18" t="s">
        <v>822</v>
      </c>
      <c r="C1878">
        <v>1.0</v>
      </c>
      <c r="D1878">
        <v>0.0</v>
      </c>
      <c r="E1878" t="s">
        <v>965</v>
      </c>
      <c r="F1878" t="s">
        <v>1134</v>
      </c>
      <c r="G1878" t="s">
        <v>3274</v>
      </c>
      <c r="H1878" t="s">
        <v>1284</v>
      </c>
      <c r="I1878" t="s">
        <v>1235</v>
      </c>
      <c r="J1878" t="s">
        <v>973</v>
      </c>
      <c r="K1878" s="23">
        <v>0.0</v>
      </c>
      <c r="N1878">
        <v>40.8</v>
      </c>
      <c r="O1878" s="23">
        <v>2.0</v>
      </c>
      <c r="R1878">
        <v>31.6</v>
      </c>
      <c r="S1878" t="s">
        <v>976</v>
      </c>
      <c r="T1878">
        <v>0.0</v>
      </c>
      <c r="U1878">
        <v>0.0</v>
      </c>
      <c r="V1878" s="6" t="s">
        <v>978</v>
      </c>
      <c r="W1878" s="6" t="s">
        <v>1384</v>
      </c>
      <c r="X1878" s="6" t="s">
        <v>1384</v>
      </c>
      <c r="Y1878" s="6" t="s">
        <v>1316</v>
      </c>
      <c r="Z1878" s="6" t="s">
        <v>1251</v>
      </c>
      <c r="AA1878" s="35" t="s">
        <v>3276</v>
      </c>
      <c r="AB1878" t="s">
        <v>3277</v>
      </c>
      <c r="AC1878" t="s">
        <v>3278</v>
      </c>
    </row>
    <row r="1879" ht="15.75" hidden="1" customHeight="1">
      <c r="A1879" s="2">
        <v>48.0</v>
      </c>
      <c r="B1879" s="18" t="s">
        <v>822</v>
      </c>
      <c r="C1879">
        <v>1.0</v>
      </c>
      <c r="D1879">
        <v>0.0</v>
      </c>
      <c r="E1879" t="s">
        <v>965</v>
      </c>
      <c r="F1879" t="s">
        <v>1134</v>
      </c>
      <c r="G1879" t="s">
        <v>3274</v>
      </c>
      <c r="H1879" t="s">
        <v>1284</v>
      </c>
      <c r="I1879" t="s">
        <v>1235</v>
      </c>
      <c r="J1879" t="s">
        <v>973</v>
      </c>
      <c r="K1879" s="23">
        <v>1.0</v>
      </c>
      <c r="N1879">
        <v>30.6</v>
      </c>
      <c r="O1879" s="23">
        <v>2.0</v>
      </c>
      <c r="R1879">
        <v>31.6</v>
      </c>
      <c r="S1879" t="s">
        <v>976</v>
      </c>
      <c r="T1879">
        <v>0.0</v>
      </c>
      <c r="U1879">
        <v>0.0</v>
      </c>
      <c r="V1879" s="6" t="s">
        <v>1311</v>
      </c>
      <c r="W1879" s="6" t="s">
        <v>1479</v>
      </c>
      <c r="X1879" s="6" t="s">
        <v>3275</v>
      </c>
      <c r="Y1879" s="6" t="s">
        <v>1316</v>
      </c>
      <c r="Z1879" s="6" t="s">
        <v>1251</v>
      </c>
      <c r="AA1879" s="35" t="s">
        <v>3276</v>
      </c>
      <c r="AB1879" t="s">
        <v>3277</v>
      </c>
      <c r="AC1879" t="s">
        <v>3278</v>
      </c>
    </row>
    <row r="1880" ht="15.75" hidden="1" customHeight="1">
      <c r="A1880" s="2">
        <v>48.0</v>
      </c>
      <c r="B1880" s="18" t="s">
        <v>822</v>
      </c>
      <c r="C1880">
        <v>2.0</v>
      </c>
      <c r="D1880">
        <v>0.0</v>
      </c>
      <c r="E1880" t="s">
        <v>965</v>
      </c>
      <c r="F1880" t="s">
        <v>1134</v>
      </c>
      <c r="G1880" t="s">
        <v>3274</v>
      </c>
      <c r="H1880" t="s">
        <v>1284</v>
      </c>
      <c r="I1880" t="s">
        <v>1235</v>
      </c>
      <c r="J1880" t="s">
        <v>973</v>
      </c>
      <c r="K1880" s="23">
        <v>0.0</v>
      </c>
      <c r="N1880">
        <v>54.1</v>
      </c>
      <c r="O1880" s="23">
        <v>1.0</v>
      </c>
      <c r="R1880">
        <v>104.1</v>
      </c>
      <c r="S1880" t="s">
        <v>976</v>
      </c>
      <c r="T1880">
        <v>0.0</v>
      </c>
      <c r="U1880">
        <v>0.0</v>
      </c>
      <c r="V1880" s="6" t="s">
        <v>978</v>
      </c>
      <c r="W1880" s="6" t="s">
        <v>1384</v>
      </c>
      <c r="X1880" s="6" t="s">
        <v>1384</v>
      </c>
      <c r="Y1880" s="6" t="s">
        <v>1479</v>
      </c>
      <c r="Z1880" s="6" t="s">
        <v>3275</v>
      </c>
      <c r="AA1880" s="35" t="s">
        <v>3276</v>
      </c>
      <c r="AB1880" t="s">
        <v>3277</v>
      </c>
      <c r="AC1880" t="s">
        <v>3278</v>
      </c>
    </row>
    <row r="1881" ht="15.75" hidden="1" customHeight="1">
      <c r="A1881" s="2">
        <v>48.0</v>
      </c>
      <c r="B1881" s="18" t="s">
        <v>822</v>
      </c>
      <c r="C1881">
        <v>2.0</v>
      </c>
      <c r="D1881">
        <v>0.0</v>
      </c>
      <c r="E1881" t="s">
        <v>965</v>
      </c>
      <c r="F1881" t="s">
        <v>1134</v>
      </c>
      <c r="G1881" t="s">
        <v>3274</v>
      </c>
      <c r="H1881" t="s">
        <v>1284</v>
      </c>
      <c r="I1881" t="s">
        <v>1235</v>
      </c>
      <c r="J1881" t="s">
        <v>973</v>
      </c>
      <c r="K1881" s="23">
        <v>0.0</v>
      </c>
      <c r="N1881">
        <v>54.1</v>
      </c>
      <c r="O1881" s="23">
        <v>2.0</v>
      </c>
      <c r="R1881">
        <v>163.3</v>
      </c>
      <c r="S1881">
        <v>0.05</v>
      </c>
      <c r="T1881">
        <v>1.0</v>
      </c>
      <c r="U1881">
        <v>1.0</v>
      </c>
      <c r="V1881" s="6" t="s">
        <v>978</v>
      </c>
      <c r="W1881" s="6" t="s">
        <v>1384</v>
      </c>
      <c r="X1881" s="6" t="s">
        <v>1384</v>
      </c>
      <c r="Y1881" s="6" t="s">
        <v>1316</v>
      </c>
      <c r="Z1881" s="6" t="s">
        <v>1251</v>
      </c>
      <c r="AA1881" s="35" t="s">
        <v>3276</v>
      </c>
      <c r="AB1881" t="s">
        <v>3277</v>
      </c>
      <c r="AC1881" t="s">
        <v>3278</v>
      </c>
    </row>
    <row r="1882" ht="15.75" hidden="1" customHeight="1">
      <c r="A1882" s="2">
        <v>48.0</v>
      </c>
      <c r="B1882" s="18" t="s">
        <v>822</v>
      </c>
      <c r="C1882">
        <v>2.0</v>
      </c>
      <c r="D1882">
        <v>0.0</v>
      </c>
      <c r="E1882" t="s">
        <v>965</v>
      </c>
      <c r="F1882" t="s">
        <v>1134</v>
      </c>
      <c r="G1882" t="s">
        <v>3274</v>
      </c>
      <c r="H1882" t="s">
        <v>1284</v>
      </c>
      <c r="I1882" t="s">
        <v>1235</v>
      </c>
      <c r="J1882" t="s">
        <v>973</v>
      </c>
      <c r="K1882" s="23">
        <v>1.0</v>
      </c>
      <c r="N1882">
        <v>104.1</v>
      </c>
      <c r="O1882" s="23">
        <v>2.0</v>
      </c>
      <c r="R1882">
        <v>163.3</v>
      </c>
      <c r="S1882" t="s">
        <v>976</v>
      </c>
      <c r="T1882">
        <v>0.0</v>
      </c>
      <c r="V1882" s="6" t="s">
        <v>1311</v>
      </c>
      <c r="W1882" s="6" t="s">
        <v>1479</v>
      </c>
      <c r="X1882" s="6" t="s">
        <v>3275</v>
      </c>
      <c r="Y1882" s="6" t="s">
        <v>1316</v>
      </c>
      <c r="Z1882" s="6" t="s">
        <v>1251</v>
      </c>
      <c r="AA1882" s="35" t="s">
        <v>3276</v>
      </c>
      <c r="AB1882" t="s">
        <v>3277</v>
      </c>
      <c r="AC1882" t="s">
        <v>3278</v>
      </c>
    </row>
    <row r="1883" ht="15.75" hidden="1" customHeight="1">
      <c r="A1883" s="2">
        <v>48.0</v>
      </c>
      <c r="B1883" s="18" t="s">
        <v>822</v>
      </c>
      <c r="C1883">
        <v>0.0</v>
      </c>
      <c r="D1883">
        <v>0.0</v>
      </c>
      <c r="E1883" t="s">
        <v>965</v>
      </c>
      <c r="F1883" t="s">
        <v>1134</v>
      </c>
      <c r="G1883" t="s">
        <v>3279</v>
      </c>
      <c r="H1883" t="s">
        <v>1284</v>
      </c>
      <c r="I1883" t="s">
        <v>1235</v>
      </c>
      <c r="J1883" t="s">
        <v>973</v>
      </c>
      <c r="K1883" s="23">
        <v>0.0</v>
      </c>
      <c r="N1883">
        <v>217.2</v>
      </c>
      <c r="O1883" s="23">
        <v>1.0</v>
      </c>
      <c r="R1883">
        <v>190.2</v>
      </c>
      <c r="S1883" t="s">
        <v>976</v>
      </c>
      <c r="T1883">
        <v>0.0</v>
      </c>
      <c r="U1883">
        <v>0.0</v>
      </c>
      <c r="V1883" s="6" t="s">
        <v>978</v>
      </c>
      <c r="W1883" s="6" t="s">
        <v>1384</v>
      </c>
      <c r="X1883" s="6" t="s">
        <v>1384</v>
      </c>
      <c r="Y1883" s="6" t="s">
        <v>1479</v>
      </c>
      <c r="Z1883" s="6" t="s">
        <v>3275</v>
      </c>
      <c r="AA1883" t="s">
        <v>3280</v>
      </c>
      <c r="AB1883" t="s">
        <v>3281</v>
      </c>
      <c r="AC1883" t="s">
        <v>3282</v>
      </c>
    </row>
    <row r="1884" ht="15.75" hidden="1" customHeight="1">
      <c r="A1884" s="2">
        <v>48.0</v>
      </c>
      <c r="B1884" s="18" t="s">
        <v>822</v>
      </c>
      <c r="C1884">
        <v>0.0</v>
      </c>
      <c r="D1884">
        <v>0.0</v>
      </c>
      <c r="E1884" t="s">
        <v>965</v>
      </c>
      <c r="F1884" t="s">
        <v>1134</v>
      </c>
      <c r="G1884" t="s">
        <v>3279</v>
      </c>
      <c r="H1884" t="s">
        <v>1284</v>
      </c>
      <c r="I1884" t="s">
        <v>1235</v>
      </c>
      <c r="J1884" t="s">
        <v>973</v>
      </c>
      <c r="K1884" s="23">
        <v>0.0</v>
      </c>
      <c r="N1884">
        <v>217.2</v>
      </c>
      <c r="O1884" s="23">
        <v>2.0</v>
      </c>
      <c r="R1884">
        <v>116.8</v>
      </c>
      <c r="S1884">
        <v>0.05</v>
      </c>
      <c r="T1884">
        <v>1.0</v>
      </c>
      <c r="U1884">
        <v>1.0</v>
      </c>
      <c r="V1884" s="6" t="s">
        <v>978</v>
      </c>
      <c r="W1884" s="6" t="s">
        <v>1384</v>
      </c>
      <c r="X1884" s="6" t="s">
        <v>1384</v>
      </c>
      <c r="Y1884" s="6" t="s">
        <v>1316</v>
      </c>
      <c r="Z1884" s="6" t="s">
        <v>1251</v>
      </c>
      <c r="AA1884" t="s">
        <v>3280</v>
      </c>
      <c r="AB1884" t="s">
        <v>3281</v>
      </c>
      <c r="AC1884" t="s">
        <v>3282</v>
      </c>
    </row>
    <row r="1885" ht="15.75" hidden="1" customHeight="1">
      <c r="A1885" s="2">
        <v>48.0</v>
      </c>
      <c r="B1885" s="18" t="s">
        <v>822</v>
      </c>
      <c r="C1885">
        <v>0.0</v>
      </c>
      <c r="D1885">
        <v>0.0</v>
      </c>
      <c r="E1885" t="s">
        <v>965</v>
      </c>
      <c r="F1885" t="s">
        <v>1134</v>
      </c>
      <c r="G1885" t="s">
        <v>3279</v>
      </c>
      <c r="H1885" t="s">
        <v>1284</v>
      </c>
      <c r="I1885" t="s">
        <v>1235</v>
      </c>
      <c r="J1885" t="s">
        <v>973</v>
      </c>
      <c r="K1885" s="23">
        <v>1.0</v>
      </c>
      <c r="N1885">
        <v>190.2</v>
      </c>
      <c r="O1885" s="23">
        <v>2.0</v>
      </c>
      <c r="R1885">
        <v>116.8</v>
      </c>
      <c r="S1885">
        <v>0.05</v>
      </c>
      <c r="T1885">
        <v>-1.0</v>
      </c>
      <c r="V1885" s="6" t="s">
        <v>1311</v>
      </c>
      <c r="W1885" s="6" t="s">
        <v>1479</v>
      </c>
      <c r="X1885" s="6" t="s">
        <v>3275</v>
      </c>
      <c r="Y1885" s="6" t="s">
        <v>1316</v>
      </c>
      <c r="Z1885" s="6" t="s">
        <v>1251</v>
      </c>
      <c r="AA1885" t="s">
        <v>3280</v>
      </c>
      <c r="AB1885" t="s">
        <v>3281</v>
      </c>
      <c r="AC1885" t="s">
        <v>3282</v>
      </c>
    </row>
    <row r="1886" ht="15.75" hidden="1" customHeight="1">
      <c r="A1886" s="2">
        <v>48.0</v>
      </c>
      <c r="B1886" s="18" t="s">
        <v>822</v>
      </c>
      <c r="C1886">
        <v>1.0</v>
      </c>
      <c r="D1886">
        <v>0.0</v>
      </c>
      <c r="E1886" t="s">
        <v>965</v>
      </c>
      <c r="F1886" t="s">
        <v>966</v>
      </c>
      <c r="G1886" t="s">
        <v>2187</v>
      </c>
      <c r="H1886" t="s">
        <v>970</v>
      </c>
      <c r="I1886" t="s">
        <v>1235</v>
      </c>
      <c r="J1886" t="s">
        <v>973</v>
      </c>
      <c r="K1886" s="23">
        <v>0.0</v>
      </c>
      <c r="N1886">
        <v>20.4</v>
      </c>
      <c r="O1886" s="23">
        <v>1.0</v>
      </c>
      <c r="R1886">
        <v>14.9</v>
      </c>
      <c r="S1886" t="s">
        <v>976</v>
      </c>
      <c r="T1886">
        <v>0.0</v>
      </c>
      <c r="U1886">
        <v>0.0</v>
      </c>
      <c r="V1886" s="6" t="s">
        <v>978</v>
      </c>
      <c r="W1886" s="6" t="s">
        <v>1384</v>
      </c>
      <c r="X1886" s="6" t="s">
        <v>1384</v>
      </c>
      <c r="Y1886" s="6" t="s">
        <v>1479</v>
      </c>
      <c r="Z1886" s="6" t="s">
        <v>3275</v>
      </c>
      <c r="AA1886" s="35" t="s">
        <v>3283</v>
      </c>
      <c r="AB1886" s="35" t="s">
        <v>3284</v>
      </c>
      <c r="AC1886" s="35" t="s">
        <v>3285</v>
      </c>
    </row>
    <row r="1887" ht="15.75" hidden="1" customHeight="1">
      <c r="A1887" s="2">
        <v>48.0</v>
      </c>
      <c r="B1887" s="18" t="s">
        <v>822</v>
      </c>
      <c r="C1887">
        <v>1.0</v>
      </c>
      <c r="D1887">
        <v>0.0</v>
      </c>
      <c r="E1887" t="s">
        <v>965</v>
      </c>
      <c r="F1887" t="s">
        <v>966</v>
      </c>
      <c r="G1887" t="s">
        <v>2187</v>
      </c>
      <c r="H1887" t="s">
        <v>970</v>
      </c>
      <c r="I1887" t="s">
        <v>1235</v>
      </c>
      <c r="J1887" t="s">
        <v>973</v>
      </c>
      <c r="K1887" s="23">
        <v>0.0</v>
      </c>
      <c r="N1887">
        <v>20.4</v>
      </c>
      <c r="O1887" s="23">
        <v>2.0</v>
      </c>
      <c r="R1887">
        <v>16.9</v>
      </c>
      <c r="S1887" t="s">
        <v>976</v>
      </c>
      <c r="T1887">
        <v>0.0</v>
      </c>
      <c r="U1887">
        <v>0.0</v>
      </c>
      <c r="V1887" s="6" t="s">
        <v>978</v>
      </c>
      <c r="W1887" s="6" t="s">
        <v>1384</v>
      </c>
      <c r="X1887" s="6" t="s">
        <v>1384</v>
      </c>
      <c r="Y1887" s="6" t="s">
        <v>1316</v>
      </c>
      <c r="Z1887" s="6" t="s">
        <v>1251</v>
      </c>
      <c r="AA1887" s="35" t="s">
        <v>3283</v>
      </c>
      <c r="AB1887" s="35" t="s">
        <v>3284</v>
      </c>
      <c r="AC1887" s="35" t="s">
        <v>3285</v>
      </c>
    </row>
    <row r="1888" ht="15.75" hidden="1" customHeight="1">
      <c r="A1888" s="2">
        <v>48.0</v>
      </c>
      <c r="B1888" s="18" t="s">
        <v>822</v>
      </c>
      <c r="C1888">
        <v>1.0</v>
      </c>
      <c r="D1888">
        <v>0.0</v>
      </c>
      <c r="E1888" t="s">
        <v>965</v>
      </c>
      <c r="F1888" t="s">
        <v>966</v>
      </c>
      <c r="G1888" t="s">
        <v>2187</v>
      </c>
      <c r="H1888" t="s">
        <v>970</v>
      </c>
      <c r="I1888" t="s">
        <v>1235</v>
      </c>
      <c r="J1888" t="s">
        <v>973</v>
      </c>
      <c r="K1888" s="23">
        <v>1.0</v>
      </c>
      <c r="N1888">
        <v>14.9</v>
      </c>
      <c r="O1888" s="23">
        <v>2.0</v>
      </c>
      <c r="R1888">
        <v>16.9</v>
      </c>
      <c r="S1888" t="s">
        <v>976</v>
      </c>
      <c r="T1888">
        <v>0.0</v>
      </c>
      <c r="V1888" s="6" t="s">
        <v>1311</v>
      </c>
      <c r="W1888" s="6" t="s">
        <v>1479</v>
      </c>
      <c r="X1888" s="6" t="s">
        <v>3275</v>
      </c>
      <c r="Y1888" s="6" t="s">
        <v>1316</v>
      </c>
      <c r="Z1888" s="6" t="s">
        <v>1251</v>
      </c>
      <c r="AA1888" s="35" t="s">
        <v>3283</v>
      </c>
      <c r="AB1888" s="35" t="s">
        <v>3284</v>
      </c>
      <c r="AC1888" s="35" t="s">
        <v>3285</v>
      </c>
    </row>
    <row r="1889" ht="15.75" hidden="1" customHeight="1">
      <c r="A1889" s="2">
        <v>48.0</v>
      </c>
      <c r="B1889" s="18" t="s">
        <v>822</v>
      </c>
      <c r="C1889">
        <v>2.0</v>
      </c>
      <c r="D1889">
        <v>0.0</v>
      </c>
      <c r="E1889" t="s">
        <v>965</v>
      </c>
      <c r="F1889" t="s">
        <v>966</v>
      </c>
      <c r="G1889" t="s">
        <v>2187</v>
      </c>
      <c r="H1889" t="s">
        <v>970</v>
      </c>
      <c r="I1889" t="s">
        <v>1235</v>
      </c>
      <c r="J1889" t="s">
        <v>973</v>
      </c>
      <c r="K1889" s="23">
        <v>0.0</v>
      </c>
      <c r="N1889">
        <v>50.0</v>
      </c>
      <c r="O1889" s="23">
        <v>1.0</v>
      </c>
      <c r="R1889">
        <v>51.6</v>
      </c>
      <c r="S1889" t="s">
        <v>976</v>
      </c>
      <c r="T1889">
        <v>0.0</v>
      </c>
      <c r="U1889">
        <v>0.0</v>
      </c>
      <c r="V1889" s="6" t="s">
        <v>978</v>
      </c>
      <c r="W1889" s="6" t="s">
        <v>1384</v>
      </c>
      <c r="X1889" s="6" t="s">
        <v>1384</v>
      </c>
      <c r="Y1889" s="6" t="s">
        <v>1479</v>
      </c>
      <c r="Z1889" s="6" t="s">
        <v>3275</v>
      </c>
      <c r="AA1889" s="35" t="s">
        <v>3283</v>
      </c>
      <c r="AB1889" s="35" t="s">
        <v>3284</v>
      </c>
      <c r="AC1889" s="35" t="s">
        <v>3285</v>
      </c>
    </row>
    <row r="1890" ht="15.75" hidden="1" customHeight="1">
      <c r="A1890" s="2">
        <v>48.0</v>
      </c>
      <c r="B1890" s="18" t="s">
        <v>822</v>
      </c>
      <c r="C1890">
        <v>2.0</v>
      </c>
      <c r="D1890">
        <v>0.0</v>
      </c>
      <c r="E1890" t="s">
        <v>965</v>
      </c>
      <c r="F1890" t="s">
        <v>966</v>
      </c>
      <c r="G1890" t="s">
        <v>2187</v>
      </c>
      <c r="H1890" t="s">
        <v>970</v>
      </c>
      <c r="I1890" t="s">
        <v>1235</v>
      </c>
      <c r="J1890" t="s">
        <v>973</v>
      </c>
      <c r="K1890" s="23">
        <v>0.0</v>
      </c>
      <c r="N1890">
        <v>50.0</v>
      </c>
      <c r="O1890" s="23">
        <v>2.0</v>
      </c>
      <c r="R1890">
        <v>52.3</v>
      </c>
      <c r="S1890" t="s">
        <v>976</v>
      </c>
      <c r="T1890">
        <v>0.0</v>
      </c>
      <c r="U1890">
        <v>0.0</v>
      </c>
      <c r="V1890" s="6" t="s">
        <v>978</v>
      </c>
      <c r="W1890" s="6" t="s">
        <v>1384</v>
      </c>
      <c r="X1890" s="6" t="s">
        <v>1384</v>
      </c>
      <c r="Y1890" s="6" t="s">
        <v>1316</v>
      </c>
      <c r="Z1890" s="6" t="s">
        <v>1251</v>
      </c>
      <c r="AA1890" s="35" t="s">
        <v>3283</v>
      </c>
      <c r="AB1890" s="35" t="s">
        <v>3284</v>
      </c>
      <c r="AC1890" s="35" t="s">
        <v>3285</v>
      </c>
    </row>
    <row r="1891" ht="15.75" hidden="1" customHeight="1">
      <c r="A1891" s="2">
        <v>48.0</v>
      </c>
      <c r="B1891" s="18" t="s">
        <v>822</v>
      </c>
      <c r="C1891">
        <v>2.0</v>
      </c>
      <c r="D1891">
        <v>0.0</v>
      </c>
      <c r="E1891" t="s">
        <v>965</v>
      </c>
      <c r="F1891" t="s">
        <v>966</v>
      </c>
      <c r="G1891" t="s">
        <v>2187</v>
      </c>
      <c r="H1891" t="s">
        <v>970</v>
      </c>
      <c r="I1891" t="s">
        <v>1235</v>
      </c>
      <c r="J1891" t="s">
        <v>973</v>
      </c>
      <c r="K1891" s="23">
        <v>1.0</v>
      </c>
      <c r="N1891">
        <v>51.6</v>
      </c>
      <c r="O1891" s="23">
        <v>2.0</v>
      </c>
      <c r="R1891">
        <v>52.3</v>
      </c>
      <c r="S1891" t="s">
        <v>976</v>
      </c>
      <c r="T1891">
        <v>0.0</v>
      </c>
      <c r="U1891">
        <v>0.0</v>
      </c>
      <c r="V1891" s="6" t="s">
        <v>1311</v>
      </c>
      <c r="W1891" s="6" t="s">
        <v>1479</v>
      </c>
      <c r="X1891" s="6" t="s">
        <v>3275</v>
      </c>
      <c r="Y1891" s="6" t="s">
        <v>1316</v>
      </c>
      <c r="Z1891" s="6" t="s">
        <v>1251</v>
      </c>
      <c r="AA1891" s="35" t="s">
        <v>3283</v>
      </c>
      <c r="AB1891" s="35" t="s">
        <v>3284</v>
      </c>
      <c r="AC1891" s="35" t="s">
        <v>3285</v>
      </c>
    </row>
    <row r="1892" ht="15.75" hidden="1" customHeight="1">
      <c r="A1892" s="2">
        <v>48.0</v>
      </c>
      <c r="B1892" s="18" t="s">
        <v>822</v>
      </c>
      <c r="C1892">
        <v>1.0</v>
      </c>
      <c r="D1892">
        <v>0.0</v>
      </c>
      <c r="E1892" t="s">
        <v>965</v>
      </c>
      <c r="F1892" t="s">
        <v>966</v>
      </c>
      <c r="G1892" t="s">
        <v>3286</v>
      </c>
      <c r="H1892" t="s">
        <v>1284</v>
      </c>
      <c r="I1892" t="s">
        <v>1235</v>
      </c>
      <c r="J1892" t="s">
        <v>973</v>
      </c>
      <c r="K1892" s="23">
        <v>0.0</v>
      </c>
      <c r="N1892">
        <v>140.6</v>
      </c>
      <c r="O1892" s="23">
        <v>1.0</v>
      </c>
      <c r="R1892">
        <v>99.2</v>
      </c>
      <c r="S1892" t="s">
        <v>976</v>
      </c>
      <c r="T1892">
        <v>0.0</v>
      </c>
      <c r="U1892">
        <v>0.0</v>
      </c>
      <c r="V1892" s="6" t="s">
        <v>978</v>
      </c>
      <c r="W1892" s="6" t="s">
        <v>1384</v>
      </c>
      <c r="X1892" s="6" t="s">
        <v>1384</v>
      </c>
      <c r="Y1892" s="6" t="s">
        <v>1479</v>
      </c>
      <c r="Z1892" s="6" t="s">
        <v>3275</v>
      </c>
      <c r="AA1892" s="35" t="s">
        <v>3283</v>
      </c>
      <c r="AB1892" s="35" t="s">
        <v>3284</v>
      </c>
      <c r="AC1892" s="35" t="s">
        <v>3285</v>
      </c>
    </row>
    <row r="1893" ht="15.75" hidden="1" customHeight="1">
      <c r="A1893" s="2">
        <v>48.0</v>
      </c>
      <c r="B1893" s="18" t="s">
        <v>822</v>
      </c>
      <c r="C1893">
        <v>1.0</v>
      </c>
      <c r="D1893">
        <v>0.0</v>
      </c>
      <c r="E1893" t="s">
        <v>965</v>
      </c>
      <c r="F1893" t="s">
        <v>966</v>
      </c>
      <c r="G1893" t="s">
        <v>3286</v>
      </c>
      <c r="H1893" t="s">
        <v>1284</v>
      </c>
      <c r="I1893" t="s">
        <v>1235</v>
      </c>
      <c r="J1893" t="s">
        <v>973</v>
      </c>
      <c r="K1893" s="23">
        <v>0.0</v>
      </c>
      <c r="N1893">
        <v>140.6</v>
      </c>
      <c r="O1893" s="23">
        <v>2.0</v>
      </c>
      <c r="R1893">
        <v>128.4</v>
      </c>
      <c r="S1893" t="s">
        <v>976</v>
      </c>
      <c r="T1893">
        <v>0.0</v>
      </c>
      <c r="U1893">
        <v>0.0</v>
      </c>
      <c r="V1893" s="6" t="s">
        <v>978</v>
      </c>
      <c r="W1893" s="6" t="s">
        <v>1384</v>
      </c>
      <c r="X1893" s="6" t="s">
        <v>1384</v>
      </c>
      <c r="Y1893" s="6" t="s">
        <v>1316</v>
      </c>
      <c r="Z1893" s="6" t="s">
        <v>1251</v>
      </c>
      <c r="AA1893" s="35" t="s">
        <v>3283</v>
      </c>
      <c r="AB1893" s="35" t="s">
        <v>3284</v>
      </c>
      <c r="AC1893" s="35" t="s">
        <v>3285</v>
      </c>
    </row>
    <row r="1894" ht="15.75" hidden="1" customHeight="1">
      <c r="A1894" s="2">
        <v>48.0</v>
      </c>
      <c r="B1894" s="18" t="s">
        <v>822</v>
      </c>
      <c r="C1894">
        <v>1.0</v>
      </c>
      <c r="D1894">
        <v>0.0</v>
      </c>
      <c r="E1894" t="s">
        <v>965</v>
      </c>
      <c r="F1894" t="s">
        <v>966</v>
      </c>
      <c r="G1894" t="s">
        <v>3286</v>
      </c>
      <c r="H1894" t="s">
        <v>1284</v>
      </c>
      <c r="I1894" t="s">
        <v>1235</v>
      </c>
      <c r="J1894" t="s">
        <v>973</v>
      </c>
      <c r="K1894" s="23">
        <v>1.0</v>
      </c>
      <c r="N1894">
        <v>99.2</v>
      </c>
      <c r="O1894" s="23">
        <v>2.0</v>
      </c>
      <c r="R1894">
        <v>128.4</v>
      </c>
      <c r="S1894" t="s">
        <v>976</v>
      </c>
      <c r="T1894">
        <v>0.0</v>
      </c>
      <c r="U1894">
        <v>0.0</v>
      </c>
      <c r="V1894" s="6" t="s">
        <v>1311</v>
      </c>
      <c r="W1894" s="6" t="s">
        <v>1479</v>
      </c>
      <c r="X1894" s="6" t="s">
        <v>3275</v>
      </c>
      <c r="Y1894" s="6" t="s">
        <v>1316</v>
      </c>
      <c r="Z1894" s="6" t="s">
        <v>1251</v>
      </c>
      <c r="AA1894" s="35" t="s">
        <v>3283</v>
      </c>
      <c r="AB1894" s="35" t="s">
        <v>3284</v>
      </c>
      <c r="AC1894" s="35" t="s">
        <v>3285</v>
      </c>
    </row>
    <row r="1895" ht="15.75" hidden="1" customHeight="1">
      <c r="A1895" s="2">
        <v>48.0</v>
      </c>
      <c r="B1895" s="18" t="s">
        <v>822</v>
      </c>
      <c r="C1895">
        <v>2.0</v>
      </c>
      <c r="D1895">
        <v>0.0</v>
      </c>
      <c r="E1895" t="s">
        <v>965</v>
      </c>
      <c r="F1895" t="s">
        <v>966</v>
      </c>
      <c r="G1895" t="s">
        <v>3286</v>
      </c>
      <c r="H1895" t="s">
        <v>1284</v>
      </c>
      <c r="I1895" t="s">
        <v>1235</v>
      </c>
      <c r="J1895" t="s">
        <v>973</v>
      </c>
      <c r="K1895" s="23">
        <v>0.0</v>
      </c>
      <c r="N1895">
        <v>263.8</v>
      </c>
      <c r="O1895" s="23">
        <v>1.0</v>
      </c>
      <c r="R1895">
        <v>273.1</v>
      </c>
      <c r="S1895" t="s">
        <v>976</v>
      </c>
      <c r="T1895">
        <v>0.0</v>
      </c>
      <c r="U1895">
        <v>0.0</v>
      </c>
      <c r="V1895" s="6" t="s">
        <v>978</v>
      </c>
      <c r="W1895" s="6" t="s">
        <v>1384</v>
      </c>
      <c r="X1895" s="6" t="s">
        <v>1384</v>
      </c>
      <c r="Y1895" s="6" t="s">
        <v>1479</v>
      </c>
      <c r="Z1895" s="6" t="s">
        <v>3275</v>
      </c>
      <c r="AA1895" s="35" t="s">
        <v>3283</v>
      </c>
      <c r="AB1895" s="35" t="s">
        <v>3284</v>
      </c>
      <c r="AC1895" s="35" t="s">
        <v>3285</v>
      </c>
    </row>
    <row r="1896" ht="15.75" hidden="1" customHeight="1">
      <c r="A1896" s="2">
        <v>48.0</v>
      </c>
      <c r="B1896" s="18" t="s">
        <v>822</v>
      </c>
      <c r="C1896">
        <v>2.0</v>
      </c>
      <c r="D1896">
        <v>0.0</v>
      </c>
      <c r="E1896" t="s">
        <v>965</v>
      </c>
      <c r="F1896" t="s">
        <v>966</v>
      </c>
      <c r="G1896" t="s">
        <v>3286</v>
      </c>
      <c r="H1896" t="s">
        <v>1284</v>
      </c>
      <c r="I1896" t="s">
        <v>1235</v>
      </c>
      <c r="J1896" t="s">
        <v>973</v>
      </c>
      <c r="K1896" s="23">
        <v>0.0</v>
      </c>
      <c r="N1896">
        <v>263.8</v>
      </c>
      <c r="O1896" s="23">
        <v>2.0</v>
      </c>
      <c r="R1896">
        <v>266.4</v>
      </c>
      <c r="S1896" t="s">
        <v>976</v>
      </c>
      <c r="T1896">
        <v>0.0</v>
      </c>
      <c r="U1896">
        <v>0.0</v>
      </c>
      <c r="V1896" s="6" t="s">
        <v>978</v>
      </c>
      <c r="W1896" s="6" t="s">
        <v>1384</v>
      </c>
      <c r="X1896" s="6" t="s">
        <v>1384</v>
      </c>
      <c r="Y1896" s="6" t="s">
        <v>1316</v>
      </c>
      <c r="Z1896" s="6" t="s">
        <v>1251</v>
      </c>
      <c r="AA1896" s="35" t="s">
        <v>3283</v>
      </c>
      <c r="AB1896" s="35" t="s">
        <v>3284</v>
      </c>
      <c r="AC1896" s="35" t="s">
        <v>3285</v>
      </c>
    </row>
    <row r="1897" ht="15.75" hidden="1" customHeight="1">
      <c r="A1897" s="2">
        <v>48.0</v>
      </c>
      <c r="B1897" s="18" t="s">
        <v>822</v>
      </c>
      <c r="C1897">
        <v>2.0</v>
      </c>
      <c r="D1897">
        <v>0.0</v>
      </c>
      <c r="E1897" t="s">
        <v>965</v>
      </c>
      <c r="F1897" t="s">
        <v>966</v>
      </c>
      <c r="G1897" t="s">
        <v>3286</v>
      </c>
      <c r="H1897" t="s">
        <v>1284</v>
      </c>
      <c r="I1897" t="s">
        <v>1235</v>
      </c>
      <c r="J1897" t="s">
        <v>973</v>
      </c>
      <c r="K1897" s="23">
        <v>1.0</v>
      </c>
      <c r="N1897">
        <v>273.1</v>
      </c>
      <c r="O1897" s="23">
        <v>2.0</v>
      </c>
      <c r="R1897">
        <v>266.4</v>
      </c>
      <c r="S1897" t="s">
        <v>976</v>
      </c>
      <c r="T1897">
        <v>0.0</v>
      </c>
      <c r="U1897">
        <v>0.0</v>
      </c>
      <c r="V1897" s="6" t="s">
        <v>1311</v>
      </c>
      <c r="W1897" s="6" t="s">
        <v>1479</v>
      </c>
      <c r="X1897" s="6" t="s">
        <v>3275</v>
      </c>
      <c r="Y1897" s="6" t="s">
        <v>1316</v>
      </c>
      <c r="Z1897" s="6" t="s">
        <v>1251</v>
      </c>
      <c r="AA1897" s="35" t="s">
        <v>3283</v>
      </c>
      <c r="AB1897" s="35" t="s">
        <v>3284</v>
      </c>
      <c r="AC1897" s="35" t="s">
        <v>3285</v>
      </c>
    </row>
    <row r="1898" ht="15.75" hidden="1" customHeight="1">
      <c r="A1898" s="2">
        <v>49.0</v>
      </c>
      <c r="B1898" s="18" t="s">
        <v>794</v>
      </c>
      <c r="C1898">
        <v>1.0</v>
      </c>
      <c r="D1898">
        <v>1.0</v>
      </c>
      <c r="E1898" t="s">
        <v>965</v>
      </c>
      <c r="F1898" t="s">
        <v>966</v>
      </c>
      <c r="G1898" t="s">
        <v>1225</v>
      </c>
      <c r="H1898" t="s">
        <v>3287</v>
      </c>
      <c r="I1898" t="s">
        <v>1235</v>
      </c>
      <c r="J1898" t="s">
        <v>973</v>
      </c>
      <c r="K1898" s="23">
        <v>0.0</v>
      </c>
      <c r="L1898">
        <v>5.0</v>
      </c>
      <c r="N1898">
        <v>28.0</v>
      </c>
      <c r="O1898" s="23">
        <v>2.0</v>
      </c>
      <c r="P1898">
        <v>5.0</v>
      </c>
      <c r="R1898">
        <v>26.1</v>
      </c>
      <c r="S1898" t="s">
        <v>976</v>
      </c>
      <c r="T1898">
        <v>0.0</v>
      </c>
      <c r="U1898">
        <v>0.0</v>
      </c>
      <c r="V1898" s="6" t="s">
        <v>978</v>
      </c>
      <c r="W1898" s="6" t="s">
        <v>1384</v>
      </c>
      <c r="X1898" s="6" t="s">
        <v>1384</v>
      </c>
      <c r="Y1898" s="6" t="s">
        <v>3288</v>
      </c>
      <c r="Z1898" s="6" t="s">
        <v>3289</v>
      </c>
      <c r="AA1898" s="35"/>
      <c r="AB1898" s="6"/>
    </row>
    <row r="1899" ht="14.25" hidden="1" customHeight="1">
      <c r="A1899" s="2">
        <v>49.0</v>
      </c>
      <c r="B1899" s="18" t="s">
        <v>794</v>
      </c>
      <c r="C1899">
        <v>1.0</v>
      </c>
      <c r="D1899">
        <v>1.0</v>
      </c>
      <c r="E1899" t="s">
        <v>965</v>
      </c>
      <c r="F1899" t="s">
        <v>966</v>
      </c>
      <c r="G1899" t="s">
        <v>1225</v>
      </c>
      <c r="H1899" t="s">
        <v>3287</v>
      </c>
      <c r="I1899" t="s">
        <v>1235</v>
      </c>
      <c r="J1899" t="s">
        <v>973</v>
      </c>
      <c r="K1899" s="23">
        <v>0.0</v>
      </c>
      <c r="L1899">
        <v>5.0</v>
      </c>
      <c r="N1899">
        <v>28.0</v>
      </c>
      <c r="O1899" s="23">
        <v>3.0</v>
      </c>
      <c r="P1899">
        <v>5.0</v>
      </c>
      <c r="R1899">
        <v>24.2</v>
      </c>
      <c r="S1899" t="s">
        <v>976</v>
      </c>
      <c r="T1899">
        <v>0.0</v>
      </c>
      <c r="U1899">
        <v>0.0</v>
      </c>
      <c r="V1899" s="6" t="s">
        <v>978</v>
      </c>
      <c r="W1899" s="6" t="s">
        <v>1384</v>
      </c>
      <c r="X1899" s="6" t="s">
        <v>1384</v>
      </c>
      <c r="Y1899" s="6" t="s">
        <v>1488</v>
      </c>
      <c r="Z1899" s="6" t="s">
        <v>3290</v>
      </c>
      <c r="AA1899" s="35"/>
      <c r="AB1899" s="6"/>
    </row>
    <row r="1900" ht="15.75" hidden="1" customHeight="1">
      <c r="A1900" s="2">
        <v>49.0</v>
      </c>
      <c r="B1900" s="18" t="s">
        <v>794</v>
      </c>
      <c r="C1900">
        <v>1.0</v>
      </c>
      <c r="D1900">
        <v>1.0</v>
      </c>
      <c r="E1900" t="s">
        <v>965</v>
      </c>
      <c r="F1900" t="s">
        <v>966</v>
      </c>
      <c r="G1900" t="s">
        <v>1225</v>
      </c>
      <c r="H1900" t="s">
        <v>3287</v>
      </c>
      <c r="I1900" t="s">
        <v>1235</v>
      </c>
      <c r="J1900" t="s">
        <v>973</v>
      </c>
      <c r="K1900" s="23">
        <v>0.0</v>
      </c>
      <c r="L1900">
        <v>5.0</v>
      </c>
      <c r="N1900">
        <v>28.0</v>
      </c>
      <c r="O1900" s="23">
        <v>4.0</v>
      </c>
      <c r="P1900">
        <v>5.0</v>
      </c>
      <c r="R1900">
        <v>26.5</v>
      </c>
      <c r="S1900" t="s">
        <v>976</v>
      </c>
      <c r="T1900">
        <v>0.0</v>
      </c>
      <c r="U1900">
        <v>0.0</v>
      </c>
      <c r="V1900" s="6" t="s">
        <v>978</v>
      </c>
      <c r="W1900" s="6" t="s">
        <v>1384</v>
      </c>
      <c r="X1900" s="6" t="s">
        <v>1384</v>
      </c>
      <c r="Y1900" s="6" t="s">
        <v>1490</v>
      </c>
      <c r="Z1900" s="6" t="s">
        <v>3291</v>
      </c>
      <c r="AA1900" s="35"/>
      <c r="AB1900" s="6"/>
    </row>
    <row r="1901" ht="15.75" hidden="1" customHeight="1">
      <c r="A1901" s="2">
        <v>49.0</v>
      </c>
      <c r="B1901" s="18" t="s">
        <v>794</v>
      </c>
      <c r="C1901">
        <v>1.0</v>
      </c>
      <c r="D1901">
        <v>1.0</v>
      </c>
      <c r="E1901" t="s">
        <v>965</v>
      </c>
      <c r="F1901" t="s">
        <v>966</v>
      </c>
      <c r="G1901" t="s">
        <v>1225</v>
      </c>
      <c r="H1901" t="s">
        <v>3287</v>
      </c>
      <c r="I1901" t="s">
        <v>1235</v>
      </c>
      <c r="J1901" t="s">
        <v>973</v>
      </c>
      <c r="K1901" s="23">
        <v>0.0</v>
      </c>
      <c r="L1901">
        <v>5.0</v>
      </c>
      <c r="N1901">
        <v>28.0</v>
      </c>
      <c r="O1901" s="23">
        <v>1.0</v>
      </c>
      <c r="P1901">
        <v>5.0</v>
      </c>
      <c r="R1901">
        <v>27.8</v>
      </c>
      <c r="S1901" t="s">
        <v>976</v>
      </c>
      <c r="T1901">
        <v>0.0</v>
      </c>
      <c r="U1901">
        <v>0.0</v>
      </c>
      <c r="V1901" s="6" t="s">
        <v>978</v>
      </c>
      <c r="W1901" s="6" t="s">
        <v>1384</v>
      </c>
      <c r="X1901" s="6" t="s">
        <v>1384</v>
      </c>
      <c r="Y1901" s="6" t="s">
        <v>1316</v>
      </c>
      <c r="Z1901" s="6" t="s">
        <v>1251</v>
      </c>
      <c r="AA1901" s="35"/>
      <c r="AB1901" s="6"/>
    </row>
    <row r="1902" ht="15.75" hidden="1" customHeight="1">
      <c r="A1902" s="2">
        <v>49.0</v>
      </c>
      <c r="B1902" s="18" t="s">
        <v>794</v>
      </c>
      <c r="C1902">
        <v>1.0</v>
      </c>
      <c r="D1902">
        <v>1.0</v>
      </c>
      <c r="E1902" t="s">
        <v>965</v>
      </c>
      <c r="F1902" t="s">
        <v>966</v>
      </c>
      <c r="G1902" t="s">
        <v>1225</v>
      </c>
      <c r="H1902" t="s">
        <v>3287</v>
      </c>
      <c r="I1902" t="s">
        <v>1235</v>
      </c>
      <c r="J1902" t="s">
        <v>973</v>
      </c>
      <c r="K1902" s="23">
        <v>2.0</v>
      </c>
      <c r="L1902">
        <v>5.0</v>
      </c>
      <c r="N1902">
        <v>26.1</v>
      </c>
      <c r="O1902" s="23">
        <v>3.0</v>
      </c>
      <c r="P1902">
        <v>5.0</v>
      </c>
      <c r="R1902">
        <v>24.2</v>
      </c>
      <c r="S1902" t="s">
        <v>976</v>
      </c>
      <c r="T1902">
        <v>0.0</v>
      </c>
      <c r="U1902">
        <v>0.0</v>
      </c>
      <c r="V1902" s="6" t="s">
        <v>1311</v>
      </c>
      <c r="W1902" s="6" t="s">
        <v>3288</v>
      </c>
      <c r="X1902" s="6" t="s">
        <v>3289</v>
      </c>
      <c r="Y1902" s="6" t="s">
        <v>1488</v>
      </c>
      <c r="Z1902" s="6" t="s">
        <v>3290</v>
      </c>
      <c r="AA1902" s="35"/>
      <c r="AB1902" s="6"/>
    </row>
    <row r="1903" ht="15.75" hidden="1" customHeight="1">
      <c r="A1903" s="2">
        <v>49.0</v>
      </c>
      <c r="B1903" s="18" t="s">
        <v>794</v>
      </c>
      <c r="C1903">
        <v>1.0</v>
      </c>
      <c r="D1903">
        <v>1.0</v>
      </c>
      <c r="E1903" t="s">
        <v>965</v>
      </c>
      <c r="F1903" t="s">
        <v>966</v>
      </c>
      <c r="G1903" t="s">
        <v>1225</v>
      </c>
      <c r="H1903" t="s">
        <v>3287</v>
      </c>
      <c r="I1903" t="s">
        <v>1235</v>
      </c>
      <c r="J1903" t="s">
        <v>973</v>
      </c>
      <c r="K1903" s="23">
        <v>2.0</v>
      </c>
      <c r="L1903">
        <v>5.0</v>
      </c>
      <c r="N1903">
        <v>26.1</v>
      </c>
      <c r="O1903" s="23">
        <v>4.0</v>
      </c>
      <c r="P1903">
        <v>5.0</v>
      </c>
      <c r="R1903">
        <v>26.5</v>
      </c>
      <c r="S1903" t="s">
        <v>976</v>
      </c>
      <c r="T1903">
        <v>0.0</v>
      </c>
      <c r="U1903">
        <v>0.0</v>
      </c>
      <c r="V1903" s="6" t="s">
        <v>1311</v>
      </c>
      <c r="W1903" s="6" t="s">
        <v>3288</v>
      </c>
      <c r="X1903" s="6" t="s">
        <v>3289</v>
      </c>
      <c r="Y1903" s="6" t="s">
        <v>1490</v>
      </c>
      <c r="Z1903" s="6" t="s">
        <v>3291</v>
      </c>
      <c r="AA1903" s="35"/>
      <c r="AB1903" s="6"/>
    </row>
    <row r="1904" ht="15.75" hidden="1" customHeight="1">
      <c r="A1904" s="2">
        <v>49.0</v>
      </c>
      <c r="B1904" s="18" t="s">
        <v>794</v>
      </c>
      <c r="C1904">
        <v>1.0</v>
      </c>
      <c r="D1904">
        <v>1.0</v>
      </c>
      <c r="E1904" t="s">
        <v>965</v>
      </c>
      <c r="F1904" t="s">
        <v>966</v>
      </c>
      <c r="G1904" t="s">
        <v>1225</v>
      </c>
      <c r="H1904" t="s">
        <v>3287</v>
      </c>
      <c r="I1904" t="s">
        <v>1235</v>
      </c>
      <c r="J1904" t="s">
        <v>973</v>
      </c>
      <c r="K1904" s="23">
        <v>2.0</v>
      </c>
      <c r="L1904">
        <v>5.0</v>
      </c>
      <c r="N1904">
        <v>26.1</v>
      </c>
      <c r="O1904" s="23">
        <v>1.0</v>
      </c>
      <c r="P1904">
        <v>5.0</v>
      </c>
      <c r="R1904">
        <v>27.8</v>
      </c>
      <c r="S1904" t="s">
        <v>976</v>
      </c>
      <c r="T1904">
        <v>0.0</v>
      </c>
      <c r="U1904">
        <v>0.0</v>
      </c>
      <c r="V1904" s="6" t="s">
        <v>1311</v>
      </c>
      <c r="W1904" s="6" t="s">
        <v>3288</v>
      </c>
      <c r="X1904" s="6" t="s">
        <v>3289</v>
      </c>
      <c r="Y1904" s="6" t="s">
        <v>1316</v>
      </c>
      <c r="Z1904" s="6" t="s">
        <v>1251</v>
      </c>
      <c r="AA1904" s="35"/>
      <c r="AB1904" s="6"/>
    </row>
    <row r="1905" ht="15.75" hidden="1" customHeight="1">
      <c r="A1905" s="2">
        <v>49.0</v>
      </c>
      <c r="B1905" s="18" t="s">
        <v>794</v>
      </c>
      <c r="C1905">
        <v>1.0</v>
      </c>
      <c r="D1905">
        <v>1.0</v>
      </c>
      <c r="E1905" t="s">
        <v>965</v>
      </c>
      <c r="F1905" t="s">
        <v>966</v>
      </c>
      <c r="G1905" t="s">
        <v>1225</v>
      </c>
      <c r="H1905" t="s">
        <v>3287</v>
      </c>
      <c r="I1905" t="s">
        <v>1235</v>
      </c>
      <c r="J1905" t="s">
        <v>973</v>
      </c>
      <c r="K1905" s="23">
        <v>3.0</v>
      </c>
      <c r="L1905">
        <v>5.0</v>
      </c>
      <c r="N1905">
        <v>24.2</v>
      </c>
      <c r="O1905" s="23">
        <v>4.0</v>
      </c>
      <c r="P1905">
        <v>5.0</v>
      </c>
      <c r="R1905">
        <v>26.5</v>
      </c>
      <c r="S1905" t="s">
        <v>976</v>
      </c>
      <c r="T1905">
        <v>0.0</v>
      </c>
      <c r="U1905">
        <v>0.0</v>
      </c>
      <c r="V1905" s="6" t="s">
        <v>1311</v>
      </c>
      <c r="W1905" s="6" t="s">
        <v>1488</v>
      </c>
      <c r="X1905" s="6" t="s">
        <v>3290</v>
      </c>
      <c r="Y1905" s="6" t="s">
        <v>1490</v>
      </c>
      <c r="Z1905" s="6" t="s">
        <v>3291</v>
      </c>
      <c r="AA1905" s="35"/>
      <c r="AB1905" s="6"/>
    </row>
    <row r="1906" ht="15.75" hidden="1" customHeight="1">
      <c r="A1906" s="2">
        <v>49.0</v>
      </c>
      <c r="B1906" s="18" t="s">
        <v>794</v>
      </c>
      <c r="C1906">
        <v>1.0</v>
      </c>
      <c r="D1906">
        <v>1.0</v>
      </c>
      <c r="E1906" t="s">
        <v>965</v>
      </c>
      <c r="F1906" t="s">
        <v>966</v>
      </c>
      <c r="G1906" t="s">
        <v>1225</v>
      </c>
      <c r="H1906" t="s">
        <v>3287</v>
      </c>
      <c r="I1906" t="s">
        <v>1235</v>
      </c>
      <c r="J1906" t="s">
        <v>973</v>
      </c>
      <c r="K1906" s="23">
        <v>3.0</v>
      </c>
      <c r="L1906">
        <v>5.0</v>
      </c>
      <c r="N1906">
        <v>24.2</v>
      </c>
      <c r="O1906" s="23">
        <v>1.0</v>
      </c>
      <c r="P1906">
        <v>5.0</v>
      </c>
      <c r="R1906">
        <v>27.8</v>
      </c>
      <c r="S1906" t="s">
        <v>976</v>
      </c>
      <c r="T1906">
        <v>0.0</v>
      </c>
      <c r="U1906">
        <v>0.0</v>
      </c>
      <c r="V1906" s="6" t="s">
        <v>1311</v>
      </c>
      <c r="W1906" s="6" t="s">
        <v>1488</v>
      </c>
      <c r="X1906" s="6" t="s">
        <v>3290</v>
      </c>
      <c r="Y1906" s="6" t="s">
        <v>1316</v>
      </c>
      <c r="Z1906" s="6" t="s">
        <v>1251</v>
      </c>
      <c r="AA1906" s="35"/>
      <c r="AB1906" s="6"/>
    </row>
    <row r="1907" ht="15.75" hidden="1" customHeight="1">
      <c r="A1907" s="2">
        <v>49.0</v>
      </c>
      <c r="B1907" s="18" t="s">
        <v>794</v>
      </c>
      <c r="C1907">
        <v>1.0</v>
      </c>
      <c r="D1907">
        <v>1.0</v>
      </c>
      <c r="E1907" t="s">
        <v>965</v>
      </c>
      <c r="F1907" t="s">
        <v>966</v>
      </c>
      <c r="G1907" t="s">
        <v>1225</v>
      </c>
      <c r="H1907" t="s">
        <v>3287</v>
      </c>
      <c r="I1907" t="s">
        <v>1235</v>
      </c>
      <c r="J1907" t="s">
        <v>973</v>
      </c>
      <c r="K1907" s="23">
        <v>4.0</v>
      </c>
      <c r="L1907">
        <v>5.0</v>
      </c>
      <c r="N1907">
        <v>26.5</v>
      </c>
      <c r="O1907" s="23">
        <v>1.0</v>
      </c>
      <c r="P1907">
        <v>5.0</v>
      </c>
      <c r="R1907">
        <v>27.8</v>
      </c>
      <c r="S1907" t="s">
        <v>976</v>
      </c>
      <c r="T1907">
        <v>0.0</v>
      </c>
      <c r="U1907">
        <v>0.0</v>
      </c>
      <c r="V1907" s="6" t="s">
        <v>1311</v>
      </c>
      <c r="W1907" s="6" t="s">
        <v>1490</v>
      </c>
      <c r="X1907" s="6" t="s">
        <v>3291</v>
      </c>
      <c r="Y1907" s="6" t="s">
        <v>1316</v>
      </c>
      <c r="Z1907" s="6" t="s">
        <v>1251</v>
      </c>
      <c r="AA1907" s="35"/>
      <c r="AB1907" s="6"/>
    </row>
    <row r="1908" ht="15.75" hidden="1" customHeight="1">
      <c r="A1908" s="2">
        <v>49.0</v>
      </c>
      <c r="B1908" s="18" t="s">
        <v>794</v>
      </c>
      <c r="C1908">
        <v>1.0</v>
      </c>
      <c r="D1908">
        <v>1.0</v>
      </c>
      <c r="E1908" t="s">
        <v>965</v>
      </c>
      <c r="F1908" t="s">
        <v>966</v>
      </c>
      <c r="G1908" t="s">
        <v>1225</v>
      </c>
      <c r="H1908" t="s">
        <v>3287</v>
      </c>
      <c r="I1908" t="s">
        <v>1235</v>
      </c>
      <c r="J1908" t="s">
        <v>973</v>
      </c>
      <c r="K1908" s="23">
        <v>0.0</v>
      </c>
      <c r="L1908">
        <v>6.0</v>
      </c>
      <c r="N1908">
        <v>5.5</v>
      </c>
      <c r="O1908" s="23">
        <v>2.0</v>
      </c>
      <c r="P1908">
        <v>6.0</v>
      </c>
      <c r="R1908">
        <v>9.2</v>
      </c>
      <c r="S1908" t="s">
        <v>976</v>
      </c>
      <c r="T1908">
        <v>0.0</v>
      </c>
      <c r="U1908">
        <v>0.0</v>
      </c>
      <c r="V1908" s="6" t="s">
        <v>978</v>
      </c>
      <c r="W1908" s="6" t="s">
        <v>3292</v>
      </c>
      <c r="X1908" s="6" t="s">
        <v>3293</v>
      </c>
      <c r="Y1908" s="6" t="s">
        <v>3294</v>
      </c>
      <c r="Z1908" s="6" t="s">
        <v>3295</v>
      </c>
      <c r="AA1908" s="35"/>
      <c r="AB1908" s="6"/>
    </row>
    <row r="1909" ht="15.75" hidden="1" customHeight="1">
      <c r="A1909" s="2">
        <v>49.0</v>
      </c>
      <c r="B1909" s="18" t="s">
        <v>794</v>
      </c>
      <c r="C1909">
        <v>1.0</v>
      </c>
      <c r="D1909">
        <v>1.0</v>
      </c>
      <c r="E1909" t="s">
        <v>965</v>
      </c>
      <c r="F1909" t="s">
        <v>966</v>
      </c>
      <c r="G1909" t="s">
        <v>1225</v>
      </c>
      <c r="H1909" t="s">
        <v>3287</v>
      </c>
      <c r="I1909" t="s">
        <v>1235</v>
      </c>
      <c r="J1909" t="s">
        <v>973</v>
      </c>
      <c r="K1909" s="23">
        <v>0.0</v>
      </c>
      <c r="L1909">
        <v>6.0</v>
      </c>
      <c r="N1909">
        <v>5.5</v>
      </c>
      <c r="O1909" s="23">
        <v>3.0</v>
      </c>
      <c r="P1909">
        <v>6.0</v>
      </c>
      <c r="R1909">
        <v>5.6</v>
      </c>
      <c r="S1909" t="s">
        <v>976</v>
      </c>
      <c r="T1909">
        <v>0.0</v>
      </c>
      <c r="U1909">
        <v>0.0</v>
      </c>
      <c r="V1909" s="6" t="s">
        <v>978</v>
      </c>
      <c r="W1909" s="6" t="s">
        <v>3292</v>
      </c>
      <c r="X1909" s="6" t="s">
        <v>3293</v>
      </c>
      <c r="Y1909" s="6" t="s">
        <v>3296</v>
      </c>
      <c r="Z1909" s="6" t="s">
        <v>3297</v>
      </c>
      <c r="AA1909" s="35"/>
      <c r="AB1909" s="6"/>
    </row>
    <row r="1910" ht="15.75" hidden="1" customHeight="1">
      <c r="A1910" s="2">
        <v>49.0</v>
      </c>
      <c r="B1910" s="18" t="s">
        <v>794</v>
      </c>
      <c r="C1910">
        <v>1.0</v>
      </c>
      <c r="D1910">
        <v>1.0</v>
      </c>
      <c r="E1910" t="s">
        <v>965</v>
      </c>
      <c r="F1910" t="s">
        <v>966</v>
      </c>
      <c r="G1910" t="s">
        <v>1225</v>
      </c>
      <c r="H1910" t="s">
        <v>3287</v>
      </c>
      <c r="I1910" t="s">
        <v>1235</v>
      </c>
      <c r="J1910" t="s">
        <v>973</v>
      </c>
      <c r="K1910" s="23">
        <v>0.0</v>
      </c>
      <c r="L1910">
        <v>6.0</v>
      </c>
      <c r="N1910">
        <v>5.5</v>
      </c>
      <c r="O1910" s="23">
        <v>4.0</v>
      </c>
      <c r="P1910">
        <v>6.0</v>
      </c>
      <c r="R1910">
        <v>16.6</v>
      </c>
      <c r="S1910">
        <v>0.05</v>
      </c>
      <c r="T1910">
        <v>1.0</v>
      </c>
      <c r="U1910">
        <v>-1.0</v>
      </c>
      <c r="V1910" s="6" t="s">
        <v>978</v>
      </c>
      <c r="W1910" s="6" t="s">
        <v>3292</v>
      </c>
      <c r="X1910" s="6" t="s">
        <v>3293</v>
      </c>
      <c r="Y1910" s="6" t="s">
        <v>3298</v>
      </c>
      <c r="Z1910" s="6" t="s">
        <v>3299</v>
      </c>
      <c r="AA1910" s="35"/>
      <c r="AB1910" s="6"/>
    </row>
    <row r="1911" ht="15.75" hidden="1" customHeight="1">
      <c r="A1911" s="2">
        <v>49.0</v>
      </c>
      <c r="B1911" s="18" t="s">
        <v>794</v>
      </c>
      <c r="C1911">
        <v>1.0</v>
      </c>
      <c r="D1911">
        <v>1.0</v>
      </c>
      <c r="E1911" t="s">
        <v>965</v>
      </c>
      <c r="F1911" t="s">
        <v>966</v>
      </c>
      <c r="G1911" t="s">
        <v>1225</v>
      </c>
      <c r="H1911" t="s">
        <v>3287</v>
      </c>
      <c r="I1911" t="s">
        <v>1235</v>
      </c>
      <c r="J1911" t="s">
        <v>973</v>
      </c>
      <c r="K1911" s="23">
        <v>0.0</v>
      </c>
      <c r="L1911">
        <v>6.0</v>
      </c>
      <c r="N1911">
        <v>5.5</v>
      </c>
      <c r="O1911" s="23">
        <v>1.0</v>
      </c>
      <c r="P1911">
        <v>6.0</v>
      </c>
      <c r="R1911">
        <v>24.8</v>
      </c>
      <c r="S1911">
        <v>0.05</v>
      </c>
      <c r="T1911">
        <v>1.0</v>
      </c>
      <c r="U1911">
        <v>-1.0</v>
      </c>
      <c r="V1911" s="6" t="s">
        <v>978</v>
      </c>
      <c r="W1911" s="6" t="s">
        <v>3292</v>
      </c>
      <c r="X1911" s="6" t="s">
        <v>3293</v>
      </c>
      <c r="Y1911" s="6" t="s">
        <v>3300</v>
      </c>
      <c r="Z1911" s="6" t="s">
        <v>3301</v>
      </c>
      <c r="AA1911" s="35"/>
      <c r="AB1911" s="6"/>
    </row>
    <row r="1912" ht="15.75" hidden="1" customHeight="1">
      <c r="A1912" s="2">
        <v>49.0</v>
      </c>
      <c r="B1912" s="18" t="s">
        <v>794</v>
      </c>
      <c r="C1912">
        <v>1.0</v>
      </c>
      <c r="D1912">
        <v>1.0</v>
      </c>
      <c r="E1912" t="s">
        <v>965</v>
      </c>
      <c r="F1912" t="s">
        <v>966</v>
      </c>
      <c r="G1912" t="s">
        <v>1225</v>
      </c>
      <c r="H1912" t="s">
        <v>3287</v>
      </c>
      <c r="I1912" t="s">
        <v>1235</v>
      </c>
      <c r="J1912" t="s">
        <v>973</v>
      </c>
      <c r="K1912" s="23">
        <v>2.0</v>
      </c>
      <c r="L1912">
        <v>6.0</v>
      </c>
      <c r="N1912">
        <v>9.2</v>
      </c>
      <c r="O1912" s="23">
        <v>3.0</v>
      </c>
      <c r="P1912">
        <v>6.0</v>
      </c>
      <c r="R1912">
        <v>5.6</v>
      </c>
      <c r="S1912" t="s">
        <v>976</v>
      </c>
      <c r="T1912">
        <v>0.0</v>
      </c>
      <c r="U1912">
        <v>0.0</v>
      </c>
      <c r="V1912" s="6" t="s">
        <v>1311</v>
      </c>
      <c r="W1912" s="6" t="s">
        <v>3294</v>
      </c>
      <c r="X1912" s="6" t="s">
        <v>3295</v>
      </c>
      <c r="Y1912" s="6" t="s">
        <v>3296</v>
      </c>
      <c r="Z1912" s="6" t="s">
        <v>3297</v>
      </c>
      <c r="AA1912" s="35"/>
      <c r="AB1912" s="6"/>
    </row>
    <row r="1913" ht="15.75" hidden="1" customHeight="1">
      <c r="A1913" s="2">
        <v>49.0</v>
      </c>
      <c r="B1913" s="18" t="s">
        <v>794</v>
      </c>
      <c r="C1913">
        <v>1.0</v>
      </c>
      <c r="D1913">
        <v>1.0</v>
      </c>
      <c r="E1913" t="s">
        <v>965</v>
      </c>
      <c r="F1913" t="s">
        <v>966</v>
      </c>
      <c r="G1913" t="s">
        <v>1225</v>
      </c>
      <c r="H1913" t="s">
        <v>3287</v>
      </c>
      <c r="I1913" t="s">
        <v>1235</v>
      </c>
      <c r="J1913" t="s">
        <v>973</v>
      </c>
      <c r="K1913" s="23">
        <v>2.0</v>
      </c>
      <c r="L1913">
        <v>6.0</v>
      </c>
      <c r="N1913">
        <v>9.2</v>
      </c>
      <c r="O1913" s="23">
        <v>4.0</v>
      </c>
      <c r="P1913">
        <v>6.0</v>
      </c>
      <c r="R1913">
        <v>16.6</v>
      </c>
      <c r="S1913">
        <v>0.05</v>
      </c>
      <c r="T1913">
        <v>1.0</v>
      </c>
      <c r="U1913">
        <v>-1.0</v>
      </c>
      <c r="V1913" s="6" t="s">
        <v>1311</v>
      </c>
      <c r="W1913" s="6" t="s">
        <v>3294</v>
      </c>
      <c r="X1913" s="6" t="s">
        <v>3295</v>
      </c>
      <c r="Y1913" s="6" t="s">
        <v>3298</v>
      </c>
      <c r="Z1913" s="6" t="s">
        <v>3299</v>
      </c>
      <c r="AA1913" s="35"/>
      <c r="AB1913" s="6"/>
    </row>
    <row r="1914" ht="15.75" hidden="1" customHeight="1">
      <c r="A1914" s="2">
        <v>49.0</v>
      </c>
      <c r="B1914" s="18" t="s">
        <v>794</v>
      </c>
      <c r="C1914">
        <v>1.0</v>
      </c>
      <c r="D1914">
        <v>1.0</v>
      </c>
      <c r="E1914" t="s">
        <v>965</v>
      </c>
      <c r="F1914" t="s">
        <v>966</v>
      </c>
      <c r="G1914" t="s">
        <v>1225</v>
      </c>
      <c r="H1914" t="s">
        <v>3287</v>
      </c>
      <c r="I1914" t="s">
        <v>1235</v>
      </c>
      <c r="J1914" t="s">
        <v>973</v>
      </c>
      <c r="K1914" s="23">
        <v>2.0</v>
      </c>
      <c r="L1914">
        <v>6.0</v>
      </c>
      <c r="N1914">
        <v>9.2</v>
      </c>
      <c r="O1914" s="23">
        <v>1.0</v>
      </c>
      <c r="P1914">
        <v>6.0</v>
      </c>
      <c r="R1914">
        <v>24.8</v>
      </c>
      <c r="S1914">
        <v>0.05</v>
      </c>
      <c r="T1914">
        <v>1.0</v>
      </c>
      <c r="U1914">
        <v>-1.0</v>
      </c>
      <c r="V1914" s="6" t="s">
        <v>1311</v>
      </c>
      <c r="W1914" s="6" t="s">
        <v>3294</v>
      </c>
      <c r="X1914" s="6" t="s">
        <v>3295</v>
      </c>
      <c r="Y1914" s="6" t="s">
        <v>3300</v>
      </c>
      <c r="Z1914" s="6" t="s">
        <v>3301</v>
      </c>
      <c r="AA1914" s="35"/>
      <c r="AB1914" s="6"/>
    </row>
    <row r="1915" ht="15.75" hidden="1" customHeight="1">
      <c r="A1915" s="2">
        <v>49.0</v>
      </c>
      <c r="B1915" s="18" t="s">
        <v>794</v>
      </c>
      <c r="C1915">
        <v>1.0</v>
      </c>
      <c r="D1915">
        <v>1.0</v>
      </c>
      <c r="E1915" t="s">
        <v>965</v>
      </c>
      <c r="F1915" t="s">
        <v>966</v>
      </c>
      <c r="G1915" t="s">
        <v>1225</v>
      </c>
      <c r="H1915" t="s">
        <v>3287</v>
      </c>
      <c r="I1915" t="s">
        <v>1235</v>
      </c>
      <c r="J1915" t="s">
        <v>973</v>
      </c>
      <c r="K1915" s="23">
        <v>3.0</v>
      </c>
      <c r="L1915">
        <v>6.0</v>
      </c>
      <c r="N1915">
        <v>5.6</v>
      </c>
      <c r="O1915" s="23">
        <v>4.0</v>
      </c>
      <c r="P1915">
        <v>6.0</v>
      </c>
      <c r="R1915">
        <v>16.6</v>
      </c>
      <c r="S1915">
        <v>0.05</v>
      </c>
      <c r="T1915">
        <v>1.0</v>
      </c>
      <c r="U1915">
        <v>-1.0</v>
      </c>
      <c r="V1915" s="6" t="s">
        <v>1311</v>
      </c>
      <c r="W1915" s="6" t="s">
        <v>3296</v>
      </c>
      <c r="X1915" s="6" t="s">
        <v>3297</v>
      </c>
      <c r="Y1915" s="6" t="s">
        <v>3298</v>
      </c>
      <c r="Z1915" s="6" t="s">
        <v>3299</v>
      </c>
      <c r="AA1915" s="35"/>
      <c r="AB1915" s="6"/>
    </row>
    <row r="1916" ht="15.75" hidden="1" customHeight="1">
      <c r="A1916" s="2">
        <v>49.0</v>
      </c>
      <c r="B1916" s="18" t="s">
        <v>794</v>
      </c>
      <c r="C1916">
        <v>1.0</v>
      </c>
      <c r="D1916">
        <v>1.0</v>
      </c>
      <c r="E1916" t="s">
        <v>965</v>
      </c>
      <c r="F1916" t="s">
        <v>966</v>
      </c>
      <c r="G1916" t="s">
        <v>1225</v>
      </c>
      <c r="H1916" t="s">
        <v>3287</v>
      </c>
      <c r="I1916" t="s">
        <v>1235</v>
      </c>
      <c r="J1916" t="s">
        <v>973</v>
      </c>
      <c r="K1916" s="23">
        <v>3.0</v>
      </c>
      <c r="L1916">
        <v>6.0</v>
      </c>
      <c r="N1916">
        <v>5.6</v>
      </c>
      <c r="O1916" s="23">
        <v>1.0</v>
      </c>
      <c r="P1916">
        <v>6.0</v>
      </c>
      <c r="R1916">
        <v>24.8</v>
      </c>
      <c r="S1916">
        <v>0.05</v>
      </c>
      <c r="T1916">
        <v>1.0</v>
      </c>
      <c r="U1916">
        <v>-1.0</v>
      </c>
      <c r="V1916" s="6" t="s">
        <v>1311</v>
      </c>
      <c r="W1916" s="6" t="s">
        <v>3296</v>
      </c>
      <c r="X1916" s="6" t="s">
        <v>3297</v>
      </c>
      <c r="Y1916" s="6" t="s">
        <v>3300</v>
      </c>
      <c r="Z1916" s="6" t="s">
        <v>3301</v>
      </c>
      <c r="AA1916" s="35"/>
      <c r="AB1916" s="6"/>
    </row>
    <row r="1917" ht="15.75" hidden="1" customHeight="1">
      <c r="A1917" s="2">
        <v>49.0</v>
      </c>
      <c r="B1917" s="18" t="s">
        <v>794</v>
      </c>
      <c r="C1917">
        <v>1.0</v>
      </c>
      <c r="D1917">
        <v>1.0</v>
      </c>
      <c r="E1917" t="s">
        <v>965</v>
      </c>
      <c r="F1917" t="s">
        <v>966</v>
      </c>
      <c r="G1917" t="s">
        <v>1225</v>
      </c>
      <c r="H1917" t="s">
        <v>3287</v>
      </c>
      <c r="I1917" t="s">
        <v>1235</v>
      </c>
      <c r="J1917" t="s">
        <v>973</v>
      </c>
      <c r="K1917" s="23">
        <v>4.0</v>
      </c>
      <c r="L1917">
        <v>6.0</v>
      </c>
      <c r="N1917">
        <v>16.6</v>
      </c>
      <c r="O1917" s="23">
        <v>1.0</v>
      </c>
      <c r="P1917">
        <v>6.0</v>
      </c>
      <c r="R1917">
        <v>24.8</v>
      </c>
      <c r="S1917" t="s">
        <v>976</v>
      </c>
      <c r="T1917">
        <v>0.0</v>
      </c>
      <c r="U1917">
        <v>0.0</v>
      </c>
      <c r="V1917" s="6" t="s">
        <v>1311</v>
      </c>
      <c r="W1917" s="6" t="s">
        <v>3298</v>
      </c>
      <c r="X1917" s="6" t="s">
        <v>3299</v>
      </c>
      <c r="Y1917" s="6" t="s">
        <v>3300</v>
      </c>
      <c r="Z1917" s="6" t="s">
        <v>3301</v>
      </c>
      <c r="AA1917" s="35"/>
      <c r="AB1917" s="6"/>
    </row>
    <row r="1918" ht="15.75" hidden="1" customHeight="1">
      <c r="A1918" s="2">
        <v>49.0</v>
      </c>
      <c r="B1918" s="18" t="s">
        <v>794</v>
      </c>
      <c r="C1918">
        <v>1.0</v>
      </c>
      <c r="D1918">
        <v>1.0</v>
      </c>
      <c r="E1918" t="s">
        <v>965</v>
      </c>
      <c r="F1918" t="s">
        <v>966</v>
      </c>
      <c r="G1918" t="s">
        <v>1225</v>
      </c>
      <c r="H1918" t="s">
        <v>3287</v>
      </c>
      <c r="I1918" t="s">
        <v>1235</v>
      </c>
      <c r="J1918" t="s">
        <v>973</v>
      </c>
      <c r="K1918" s="23">
        <v>0.0</v>
      </c>
      <c r="L1918">
        <v>7.0</v>
      </c>
      <c r="N1918">
        <v>26.1</v>
      </c>
      <c r="O1918" s="23">
        <v>2.0</v>
      </c>
      <c r="P1918">
        <v>7.0</v>
      </c>
      <c r="R1918">
        <v>25.3</v>
      </c>
      <c r="S1918" t="s">
        <v>976</v>
      </c>
      <c r="T1918">
        <v>0.0</v>
      </c>
      <c r="U1918">
        <v>0.0</v>
      </c>
      <c r="V1918" s="6" t="s">
        <v>978</v>
      </c>
      <c r="W1918" s="6" t="s">
        <v>3302</v>
      </c>
      <c r="X1918" s="6" t="s">
        <v>3303</v>
      </c>
      <c r="Y1918" s="6" t="s">
        <v>3304</v>
      </c>
      <c r="Z1918" s="6" t="s">
        <v>3305</v>
      </c>
      <c r="AA1918" s="35"/>
      <c r="AB1918" s="6"/>
    </row>
    <row r="1919" ht="15.75" hidden="1" customHeight="1">
      <c r="A1919" s="2">
        <v>49.0</v>
      </c>
      <c r="B1919" s="18" t="s">
        <v>794</v>
      </c>
      <c r="C1919">
        <v>1.0</v>
      </c>
      <c r="D1919">
        <v>1.0</v>
      </c>
      <c r="E1919" t="s">
        <v>965</v>
      </c>
      <c r="F1919" t="s">
        <v>966</v>
      </c>
      <c r="G1919" t="s">
        <v>1225</v>
      </c>
      <c r="H1919" t="s">
        <v>3287</v>
      </c>
      <c r="I1919" t="s">
        <v>1235</v>
      </c>
      <c r="J1919" t="s">
        <v>973</v>
      </c>
      <c r="K1919" s="23">
        <v>0.0</v>
      </c>
      <c r="L1919">
        <v>7.0</v>
      </c>
      <c r="N1919">
        <v>26.1</v>
      </c>
      <c r="O1919" s="23">
        <v>3.0</v>
      </c>
      <c r="P1919">
        <v>7.0</v>
      </c>
      <c r="R1919">
        <v>24.0</v>
      </c>
      <c r="S1919" t="s">
        <v>976</v>
      </c>
      <c r="T1919">
        <v>0.0</v>
      </c>
      <c r="U1919">
        <v>0.0</v>
      </c>
      <c r="V1919" s="6" t="s">
        <v>978</v>
      </c>
      <c r="W1919" s="6" t="s">
        <v>3302</v>
      </c>
      <c r="X1919" s="6" t="s">
        <v>3303</v>
      </c>
      <c r="Y1919" s="6" t="s">
        <v>3306</v>
      </c>
      <c r="Z1919" s="6" t="s">
        <v>3307</v>
      </c>
      <c r="AA1919" s="35"/>
      <c r="AB1919" s="6"/>
    </row>
    <row r="1920" ht="15.75" hidden="1" customHeight="1">
      <c r="A1920" s="2">
        <v>49.0</v>
      </c>
      <c r="B1920" s="18" t="s">
        <v>794</v>
      </c>
      <c r="C1920">
        <v>1.0</v>
      </c>
      <c r="D1920">
        <v>1.0</v>
      </c>
      <c r="E1920" t="s">
        <v>965</v>
      </c>
      <c r="F1920" t="s">
        <v>966</v>
      </c>
      <c r="G1920" t="s">
        <v>1225</v>
      </c>
      <c r="H1920" t="s">
        <v>3287</v>
      </c>
      <c r="I1920" t="s">
        <v>1235</v>
      </c>
      <c r="J1920" t="s">
        <v>973</v>
      </c>
      <c r="K1920" s="23">
        <v>0.0</v>
      </c>
      <c r="L1920">
        <v>7.0</v>
      </c>
      <c r="N1920">
        <v>26.1</v>
      </c>
      <c r="O1920" s="23">
        <v>4.0</v>
      </c>
      <c r="P1920">
        <v>7.0</v>
      </c>
      <c r="R1920">
        <v>26.0</v>
      </c>
      <c r="S1920" t="s">
        <v>976</v>
      </c>
      <c r="T1920">
        <v>0.0</v>
      </c>
      <c r="U1920">
        <v>0.0</v>
      </c>
      <c r="V1920" s="6" t="s">
        <v>978</v>
      </c>
      <c r="W1920" s="6" t="s">
        <v>3302</v>
      </c>
      <c r="X1920" s="6" t="s">
        <v>3303</v>
      </c>
      <c r="Y1920" s="6" t="s">
        <v>3308</v>
      </c>
      <c r="Z1920" s="6" t="s">
        <v>3309</v>
      </c>
      <c r="AA1920" s="35"/>
      <c r="AB1920" s="6"/>
    </row>
    <row r="1921" ht="15.75" hidden="1" customHeight="1">
      <c r="A1921" s="2">
        <v>49.0</v>
      </c>
      <c r="B1921" s="18" t="s">
        <v>794</v>
      </c>
      <c r="C1921">
        <v>1.0</v>
      </c>
      <c r="D1921">
        <v>1.0</v>
      </c>
      <c r="E1921" t="s">
        <v>965</v>
      </c>
      <c r="F1921" t="s">
        <v>966</v>
      </c>
      <c r="G1921" t="s">
        <v>1225</v>
      </c>
      <c r="H1921" t="s">
        <v>3287</v>
      </c>
      <c r="I1921" t="s">
        <v>1235</v>
      </c>
      <c r="J1921" t="s">
        <v>973</v>
      </c>
      <c r="K1921" s="23">
        <v>0.0</v>
      </c>
      <c r="L1921">
        <v>7.0</v>
      </c>
      <c r="N1921">
        <v>26.1</v>
      </c>
      <c r="O1921" s="23">
        <v>1.0</v>
      </c>
      <c r="P1921">
        <v>7.0</v>
      </c>
      <c r="R1921">
        <v>25.5</v>
      </c>
      <c r="S1921" t="s">
        <v>976</v>
      </c>
      <c r="T1921">
        <v>0.0</v>
      </c>
      <c r="U1921">
        <v>0.0</v>
      </c>
      <c r="V1921" s="6" t="s">
        <v>978</v>
      </c>
      <c r="W1921" s="6" t="s">
        <v>3302</v>
      </c>
      <c r="X1921" s="6" t="s">
        <v>3303</v>
      </c>
      <c r="Y1921" s="6" t="s">
        <v>3310</v>
      </c>
      <c r="Z1921" s="6" t="s">
        <v>3311</v>
      </c>
      <c r="AA1921" s="35"/>
      <c r="AB1921" s="6"/>
    </row>
    <row r="1922" ht="15.75" hidden="1" customHeight="1">
      <c r="A1922" s="2">
        <v>49.0</v>
      </c>
      <c r="B1922" s="18" t="s">
        <v>794</v>
      </c>
      <c r="C1922">
        <v>1.0</v>
      </c>
      <c r="D1922">
        <v>1.0</v>
      </c>
      <c r="E1922" t="s">
        <v>965</v>
      </c>
      <c r="F1922" t="s">
        <v>966</v>
      </c>
      <c r="G1922" t="s">
        <v>1225</v>
      </c>
      <c r="H1922" t="s">
        <v>3287</v>
      </c>
      <c r="I1922" t="s">
        <v>1235</v>
      </c>
      <c r="J1922" t="s">
        <v>973</v>
      </c>
      <c r="K1922" s="23">
        <v>2.0</v>
      </c>
      <c r="L1922">
        <v>7.0</v>
      </c>
      <c r="N1922">
        <v>25.3</v>
      </c>
      <c r="O1922" s="23">
        <v>3.0</v>
      </c>
      <c r="P1922">
        <v>7.0</v>
      </c>
      <c r="R1922">
        <v>24.0</v>
      </c>
      <c r="S1922" t="s">
        <v>976</v>
      </c>
      <c r="T1922">
        <v>0.0</v>
      </c>
      <c r="U1922">
        <v>0.0</v>
      </c>
      <c r="V1922" s="6" t="s">
        <v>1311</v>
      </c>
      <c r="W1922" s="6" t="s">
        <v>3304</v>
      </c>
      <c r="X1922" s="6" t="s">
        <v>3305</v>
      </c>
      <c r="Y1922" s="6" t="s">
        <v>3306</v>
      </c>
      <c r="Z1922" s="6" t="s">
        <v>3307</v>
      </c>
      <c r="AA1922" s="35"/>
      <c r="AB1922" s="6"/>
    </row>
    <row r="1923" ht="15.75" hidden="1" customHeight="1">
      <c r="A1923" s="2">
        <v>49.0</v>
      </c>
      <c r="B1923" s="18" t="s">
        <v>794</v>
      </c>
      <c r="C1923">
        <v>1.0</v>
      </c>
      <c r="D1923">
        <v>1.0</v>
      </c>
      <c r="E1923" t="s">
        <v>965</v>
      </c>
      <c r="F1923" t="s">
        <v>966</v>
      </c>
      <c r="G1923" t="s">
        <v>1225</v>
      </c>
      <c r="H1923" t="s">
        <v>3287</v>
      </c>
      <c r="I1923" t="s">
        <v>1235</v>
      </c>
      <c r="J1923" t="s">
        <v>973</v>
      </c>
      <c r="K1923" s="23">
        <v>2.0</v>
      </c>
      <c r="L1923">
        <v>7.0</v>
      </c>
      <c r="N1923">
        <v>25.3</v>
      </c>
      <c r="O1923" s="23">
        <v>4.0</v>
      </c>
      <c r="P1923">
        <v>7.0</v>
      </c>
      <c r="R1923">
        <v>26.0</v>
      </c>
      <c r="S1923" t="s">
        <v>976</v>
      </c>
      <c r="T1923">
        <v>0.0</v>
      </c>
      <c r="U1923">
        <v>0.0</v>
      </c>
      <c r="V1923" s="6" t="s">
        <v>1311</v>
      </c>
      <c r="W1923" s="6" t="s">
        <v>3304</v>
      </c>
      <c r="X1923" s="6" t="s">
        <v>3305</v>
      </c>
      <c r="Y1923" s="6" t="s">
        <v>3308</v>
      </c>
      <c r="Z1923" s="6" t="s">
        <v>3309</v>
      </c>
      <c r="AA1923" s="35"/>
      <c r="AB1923" s="6"/>
    </row>
    <row r="1924" ht="15.75" hidden="1" customHeight="1">
      <c r="A1924" s="2">
        <v>49.0</v>
      </c>
      <c r="B1924" s="18" t="s">
        <v>794</v>
      </c>
      <c r="C1924">
        <v>1.0</v>
      </c>
      <c r="D1924">
        <v>1.0</v>
      </c>
      <c r="E1924" t="s">
        <v>965</v>
      </c>
      <c r="F1924" t="s">
        <v>966</v>
      </c>
      <c r="G1924" t="s">
        <v>1225</v>
      </c>
      <c r="H1924" t="s">
        <v>3287</v>
      </c>
      <c r="I1924" t="s">
        <v>1235</v>
      </c>
      <c r="J1924" t="s">
        <v>973</v>
      </c>
      <c r="K1924" s="23">
        <v>2.0</v>
      </c>
      <c r="L1924">
        <v>7.0</v>
      </c>
      <c r="N1924">
        <v>25.3</v>
      </c>
      <c r="O1924" s="23">
        <v>1.0</v>
      </c>
      <c r="P1924">
        <v>7.0</v>
      </c>
      <c r="R1924">
        <v>25.5</v>
      </c>
      <c r="S1924" t="s">
        <v>976</v>
      </c>
      <c r="T1924">
        <v>0.0</v>
      </c>
      <c r="U1924">
        <v>0.0</v>
      </c>
      <c r="V1924" s="6" t="s">
        <v>1311</v>
      </c>
      <c r="W1924" s="6" t="s">
        <v>3304</v>
      </c>
      <c r="X1924" s="6" t="s">
        <v>3305</v>
      </c>
      <c r="Y1924" s="6" t="s">
        <v>3310</v>
      </c>
      <c r="Z1924" s="6" t="s">
        <v>3311</v>
      </c>
      <c r="AA1924" s="35"/>
      <c r="AB1924" s="6"/>
    </row>
    <row r="1925" ht="15.75" hidden="1" customHeight="1">
      <c r="A1925" s="2">
        <v>49.0</v>
      </c>
      <c r="B1925" s="18" t="s">
        <v>794</v>
      </c>
      <c r="C1925">
        <v>1.0</v>
      </c>
      <c r="D1925">
        <v>1.0</v>
      </c>
      <c r="E1925" t="s">
        <v>965</v>
      </c>
      <c r="F1925" t="s">
        <v>966</v>
      </c>
      <c r="G1925" t="s">
        <v>1225</v>
      </c>
      <c r="H1925" t="s">
        <v>3287</v>
      </c>
      <c r="I1925" t="s">
        <v>1235</v>
      </c>
      <c r="J1925" t="s">
        <v>973</v>
      </c>
      <c r="K1925" s="23">
        <v>3.0</v>
      </c>
      <c r="L1925">
        <v>7.0</v>
      </c>
      <c r="N1925">
        <v>24.0</v>
      </c>
      <c r="O1925" s="23">
        <v>4.0</v>
      </c>
      <c r="P1925">
        <v>7.0</v>
      </c>
      <c r="R1925">
        <v>26.0</v>
      </c>
      <c r="S1925" t="s">
        <v>976</v>
      </c>
      <c r="T1925">
        <v>0.0</v>
      </c>
      <c r="U1925">
        <v>0.0</v>
      </c>
      <c r="V1925" s="6" t="s">
        <v>1311</v>
      </c>
      <c r="W1925" s="6" t="s">
        <v>3306</v>
      </c>
      <c r="X1925" s="6" t="s">
        <v>3307</v>
      </c>
      <c r="Y1925" s="6" t="s">
        <v>3308</v>
      </c>
      <c r="Z1925" s="6" t="s">
        <v>3309</v>
      </c>
      <c r="AA1925" s="35"/>
      <c r="AB1925" s="6"/>
    </row>
    <row r="1926" ht="15.75" hidden="1" customHeight="1">
      <c r="A1926" s="2">
        <v>49.0</v>
      </c>
      <c r="B1926" s="18" t="s">
        <v>794</v>
      </c>
      <c r="C1926">
        <v>1.0</v>
      </c>
      <c r="D1926">
        <v>1.0</v>
      </c>
      <c r="E1926" t="s">
        <v>965</v>
      </c>
      <c r="F1926" t="s">
        <v>966</v>
      </c>
      <c r="G1926" t="s">
        <v>1225</v>
      </c>
      <c r="H1926" t="s">
        <v>3287</v>
      </c>
      <c r="I1926" t="s">
        <v>1235</v>
      </c>
      <c r="J1926" t="s">
        <v>973</v>
      </c>
      <c r="K1926" s="23">
        <v>3.0</v>
      </c>
      <c r="L1926">
        <v>7.0</v>
      </c>
      <c r="N1926">
        <v>24.0</v>
      </c>
      <c r="O1926" s="23">
        <v>1.0</v>
      </c>
      <c r="P1926">
        <v>7.0</v>
      </c>
      <c r="R1926">
        <v>25.5</v>
      </c>
      <c r="S1926" t="s">
        <v>976</v>
      </c>
      <c r="T1926">
        <v>0.0</v>
      </c>
      <c r="U1926">
        <v>0.0</v>
      </c>
      <c r="V1926" s="6" t="s">
        <v>1311</v>
      </c>
      <c r="W1926" s="6" t="s">
        <v>3306</v>
      </c>
      <c r="X1926" s="6" t="s">
        <v>3307</v>
      </c>
      <c r="Y1926" s="6" t="s">
        <v>3310</v>
      </c>
      <c r="Z1926" s="6" t="s">
        <v>3311</v>
      </c>
      <c r="AA1926" s="35"/>
      <c r="AB1926" s="6"/>
    </row>
    <row r="1927" ht="15.75" hidden="1" customHeight="1">
      <c r="A1927" s="2">
        <v>49.0</v>
      </c>
      <c r="B1927" s="18" t="s">
        <v>794</v>
      </c>
      <c r="C1927">
        <v>1.0</v>
      </c>
      <c r="D1927">
        <v>1.0</v>
      </c>
      <c r="E1927" t="s">
        <v>965</v>
      </c>
      <c r="F1927" t="s">
        <v>966</v>
      </c>
      <c r="G1927" t="s">
        <v>1225</v>
      </c>
      <c r="H1927" t="s">
        <v>3287</v>
      </c>
      <c r="I1927" t="s">
        <v>1235</v>
      </c>
      <c r="J1927" t="s">
        <v>973</v>
      </c>
      <c r="K1927" s="23">
        <v>4.0</v>
      </c>
      <c r="L1927">
        <v>7.0</v>
      </c>
      <c r="N1927">
        <v>26.0</v>
      </c>
      <c r="O1927" s="23">
        <v>1.0</v>
      </c>
      <c r="P1927">
        <v>7.0</v>
      </c>
      <c r="R1927">
        <v>25.5</v>
      </c>
      <c r="S1927" t="s">
        <v>976</v>
      </c>
      <c r="T1927">
        <v>0.0</v>
      </c>
      <c r="U1927">
        <v>0.0</v>
      </c>
      <c r="V1927" s="6" t="s">
        <v>1311</v>
      </c>
      <c r="W1927" s="6" t="s">
        <v>3308</v>
      </c>
      <c r="X1927" s="6" t="s">
        <v>3309</v>
      </c>
      <c r="Y1927" s="6" t="s">
        <v>3310</v>
      </c>
      <c r="Z1927" s="6" t="s">
        <v>3311</v>
      </c>
      <c r="AA1927" s="35"/>
      <c r="AB1927" s="6"/>
    </row>
    <row r="1928" ht="15.75" hidden="1" customHeight="1">
      <c r="A1928" s="2">
        <v>49.0</v>
      </c>
      <c r="B1928" s="18" t="s">
        <v>794</v>
      </c>
      <c r="C1928">
        <v>2.0</v>
      </c>
      <c r="D1928">
        <v>1.0</v>
      </c>
      <c r="E1928" t="s">
        <v>965</v>
      </c>
      <c r="F1928" t="s">
        <v>966</v>
      </c>
      <c r="G1928" t="s">
        <v>1225</v>
      </c>
      <c r="H1928" t="s">
        <v>3287</v>
      </c>
      <c r="I1928" t="s">
        <v>1235</v>
      </c>
      <c r="J1928" t="s">
        <v>973</v>
      </c>
      <c r="K1928" s="23">
        <v>0.0</v>
      </c>
      <c r="N1928">
        <v>24.3</v>
      </c>
      <c r="O1928" s="23">
        <v>2.0</v>
      </c>
      <c r="R1928">
        <v>24.2</v>
      </c>
      <c r="S1928" t="s">
        <v>976</v>
      </c>
      <c r="T1928">
        <v>0.0</v>
      </c>
      <c r="U1928">
        <v>0.0</v>
      </c>
      <c r="V1928" s="6" t="s">
        <v>978</v>
      </c>
      <c r="W1928" s="6" t="s">
        <v>1384</v>
      </c>
      <c r="X1928" s="6" t="s">
        <v>1384</v>
      </c>
      <c r="Y1928" s="6" t="s">
        <v>3288</v>
      </c>
      <c r="Z1928" s="6" t="s">
        <v>3289</v>
      </c>
      <c r="AA1928" s="35" t="s">
        <v>3312</v>
      </c>
      <c r="AB1928" s="6" t="s">
        <v>3313</v>
      </c>
    </row>
    <row r="1929" ht="15.75" hidden="1" customHeight="1">
      <c r="A1929" s="2">
        <v>49.0</v>
      </c>
      <c r="B1929" s="18" t="s">
        <v>794</v>
      </c>
      <c r="C1929">
        <v>2.0</v>
      </c>
      <c r="D1929">
        <v>1.0</v>
      </c>
      <c r="E1929" t="s">
        <v>965</v>
      </c>
      <c r="F1929" t="s">
        <v>966</v>
      </c>
      <c r="G1929" t="s">
        <v>1225</v>
      </c>
      <c r="H1929" t="s">
        <v>3287</v>
      </c>
      <c r="I1929" t="s">
        <v>1235</v>
      </c>
      <c r="J1929" t="s">
        <v>973</v>
      </c>
      <c r="K1929" s="23">
        <v>0.0</v>
      </c>
      <c r="N1929">
        <v>24.3</v>
      </c>
      <c r="O1929" s="23">
        <v>3.0</v>
      </c>
      <c r="R1929">
        <v>22.1</v>
      </c>
      <c r="S1929" t="s">
        <v>976</v>
      </c>
      <c r="T1929">
        <v>0.0</v>
      </c>
      <c r="U1929">
        <v>0.0</v>
      </c>
      <c r="V1929" s="6" t="s">
        <v>978</v>
      </c>
      <c r="W1929" s="6" t="s">
        <v>1384</v>
      </c>
      <c r="X1929" s="6" t="s">
        <v>1384</v>
      </c>
      <c r="Y1929" s="6" t="s">
        <v>1488</v>
      </c>
      <c r="Z1929" s="6" t="s">
        <v>3290</v>
      </c>
      <c r="AA1929" s="35" t="s">
        <v>3312</v>
      </c>
      <c r="AB1929" s="6" t="s">
        <v>3313</v>
      </c>
    </row>
    <row r="1930" ht="15.75" hidden="1" customHeight="1">
      <c r="A1930" s="2">
        <v>49.0</v>
      </c>
      <c r="B1930" s="18" t="s">
        <v>794</v>
      </c>
      <c r="C1930">
        <v>2.0</v>
      </c>
      <c r="D1930">
        <v>1.0</v>
      </c>
      <c r="E1930" t="s">
        <v>965</v>
      </c>
      <c r="F1930" t="s">
        <v>966</v>
      </c>
      <c r="G1930" t="s">
        <v>1225</v>
      </c>
      <c r="H1930" t="s">
        <v>3287</v>
      </c>
      <c r="I1930" t="s">
        <v>1235</v>
      </c>
      <c r="J1930" t="s">
        <v>973</v>
      </c>
      <c r="K1930" s="23">
        <v>0.0</v>
      </c>
      <c r="N1930">
        <v>24.3</v>
      </c>
      <c r="O1930" s="23">
        <v>4.0</v>
      </c>
      <c r="R1930">
        <v>22.2</v>
      </c>
      <c r="S1930" t="s">
        <v>976</v>
      </c>
      <c r="T1930">
        <v>0.0</v>
      </c>
      <c r="U1930">
        <v>0.0</v>
      </c>
      <c r="V1930" s="6" t="s">
        <v>978</v>
      </c>
      <c r="W1930" s="6" t="s">
        <v>1384</v>
      </c>
      <c r="X1930" s="6" t="s">
        <v>1384</v>
      </c>
      <c r="Y1930" s="6" t="s">
        <v>1490</v>
      </c>
      <c r="Z1930" s="6" t="s">
        <v>3291</v>
      </c>
      <c r="AA1930" s="35" t="s">
        <v>3312</v>
      </c>
      <c r="AB1930" s="6" t="s">
        <v>3313</v>
      </c>
    </row>
    <row r="1931" ht="15.75" hidden="1" customHeight="1">
      <c r="A1931" s="2">
        <v>49.0</v>
      </c>
      <c r="B1931" s="18" t="s">
        <v>794</v>
      </c>
      <c r="C1931">
        <v>2.0</v>
      </c>
      <c r="D1931">
        <v>1.0</v>
      </c>
      <c r="E1931" t="s">
        <v>965</v>
      </c>
      <c r="F1931" t="s">
        <v>966</v>
      </c>
      <c r="G1931" t="s">
        <v>1225</v>
      </c>
      <c r="H1931" t="s">
        <v>3287</v>
      </c>
      <c r="I1931" t="s">
        <v>1235</v>
      </c>
      <c r="J1931" t="s">
        <v>973</v>
      </c>
      <c r="K1931" s="23">
        <v>0.0</v>
      </c>
      <c r="N1931">
        <v>24.3</v>
      </c>
      <c r="O1931" s="23">
        <v>1.0</v>
      </c>
      <c r="R1931">
        <v>22.8</v>
      </c>
      <c r="S1931" t="s">
        <v>976</v>
      </c>
      <c r="T1931">
        <v>0.0</v>
      </c>
      <c r="U1931">
        <v>0.0</v>
      </c>
      <c r="V1931" s="6" t="s">
        <v>978</v>
      </c>
      <c r="W1931" s="6" t="s">
        <v>1384</v>
      </c>
      <c r="X1931" s="6" t="s">
        <v>1384</v>
      </c>
      <c r="Y1931" s="6" t="s">
        <v>1316</v>
      </c>
      <c r="Z1931" s="6" t="s">
        <v>1251</v>
      </c>
      <c r="AA1931" s="35" t="s">
        <v>3312</v>
      </c>
      <c r="AB1931" s="6" t="s">
        <v>3313</v>
      </c>
    </row>
    <row r="1932" ht="15.75" hidden="1" customHeight="1">
      <c r="A1932" s="2">
        <v>49.0</v>
      </c>
      <c r="B1932" s="18" t="s">
        <v>794</v>
      </c>
      <c r="C1932">
        <v>2.0</v>
      </c>
      <c r="D1932">
        <v>1.0</v>
      </c>
      <c r="E1932" t="s">
        <v>965</v>
      </c>
      <c r="F1932" t="s">
        <v>966</v>
      </c>
      <c r="G1932" t="s">
        <v>1225</v>
      </c>
      <c r="H1932" t="s">
        <v>3287</v>
      </c>
      <c r="I1932" t="s">
        <v>1235</v>
      </c>
      <c r="J1932" t="s">
        <v>973</v>
      </c>
      <c r="K1932" s="23">
        <v>2.0</v>
      </c>
      <c r="N1932">
        <v>24.2</v>
      </c>
      <c r="O1932" s="23">
        <v>3.0</v>
      </c>
      <c r="R1932">
        <v>22.1</v>
      </c>
      <c r="S1932" t="s">
        <v>976</v>
      </c>
      <c r="T1932">
        <v>0.0</v>
      </c>
      <c r="U1932">
        <v>0.0</v>
      </c>
      <c r="V1932" s="6" t="s">
        <v>1311</v>
      </c>
      <c r="W1932" s="6" t="s">
        <v>3288</v>
      </c>
      <c r="X1932" s="6" t="s">
        <v>3289</v>
      </c>
      <c r="Y1932" s="6" t="s">
        <v>1488</v>
      </c>
      <c r="Z1932" s="6" t="s">
        <v>3290</v>
      </c>
      <c r="AA1932" s="35" t="s">
        <v>3312</v>
      </c>
      <c r="AB1932" s="6" t="s">
        <v>3313</v>
      </c>
    </row>
    <row r="1933" ht="15.75" hidden="1" customHeight="1">
      <c r="A1933" s="2">
        <v>49.0</v>
      </c>
      <c r="B1933" s="18" t="s">
        <v>794</v>
      </c>
      <c r="C1933">
        <v>2.0</v>
      </c>
      <c r="D1933">
        <v>1.0</v>
      </c>
      <c r="E1933" t="s">
        <v>965</v>
      </c>
      <c r="F1933" t="s">
        <v>966</v>
      </c>
      <c r="G1933" t="s">
        <v>1225</v>
      </c>
      <c r="H1933" t="s">
        <v>3287</v>
      </c>
      <c r="I1933" t="s">
        <v>1235</v>
      </c>
      <c r="J1933" t="s">
        <v>973</v>
      </c>
      <c r="K1933" s="23">
        <v>2.0</v>
      </c>
      <c r="N1933">
        <v>24.2</v>
      </c>
      <c r="O1933" s="23">
        <v>4.0</v>
      </c>
      <c r="R1933">
        <v>22.2</v>
      </c>
      <c r="S1933" t="s">
        <v>976</v>
      </c>
      <c r="T1933">
        <v>0.0</v>
      </c>
      <c r="U1933">
        <v>0.0</v>
      </c>
      <c r="V1933" s="6" t="s">
        <v>1311</v>
      </c>
      <c r="W1933" s="6" t="s">
        <v>3288</v>
      </c>
      <c r="X1933" s="6" t="s">
        <v>3289</v>
      </c>
      <c r="Y1933" s="6" t="s">
        <v>1490</v>
      </c>
      <c r="Z1933" s="6" t="s">
        <v>3291</v>
      </c>
      <c r="AA1933" s="35" t="s">
        <v>3312</v>
      </c>
      <c r="AB1933" s="6" t="s">
        <v>3313</v>
      </c>
    </row>
    <row r="1934" ht="15.75" hidden="1" customHeight="1">
      <c r="A1934" s="2">
        <v>49.0</v>
      </c>
      <c r="B1934" s="18" t="s">
        <v>794</v>
      </c>
      <c r="C1934">
        <v>2.0</v>
      </c>
      <c r="D1934">
        <v>1.0</v>
      </c>
      <c r="E1934" t="s">
        <v>965</v>
      </c>
      <c r="F1934" t="s">
        <v>966</v>
      </c>
      <c r="G1934" t="s">
        <v>1225</v>
      </c>
      <c r="H1934" t="s">
        <v>3287</v>
      </c>
      <c r="I1934" t="s">
        <v>1235</v>
      </c>
      <c r="J1934" t="s">
        <v>973</v>
      </c>
      <c r="K1934" s="23">
        <v>2.0</v>
      </c>
      <c r="N1934">
        <v>24.2</v>
      </c>
      <c r="O1934" s="23">
        <v>1.0</v>
      </c>
      <c r="R1934">
        <v>22.8</v>
      </c>
      <c r="S1934" t="s">
        <v>976</v>
      </c>
      <c r="T1934">
        <v>0.0</v>
      </c>
      <c r="U1934">
        <v>0.0</v>
      </c>
      <c r="V1934" s="6" t="s">
        <v>1311</v>
      </c>
      <c r="W1934" s="6" t="s">
        <v>3288</v>
      </c>
      <c r="X1934" s="6" t="s">
        <v>3289</v>
      </c>
      <c r="Y1934" s="6" t="s">
        <v>1316</v>
      </c>
      <c r="Z1934" s="6" t="s">
        <v>1251</v>
      </c>
      <c r="AA1934" s="35" t="s">
        <v>3312</v>
      </c>
      <c r="AB1934" s="6" t="s">
        <v>3313</v>
      </c>
    </row>
    <row r="1935" ht="15.75" hidden="1" customHeight="1">
      <c r="A1935" s="2">
        <v>49.0</v>
      </c>
      <c r="B1935" s="18" t="s">
        <v>794</v>
      </c>
      <c r="C1935">
        <v>2.0</v>
      </c>
      <c r="D1935">
        <v>1.0</v>
      </c>
      <c r="E1935" t="s">
        <v>965</v>
      </c>
      <c r="F1935" t="s">
        <v>966</v>
      </c>
      <c r="G1935" t="s">
        <v>1225</v>
      </c>
      <c r="H1935" t="s">
        <v>3287</v>
      </c>
      <c r="I1935" t="s">
        <v>1235</v>
      </c>
      <c r="J1935" t="s">
        <v>973</v>
      </c>
      <c r="K1935" s="23">
        <v>3.0</v>
      </c>
      <c r="N1935">
        <v>22.1</v>
      </c>
      <c r="O1935" s="23">
        <v>4.0</v>
      </c>
      <c r="R1935">
        <v>22.2</v>
      </c>
      <c r="S1935" t="s">
        <v>976</v>
      </c>
      <c r="T1935">
        <v>0.0</v>
      </c>
      <c r="U1935">
        <v>0.0</v>
      </c>
      <c r="V1935" s="6" t="s">
        <v>1311</v>
      </c>
      <c r="W1935" s="6" t="s">
        <v>1488</v>
      </c>
      <c r="X1935" s="6" t="s">
        <v>3290</v>
      </c>
      <c r="Y1935" s="6" t="s">
        <v>1490</v>
      </c>
      <c r="Z1935" s="6" t="s">
        <v>3291</v>
      </c>
      <c r="AA1935" s="35" t="s">
        <v>3312</v>
      </c>
      <c r="AB1935" s="6" t="s">
        <v>3313</v>
      </c>
    </row>
    <row r="1936" ht="15.75" hidden="1" customHeight="1">
      <c r="A1936" s="2">
        <v>49.0</v>
      </c>
      <c r="B1936" s="18" t="s">
        <v>794</v>
      </c>
      <c r="C1936">
        <v>2.0</v>
      </c>
      <c r="D1936">
        <v>1.0</v>
      </c>
      <c r="E1936" t="s">
        <v>965</v>
      </c>
      <c r="F1936" t="s">
        <v>966</v>
      </c>
      <c r="G1936" t="s">
        <v>1225</v>
      </c>
      <c r="H1936" t="s">
        <v>3287</v>
      </c>
      <c r="I1936" t="s">
        <v>1235</v>
      </c>
      <c r="J1936" t="s">
        <v>973</v>
      </c>
      <c r="K1936" s="23">
        <v>3.0</v>
      </c>
      <c r="N1936">
        <v>22.1</v>
      </c>
      <c r="O1936" s="23">
        <v>1.0</v>
      </c>
      <c r="R1936">
        <v>22.8</v>
      </c>
      <c r="S1936" t="s">
        <v>976</v>
      </c>
      <c r="T1936">
        <v>0.0</v>
      </c>
      <c r="U1936">
        <v>0.0</v>
      </c>
      <c r="V1936" s="6" t="s">
        <v>1311</v>
      </c>
      <c r="W1936" s="6" t="s">
        <v>1488</v>
      </c>
      <c r="X1936" s="6" t="s">
        <v>3290</v>
      </c>
      <c r="Y1936" s="6" t="s">
        <v>1316</v>
      </c>
      <c r="Z1936" s="6" t="s">
        <v>1251</v>
      </c>
      <c r="AA1936" s="35" t="s">
        <v>3312</v>
      </c>
      <c r="AB1936" s="6" t="s">
        <v>3313</v>
      </c>
    </row>
    <row r="1937" ht="15.75" hidden="1" customHeight="1">
      <c r="A1937" s="2">
        <v>49.0</v>
      </c>
      <c r="B1937" s="18" t="s">
        <v>794</v>
      </c>
      <c r="C1937">
        <v>2.0</v>
      </c>
      <c r="D1937">
        <v>1.0</v>
      </c>
      <c r="E1937" t="s">
        <v>965</v>
      </c>
      <c r="F1937" t="s">
        <v>966</v>
      </c>
      <c r="G1937" t="s">
        <v>1225</v>
      </c>
      <c r="H1937" t="s">
        <v>3287</v>
      </c>
      <c r="I1937" t="s">
        <v>1235</v>
      </c>
      <c r="J1937" t="s">
        <v>973</v>
      </c>
      <c r="K1937" s="23">
        <v>4.0</v>
      </c>
      <c r="N1937">
        <v>22.2</v>
      </c>
      <c r="O1937" s="23">
        <v>1.0</v>
      </c>
      <c r="R1937">
        <v>22.8</v>
      </c>
      <c r="S1937" t="s">
        <v>976</v>
      </c>
      <c r="T1937">
        <v>0.0</v>
      </c>
      <c r="U1937">
        <v>0.0</v>
      </c>
      <c r="V1937" s="6" t="s">
        <v>1311</v>
      </c>
      <c r="W1937" s="6" t="s">
        <v>1490</v>
      </c>
      <c r="X1937" s="6" t="s">
        <v>3291</v>
      </c>
      <c r="Y1937" s="6" t="s">
        <v>1316</v>
      </c>
      <c r="Z1937" s="6" t="s">
        <v>1251</v>
      </c>
      <c r="AA1937" s="35" t="s">
        <v>3312</v>
      </c>
      <c r="AB1937" s="6" t="s">
        <v>3313</v>
      </c>
    </row>
    <row r="1938" ht="15.75" hidden="1" customHeight="1">
      <c r="A1938" s="2">
        <v>49.0</v>
      </c>
      <c r="B1938" s="18" t="s">
        <v>794</v>
      </c>
      <c r="C1938">
        <v>3.0</v>
      </c>
      <c r="D1938">
        <v>1.0</v>
      </c>
      <c r="E1938" t="s">
        <v>965</v>
      </c>
      <c r="F1938" t="s">
        <v>966</v>
      </c>
      <c r="G1938" t="s">
        <v>1225</v>
      </c>
      <c r="H1938" t="s">
        <v>3287</v>
      </c>
      <c r="I1938" t="s">
        <v>1235</v>
      </c>
      <c r="J1938" t="s">
        <v>973</v>
      </c>
      <c r="K1938" s="23">
        <v>0.0</v>
      </c>
      <c r="L1938">
        <v>5.0</v>
      </c>
      <c r="N1938">
        <v>23.4</v>
      </c>
      <c r="O1938" s="23">
        <v>2.0</v>
      </c>
      <c r="P1938">
        <v>5.0</v>
      </c>
      <c r="R1938">
        <v>24.2</v>
      </c>
      <c r="S1938" t="s">
        <v>976</v>
      </c>
      <c r="T1938">
        <v>0.0</v>
      </c>
      <c r="U1938">
        <v>0.0</v>
      </c>
      <c r="V1938" s="6" t="s">
        <v>978</v>
      </c>
      <c r="W1938" s="6" t="s">
        <v>1384</v>
      </c>
      <c r="X1938" s="6" t="s">
        <v>1384</v>
      </c>
      <c r="Y1938" s="6" t="s">
        <v>3288</v>
      </c>
      <c r="Z1938" s="6" t="s">
        <v>3289</v>
      </c>
      <c r="AA1938" s="35" t="s">
        <v>3312</v>
      </c>
      <c r="AB1938" s="6" t="s">
        <v>3313</v>
      </c>
    </row>
    <row r="1939" ht="15.75" hidden="1" customHeight="1">
      <c r="A1939" s="2">
        <v>49.0</v>
      </c>
      <c r="B1939" s="18" t="s">
        <v>794</v>
      </c>
      <c r="C1939">
        <v>3.0</v>
      </c>
      <c r="D1939">
        <v>1.0</v>
      </c>
      <c r="E1939" t="s">
        <v>965</v>
      </c>
      <c r="F1939" t="s">
        <v>966</v>
      </c>
      <c r="G1939" t="s">
        <v>1225</v>
      </c>
      <c r="H1939" t="s">
        <v>3287</v>
      </c>
      <c r="I1939" t="s">
        <v>1235</v>
      </c>
      <c r="J1939" t="s">
        <v>973</v>
      </c>
      <c r="K1939" s="23">
        <v>0.0</v>
      </c>
      <c r="L1939">
        <v>5.0</v>
      </c>
      <c r="N1939">
        <v>23.4</v>
      </c>
      <c r="O1939" s="23">
        <v>3.0</v>
      </c>
      <c r="P1939">
        <v>5.0</v>
      </c>
      <c r="R1939">
        <v>23.6</v>
      </c>
      <c r="S1939" t="s">
        <v>976</v>
      </c>
      <c r="T1939">
        <v>0.0</v>
      </c>
      <c r="U1939">
        <v>0.0</v>
      </c>
      <c r="V1939" s="6" t="s">
        <v>978</v>
      </c>
      <c r="W1939" s="6" t="s">
        <v>1384</v>
      </c>
      <c r="X1939" s="6" t="s">
        <v>1384</v>
      </c>
      <c r="Y1939" s="6" t="s">
        <v>1488</v>
      </c>
      <c r="Z1939" s="6" t="s">
        <v>3290</v>
      </c>
      <c r="AA1939" s="35" t="s">
        <v>3312</v>
      </c>
      <c r="AB1939" s="6" t="s">
        <v>3313</v>
      </c>
    </row>
    <row r="1940" ht="15.75" hidden="1" customHeight="1">
      <c r="A1940" s="2">
        <v>49.0</v>
      </c>
      <c r="B1940" s="18" t="s">
        <v>794</v>
      </c>
      <c r="C1940">
        <v>3.0</v>
      </c>
      <c r="D1940">
        <v>1.0</v>
      </c>
      <c r="E1940" t="s">
        <v>965</v>
      </c>
      <c r="F1940" t="s">
        <v>966</v>
      </c>
      <c r="G1940" t="s">
        <v>1225</v>
      </c>
      <c r="H1940" t="s">
        <v>3287</v>
      </c>
      <c r="I1940" t="s">
        <v>1235</v>
      </c>
      <c r="J1940" t="s">
        <v>973</v>
      </c>
      <c r="K1940" s="23">
        <v>0.0</v>
      </c>
      <c r="L1940">
        <v>5.0</v>
      </c>
      <c r="N1940">
        <v>23.4</v>
      </c>
      <c r="O1940" s="23">
        <v>4.0</v>
      </c>
      <c r="P1940">
        <v>5.0</v>
      </c>
      <c r="R1940">
        <v>24.0</v>
      </c>
      <c r="S1940" t="s">
        <v>976</v>
      </c>
      <c r="T1940">
        <v>0.0</v>
      </c>
      <c r="U1940">
        <v>0.0</v>
      </c>
      <c r="V1940" s="6" t="s">
        <v>978</v>
      </c>
      <c r="W1940" s="6" t="s">
        <v>1384</v>
      </c>
      <c r="X1940" s="6" t="s">
        <v>1384</v>
      </c>
      <c r="Y1940" s="6" t="s">
        <v>1490</v>
      </c>
      <c r="Z1940" s="6" t="s">
        <v>3291</v>
      </c>
      <c r="AA1940" s="35" t="s">
        <v>3312</v>
      </c>
      <c r="AB1940" s="6" t="s">
        <v>3313</v>
      </c>
    </row>
    <row r="1941" ht="15.75" hidden="1" customHeight="1">
      <c r="A1941" s="2">
        <v>49.0</v>
      </c>
      <c r="B1941" s="18" t="s">
        <v>794</v>
      </c>
      <c r="C1941">
        <v>3.0</v>
      </c>
      <c r="D1941">
        <v>1.0</v>
      </c>
      <c r="E1941" t="s">
        <v>965</v>
      </c>
      <c r="F1941" t="s">
        <v>966</v>
      </c>
      <c r="G1941" t="s">
        <v>1225</v>
      </c>
      <c r="H1941" t="s">
        <v>3287</v>
      </c>
      <c r="I1941" t="s">
        <v>1235</v>
      </c>
      <c r="J1941" t="s">
        <v>973</v>
      </c>
      <c r="K1941" s="23">
        <v>0.0</v>
      </c>
      <c r="L1941">
        <v>5.0</v>
      </c>
      <c r="N1941">
        <v>23.4</v>
      </c>
      <c r="O1941" s="23">
        <v>1.0</v>
      </c>
      <c r="P1941">
        <v>5.0</v>
      </c>
      <c r="R1941">
        <v>24.2</v>
      </c>
      <c r="S1941" t="s">
        <v>976</v>
      </c>
      <c r="T1941">
        <v>0.0</v>
      </c>
      <c r="U1941">
        <v>0.0</v>
      </c>
      <c r="V1941" s="6" t="s">
        <v>978</v>
      </c>
      <c r="W1941" s="6" t="s">
        <v>1384</v>
      </c>
      <c r="X1941" s="6" t="s">
        <v>1384</v>
      </c>
      <c r="Y1941" s="6" t="s">
        <v>1316</v>
      </c>
      <c r="Z1941" s="6" t="s">
        <v>1251</v>
      </c>
      <c r="AA1941" s="35" t="s">
        <v>3312</v>
      </c>
      <c r="AB1941" s="6" t="s">
        <v>3313</v>
      </c>
    </row>
    <row r="1942" ht="15.75" hidden="1" customHeight="1">
      <c r="A1942" s="2">
        <v>49.0</v>
      </c>
      <c r="B1942" s="18" t="s">
        <v>794</v>
      </c>
      <c r="C1942">
        <v>3.0</v>
      </c>
      <c r="D1942">
        <v>1.0</v>
      </c>
      <c r="E1942" t="s">
        <v>965</v>
      </c>
      <c r="F1942" t="s">
        <v>966</v>
      </c>
      <c r="G1942" t="s">
        <v>1225</v>
      </c>
      <c r="H1942" t="s">
        <v>3287</v>
      </c>
      <c r="I1942" t="s">
        <v>1235</v>
      </c>
      <c r="J1942" t="s">
        <v>973</v>
      </c>
      <c r="K1942" s="23">
        <v>2.0</v>
      </c>
      <c r="L1942">
        <v>5.0</v>
      </c>
      <c r="N1942">
        <v>24.2</v>
      </c>
      <c r="O1942" s="23">
        <v>3.0</v>
      </c>
      <c r="P1942">
        <v>5.0</v>
      </c>
      <c r="R1942">
        <v>23.6</v>
      </c>
      <c r="S1942" t="s">
        <v>976</v>
      </c>
      <c r="T1942">
        <v>0.0</v>
      </c>
      <c r="U1942">
        <v>0.0</v>
      </c>
      <c r="V1942" s="6" t="s">
        <v>1311</v>
      </c>
      <c r="W1942" s="6" t="s">
        <v>3288</v>
      </c>
      <c r="X1942" s="6" t="s">
        <v>3289</v>
      </c>
      <c r="Y1942" s="6" t="s">
        <v>1488</v>
      </c>
      <c r="Z1942" s="6" t="s">
        <v>3290</v>
      </c>
      <c r="AA1942" s="35" t="s">
        <v>3312</v>
      </c>
      <c r="AB1942" s="6" t="s">
        <v>3313</v>
      </c>
    </row>
    <row r="1943" ht="15.75" hidden="1" customHeight="1">
      <c r="A1943" s="2">
        <v>49.0</v>
      </c>
      <c r="B1943" s="18" t="s">
        <v>794</v>
      </c>
      <c r="C1943">
        <v>3.0</v>
      </c>
      <c r="D1943">
        <v>1.0</v>
      </c>
      <c r="E1943" t="s">
        <v>965</v>
      </c>
      <c r="F1943" t="s">
        <v>966</v>
      </c>
      <c r="G1943" t="s">
        <v>1225</v>
      </c>
      <c r="H1943" t="s">
        <v>3287</v>
      </c>
      <c r="I1943" t="s">
        <v>1235</v>
      </c>
      <c r="J1943" t="s">
        <v>973</v>
      </c>
      <c r="K1943" s="23">
        <v>2.0</v>
      </c>
      <c r="L1943">
        <v>5.0</v>
      </c>
      <c r="N1943">
        <v>24.2</v>
      </c>
      <c r="O1943" s="23">
        <v>4.0</v>
      </c>
      <c r="P1943">
        <v>5.0</v>
      </c>
      <c r="R1943">
        <v>24.0</v>
      </c>
      <c r="S1943" t="s">
        <v>976</v>
      </c>
      <c r="T1943">
        <v>0.0</v>
      </c>
      <c r="U1943">
        <v>0.0</v>
      </c>
      <c r="V1943" s="6" t="s">
        <v>1311</v>
      </c>
      <c r="W1943" s="6" t="s">
        <v>3288</v>
      </c>
      <c r="X1943" s="6" t="s">
        <v>3289</v>
      </c>
      <c r="Y1943" s="6" t="s">
        <v>1490</v>
      </c>
      <c r="Z1943" s="6" t="s">
        <v>3291</v>
      </c>
      <c r="AA1943" s="35" t="s">
        <v>3312</v>
      </c>
      <c r="AB1943" s="6" t="s">
        <v>3313</v>
      </c>
    </row>
    <row r="1944" ht="15.75" hidden="1" customHeight="1">
      <c r="A1944" s="2">
        <v>49.0</v>
      </c>
      <c r="B1944" s="18" t="s">
        <v>794</v>
      </c>
      <c r="C1944">
        <v>3.0</v>
      </c>
      <c r="D1944">
        <v>1.0</v>
      </c>
      <c r="E1944" t="s">
        <v>965</v>
      </c>
      <c r="F1944" t="s">
        <v>966</v>
      </c>
      <c r="G1944" t="s">
        <v>1225</v>
      </c>
      <c r="H1944" t="s">
        <v>3287</v>
      </c>
      <c r="I1944" t="s">
        <v>1235</v>
      </c>
      <c r="J1944" t="s">
        <v>973</v>
      </c>
      <c r="K1944" s="23">
        <v>2.0</v>
      </c>
      <c r="L1944">
        <v>5.0</v>
      </c>
      <c r="N1944">
        <v>24.2</v>
      </c>
      <c r="O1944" s="23">
        <v>1.0</v>
      </c>
      <c r="P1944">
        <v>5.0</v>
      </c>
      <c r="R1944">
        <v>24.2</v>
      </c>
      <c r="S1944" t="s">
        <v>976</v>
      </c>
      <c r="T1944">
        <v>0.0</v>
      </c>
      <c r="U1944">
        <v>0.0</v>
      </c>
      <c r="V1944" s="6" t="s">
        <v>1311</v>
      </c>
      <c r="W1944" s="6" t="s">
        <v>3288</v>
      </c>
      <c r="X1944" s="6" t="s">
        <v>3289</v>
      </c>
      <c r="Y1944" s="6" t="s">
        <v>1316</v>
      </c>
      <c r="Z1944" s="6" t="s">
        <v>1251</v>
      </c>
      <c r="AA1944" s="35" t="s">
        <v>3312</v>
      </c>
      <c r="AB1944" s="6" t="s">
        <v>3313</v>
      </c>
    </row>
    <row r="1945" ht="15.75" hidden="1" customHeight="1">
      <c r="A1945" s="2">
        <v>49.0</v>
      </c>
      <c r="B1945" s="18" t="s">
        <v>794</v>
      </c>
      <c r="C1945">
        <v>3.0</v>
      </c>
      <c r="D1945">
        <v>1.0</v>
      </c>
      <c r="E1945" t="s">
        <v>965</v>
      </c>
      <c r="F1945" t="s">
        <v>966</v>
      </c>
      <c r="G1945" t="s">
        <v>1225</v>
      </c>
      <c r="H1945" t="s">
        <v>3287</v>
      </c>
      <c r="I1945" t="s">
        <v>1235</v>
      </c>
      <c r="J1945" t="s">
        <v>973</v>
      </c>
      <c r="K1945" s="23">
        <v>3.0</v>
      </c>
      <c r="L1945">
        <v>5.0</v>
      </c>
      <c r="N1945">
        <v>23.6</v>
      </c>
      <c r="O1945" s="23">
        <v>4.0</v>
      </c>
      <c r="P1945">
        <v>5.0</v>
      </c>
      <c r="R1945">
        <v>24.0</v>
      </c>
      <c r="S1945" t="s">
        <v>976</v>
      </c>
      <c r="T1945">
        <v>0.0</v>
      </c>
      <c r="U1945">
        <v>0.0</v>
      </c>
      <c r="V1945" s="6" t="s">
        <v>1311</v>
      </c>
      <c r="W1945" s="6" t="s">
        <v>1488</v>
      </c>
      <c r="X1945" s="6" t="s">
        <v>3290</v>
      </c>
      <c r="Y1945" s="6" t="s">
        <v>1490</v>
      </c>
      <c r="Z1945" s="6" t="s">
        <v>3291</v>
      </c>
      <c r="AA1945" s="35" t="s">
        <v>3312</v>
      </c>
      <c r="AB1945" s="6" t="s">
        <v>3313</v>
      </c>
    </row>
    <row r="1946" ht="15.75" hidden="1" customHeight="1">
      <c r="A1946" s="2">
        <v>49.0</v>
      </c>
      <c r="B1946" s="18" t="s">
        <v>794</v>
      </c>
      <c r="C1946">
        <v>3.0</v>
      </c>
      <c r="D1946">
        <v>1.0</v>
      </c>
      <c r="E1946" t="s">
        <v>965</v>
      </c>
      <c r="F1946" t="s">
        <v>966</v>
      </c>
      <c r="G1946" t="s">
        <v>1225</v>
      </c>
      <c r="H1946" t="s">
        <v>3287</v>
      </c>
      <c r="I1946" t="s">
        <v>1235</v>
      </c>
      <c r="J1946" t="s">
        <v>973</v>
      </c>
      <c r="K1946" s="23">
        <v>3.0</v>
      </c>
      <c r="L1946">
        <v>5.0</v>
      </c>
      <c r="N1946">
        <v>23.6</v>
      </c>
      <c r="O1946" s="23">
        <v>1.0</v>
      </c>
      <c r="P1946">
        <v>5.0</v>
      </c>
      <c r="R1946">
        <v>24.2</v>
      </c>
      <c r="S1946" t="s">
        <v>976</v>
      </c>
      <c r="T1946">
        <v>0.0</v>
      </c>
      <c r="U1946">
        <v>0.0</v>
      </c>
      <c r="V1946" s="6" t="s">
        <v>1311</v>
      </c>
      <c r="W1946" s="6" t="s">
        <v>1488</v>
      </c>
      <c r="X1946" s="6" t="s">
        <v>3290</v>
      </c>
      <c r="Y1946" s="6" t="s">
        <v>1316</v>
      </c>
      <c r="Z1946" s="6" t="s">
        <v>1251</v>
      </c>
      <c r="AA1946" s="35" t="s">
        <v>3312</v>
      </c>
      <c r="AB1946" s="6" t="s">
        <v>3313</v>
      </c>
    </row>
    <row r="1947" ht="15.75" hidden="1" customHeight="1">
      <c r="A1947" s="2">
        <v>49.0</v>
      </c>
      <c r="B1947" s="18" t="s">
        <v>794</v>
      </c>
      <c r="C1947">
        <v>3.0</v>
      </c>
      <c r="D1947">
        <v>1.0</v>
      </c>
      <c r="E1947" t="s">
        <v>965</v>
      </c>
      <c r="F1947" t="s">
        <v>966</v>
      </c>
      <c r="G1947" t="s">
        <v>1225</v>
      </c>
      <c r="H1947" t="s">
        <v>3287</v>
      </c>
      <c r="I1947" t="s">
        <v>1235</v>
      </c>
      <c r="J1947" t="s">
        <v>973</v>
      </c>
      <c r="K1947" s="23">
        <v>4.0</v>
      </c>
      <c r="L1947">
        <v>5.0</v>
      </c>
      <c r="N1947">
        <v>24.0</v>
      </c>
      <c r="O1947" s="23">
        <v>1.0</v>
      </c>
      <c r="P1947">
        <v>5.0</v>
      </c>
      <c r="R1947">
        <v>24.2</v>
      </c>
      <c r="S1947" t="s">
        <v>976</v>
      </c>
      <c r="T1947">
        <v>0.0</v>
      </c>
      <c r="U1947">
        <v>0.0</v>
      </c>
      <c r="V1947" s="6" t="s">
        <v>1311</v>
      </c>
      <c r="W1947" s="6" t="s">
        <v>1490</v>
      </c>
      <c r="X1947" s="6" t="s">
        <v>3291</v>
      </c>
      <c r="Y1947" s="6" t="s">
        <v>1316</v>
      </c>
      <c r="Z1947" s="6" t="s">
        <v>1251</v>
      </c>
      <c r="AA1947" s="35" t="s">
        <v>3312</v>
      </c>
      <c r="AB1947" s="6" t="s">
        <v>3313</v>
      </c>
    </row>
    <row r="1948" ht="15.75" hidden="1" customHeight="1">
      <c r="A1948" s="2">
        <v>49.0</v>
      </c>
      <c r="B1948" s="18" t="s">
        <v>794</v>
      </c>
      <c r="C1948">
        <v>3.0</v>
      </c>
      <c r="D1948">
        <v>1.0</v>
      </c>
      <c r="E1948" t="s">
        <v>965</v>
      </c>
      <c r="F1948" t="s">
        <v>966</v>
      </c>
      <c r="G1948" t="s">
        <v>1225</v>
      </c>
      <c r="H1948" t="s">
        <v>3287</v>
      </c>
      <c r="I1948" t="s">
        <v>1235</v>
      </c>
      <c r="J1948" t="s">
        <v>973</v>
      </c>
      <c r="K1948" s="23">
        <v>0.0</v>
      </c>
      <c r="L1948">
        <v>6.0</v>
      </c>
      <c r="N1948">
        <v>20.5</v>
      </c>
      <c r="O1948" s="23">
        <v>2.0</v>
      </c>
      <c r="P1948">
        <v>6.0</v>
      </c>
      <c r="R1948">
        <v>21.7</v>
      </c>
      <c r="S1948" t="s">
        <v>976</v>
      </c>
      <c r="T1948">
        <v>0.0</v>
      </c>
      <c r="U1948">
        <v>0.0</v>
      </c>
      <c r="V1948" s="6" t="s">
        <v>978</v>
      </c>
      <c r="W1948" s="6" t="s">
        <v>3292</v>
      </c>
      <c r="X1948" s="6" t="s">
        <v>3293</v>
      </c>
      <c r="Y1948" s="6" t="s">
        <v>3294</v>
      </c>
      <c r="Z1948" s="6" t="s">
        <v>3295</v>
      </c>
      <c r="AA1948" s="35" t="s">
        <v>3312</v>
      </c>
      <c r="AB1948" s="6" t="s">
        <v>3313</v>
      </c>
    </row>
    <row r="1949" ht="15.75" hidden="1" customHeight="1">
      <c r="A1949" s="2">
        <v>49.0</v>
      </c>
      <c r="B1949" s="18" t="s">
        <v>794</v>
      </c>
      <c r="C1949">
        <v>3.0</v>
      </c>
      <c r="D1949">
        <v>1.0</v>
      </c>
      <c r="E1949" t="s">
        <v>965</v>
      </c>
      <c r="F1949" t="s">
        <v>966</v>
      </c>
      <c r="G1949" t="s">
        <v>1225</v>
      </c>
      <c r="H1949" t="s">
        <v>3287</v>
      </c>
      <c r="I1949" t="s">
        <v>1235</v>
      </c>
      <c r="J1949" t="s">
        <v>973</v>
      </c>
      <c r="K1949" s="23">
        <v>0.0</v>
      </c>
      <c r="L1949">
        <v>6.0</v>
      </c>
      <c r="N1949">
        <v>20.5</v>
      </c>
      <c r="O1949" s="23">
        <v>3.0</v>
      </c>
      <c r="P1949">
        <v>6.0</v>
      </c>
      <c r="R1949">
        <v>21.4</v>
      </c>
      <c r="S1949" t="s">
        <v>976</v>
      </c>
      <c r="T1949">
        <v>0.0</v>
      </c>
      <c r="U1949">
        <v>0.0</v>
      </c>
      <c r="V1949" s="6" t="s">
        <v>978</v>
      </c>
      <c r="W1949" s="6" t="s">
        <v>3292</v>
      </c>
      <c r="X1949" s="6" t="s">
        <v>3293</v>
      </c>
      <c r="Y1949" s="6" t="s">
        <v>3296</v>
      </c>
      <c r="Z1949" s="6" t="s">
        <v>3297</v>
      </c>
      <c r="AA1949" s="35" t="s">
        <v>3312</v>
      </c>
      <c r="AB1949" s="6" t="s">
        <v>3313</v>
      </c>
    </row>
    <row r="1950" ht="15.75" hidden="1" customHeight="1">
      <c r="A1950" s="2">
        <v>49.0</v>
      </c>
      <c r="B1950" s="18" t="s">
        <v>794</v>
      </c>
      <c r="C1950">
        <v>3.0</v>
      </c>
      <c r="D1950">
        <v>1.0</v>
      </c>
      <c r="E1950" t="s">
        <v>965</v>
      </c>
      <c r="F1950" t="s">
        <v>966</v>
      </c>
      <c r="G1950" t="s">
        <v>1225</v>
      </c>
      <c r="H1950" t="s">
        <v>3287</v>
      </c>
      <c r="I1950" t="s">
        <v>1235</v>
      </c>
      <c r="J1950" t="s">
        <v>973</v>
      </c>
      <c r="K1950" s="23">
        <v>0.0</v>
      </c>
      <c r="L1950">
        <v>6.0</v>
      </c>
      <c r="N1950">
        <v>20.5</v>
      </c>
      <c r="O1950" s="23">
        <v>4.0</v>
      </c>
      <c r="P1950">
        <v>6.0</v>
      </c>
      <c r="R1950">
        <v>21.0</v>
      </c>
      <c r="S1950" t="s">
        <v>976</v>
      </c>
      <c r="T1950">
        <v>0.0</v>
      </c>
      <c r="U1950">
        <v>0.0</v>
      </c>
      <c r="V1950" s="6" t="s">
        <v>978</v>
      </c>
      <c r="W1950" s="6" t="s">
        <v>3292</v>
      </c>
      <c r="X1950" s="6" t="s">
        <v>3293</v>
      </c>
      <c r="Y1950" s="6" t="s">
        <v>3298</v>
      </c>
      <c r="Z1950" s="6" t="s">
        <v>3299</v>
      </c>
      <c r="AA1950" s="35" t="s">
        <v>3312</v>
      </c>
      <c r="AB1950" s="6" t="s">
        <v>3313</v>
      </c>
    </row>
    <row r="1951" ht="15.75" hidden="1" customHeight="1">
      <c r="A1951" s="2">
        <v>49.0</v>
      </c>
      <c r="B1951" s="18" t="s">
        <v>794</v>
      </c>
      <c r="C1951">
        <v>3.0</v>
      </c>
      <c r="D1951">
        <v>1.0</v>
      </c>
      <c r="E1951" t="s">
        <v>965</v>
      </c>
      <c r="F1951" t="s">
        <v>966</v>
      </c>
      <c r="G1951" t="s">
        <v>1225</v>
      </c>
      <c r="H1951" t="s">
        <v>3287</v>
      </c>
      <c r="I1951" t="s">
        <v>1235</v>
      </c>
      <c r="J1951" t="s">
        <v>973</v>
      </c>
      <c r="K1951" s="23">
        <v>0.0</v>
      </c>
      <c r="L1951">
        <v>6.0</v>
      </c>
      <c r="N1951">
        <v>20.5</v>
      </c>
      <c r="O1951" s="23">
        <v>1.0</v>
      </c>
      <c r="P1951">
        <v>6.0</v>
      </c>
      <c r="R1951">
        <v>22.5</v>
      </c>
      <c r="S1951">
        <v>0.05</v>
      </c>
      <c r="T1951">
        <v>1.0</v>
      </c>
      <c r="U1951">
        <v>-1.0</v>
      </c>
      <c r="V1951" s="6" t="s">
        <v>978</v>
      </c>
      <c r="W1951" s="6" t="s">
        <v>3292</v>
      </c>
      <c r="X1951" s="6" t="s">
        <v>3293</v>
      </c>
      <c r="Y1951" s="6" t="s">
        <v>3300</v>
      </c>
      <c r="Z1951" s="6" t="s">
        <v>3301</v>
      </c>
      <c r="AA1951" s="35" t="s">
        <v>3312</v>
      </c>
      <c r="AB1951" s="6" t="s">
        <v>3313</v>
      </c>
    </row>
    <row r="1952" ht="15.75" hidden="1" customHeight="1">
      <c r="A1952" s="2">
        <v>49.0</v>
      </c>
      <c r="B1952" s="18" t="s">
        <v>794</v>
      </c>
      <c r="C1952">
        <v>3.0</v>
      </c>
      <c r="D1952">
        <v>1.0</v>
      </c>
      <c r="E1952" t="s">
        <v>965</v>
      </c>
      <c r="F1952" t="s">
        <v>966</v>
      </c>
      <c r="G1952" t="s">
        <v>1225</v>
      </c>
      <c r="H1952" t="s">
        <v>3287</v>
      </c>
      <c r="I1952" t="s">
        <v>1235</v>
      </c>
      <c r="J1952" t="s">
        <v>973</v>
      </c>
      <c r="K1952" s="23">
        <v>2.0</v>
      </c>
      <c r="L1952">
        <v>6.0</v>
      </c>
      <c r="N1952">
        <v>21.7</v>
      </c>
      <c r="O1952" s="23">
        <v>3.0</v>
      </c>
      <c r="P1952">
        <v>6.0</v>
      </c>
      <c r="R1952">
        <v>21.4</v>
      </c>
      <c r="S1952" t="s">
        <v>976</v>
      </c>
      <c r="T1952">
        <v>0.0</v>
      </c>
      <c r="U1952">
        <v>0.0</v>
      </c>
      <c r="V1952" s="6" t="s">
        <v>1311</v>
      </c>
      <c r="W1952" s="6" t="s">
        <v>3294</v>
      </c>
      <c r="X1952" s="6" t="s">
        <v>3295</v>
      </c>
      <c r="Y1952" s="6" t="s">
        <v>3296</v>
      </c>
      <c r="Z1952" s="6" t="s">
        <v>3297</v>
      </c>
      <c r="AA1952" s="35" t="s">
        <v>3312</v>
      </c>
      <c r="AB1952" s="6" t="s">
        <v>3313</v>
      </c>
    </row>
    <row r="1953" ht="15.75" hidden="1" customHeight="1">
      <c r="A1953" s="2">
        <v>49.0</v>
      </c>
      <c r="B1953" s="18" t="s">
        <v>794</v>
      </c>
      <c r="C1953">
        <v>3.0</v>
      </c>
      <c r="D1953">
        <v>1.0</v>
      </c>
      <c r="E1953" t="s">
        <v>965</v>
      </c>
      <c r="F1953" t="s">
        <v>966</v>
      </c>
      <c r="G1953" t="s">
        <v>1225</v>
      </c>
      <c r="H1953" t="s">
        <v>3287</v>
      </c>
      <c r="I1953" t="s">
        <v>1235</v>
      </c>
      <c r="J1953" t="s">
        <v>973</v>
      </c>
      <c r="K1953" s="23">
        <v>2.0</v>
      </c>
      <c r="L1953">
        <v>6.0</v>
      </c>
      <c r="N1953">
        <v>21.7</v>
      </c>
      <c r="O1953" s="23">
        <v>4.0</v>
      </c>
      <c r="P1953">
        <v>6.0</v>
      </c>
      <c r="R1953">
        <v>21.0</v>
      </c>
      <c r="S1953" t="s">
        <v>976</v>
      </c>
      <c r="T1953">
        <v>0.0</v>
      </c>
      <c r="U1953">
        <v>0.0</v>
      </c>
      <c r="V1953" s="6" t="s">
        <v>1311</v>
      </c>
      <c r="W1953" s="6" t="s">
        <v>3294</v>
      </c>
      <c r="X1953" s="6" t="s">
        <v>3295</v>
      </c>
      <c r="Y1953" s="6" t="s">
        <v>3298</v>
      </c>
      <c r="Z1953" s="6" t="s">
        <v>3299</v>
      </c>
      <c r="AA1953" s="35" t="s">
        <v>3312</v>
      </c>
      <c r="AB1953" s="6" t="s">
        <v>3313</v>
      </c>
    </row>
    <row r="1954" ht="15.75" hidden="1" customHeight="1">
      <c r="A1954" s="2">
        <v>49.0</v>
      </c>
      <c r="B1954" s="18" t="s">
        <v>794</v>
      </c>
      <c r="C1954">
        <v>3.0</v>
      </c>
      <c r="D1954">
        <v>1.0</v>
      </c>
      <c r="E1954" t="s">
        <v>965</v>
      </c>
      <c r="F1954" t="s">
        <v>966</v>
      </c>
      <c r="G1954" t="s">
        <v>1225</v>
      </c>
      <c r="H1954" t="s">
        <v>3287</v>
      </c>
      <c r="I1954" t="s">
        <v>1235</v>
      </c>
      <c r="J1954" t="s">
        <v>973</v>
      </c>
      <c r="K1954" s="23">
        <v>2.0</v>
      </c>
      <c r="L1954">
        <v>6.0</v>
      </c>
      <c r="N1954">
        <v>21.7</v>
      </c>
      <c r="O1954" s="23">
        <v>1.0</v>
      </c>
      <c r="P1954">
        <v>6.0</v>
      </c>
      <c r="R1954">
        <v>22.5</v>
      </c>
      <c r="S1954" t="s">
        <v>976</v>
      </c>
      <c r="T1954">
        <v>0.0</v>
      </c>
      <c r="U1954">
        <v>0.0</v>
      </c>
      <c r="V1954" s="6" t="s">
        <v>1311</v>
      </c>
      <c r="W1954" s="6" t="s">
        <v>3294</v>
      </c>
      <c r="X1954" s="6" t="s">
        <v>3295</v>
      </c>
      <c r="Y1954" s="6" t="s">
        <v>3300</v>
      </c>
      <c r="Z1954" s="6" t="s">
        <v>3301</v>
      </c>
      <c r="AA1954" s="35" t="s">
        <v>3312</v>
      </c>
      <c r="AB1954" s="6" t="s">
        <v>3313</v>
      </c>
    </row>
    <row r="1955" ht="15.75" hidden="1" customHeight="1">
      <c r="A1955" s="2">
        <v>49.0</v>
      </c>
      <c r="B1955" s="18" t="s">
        <v>794</v>
      </c>
      <c r="C1955">
        <v>3.0</v>
      </c>
      <c r="D1955">
        <v>1.0</v>
      </c>
      <c r="E1955" t="s">
        <v>965</v>
      </c>
      <c r="F1955" t="s">
        <v>966</v>
      </c>
      <c r="G1955" t="s">
        <v>1225</v>
      </c>
      <c r="H1955" t="s">
        <v>3287</v>
      </c>
      <c r="I1955" t="s">
        <v>1235</v>
      </c>
      <c r="J1955" t="s">
        <v>973</v>
      </c>
      <c r="K1955" s="23">
        <v>3.0</v>
      </c>
      <c r="L1955">
        <v>6.0</v>
      </c>
      <c r="N1955">
        <v>21.4</v>
      </c>
      <c r="O1955" s="23">
        <v>4.0</v>
      </c>
      <c r="P1955">
        <v>6.0</v>
      </c>
      <c r="R1955">
        <v>21.0</v>
      </c>
      <c r="S1955" t="s">
        <v>976</v>
      </c>
      <c r="T1955">
        <v>0.0</v>
      </c>
      <c r="U1955">
        <v>0.0</v>
      </c>
      <c r="V1955" s="6" t="s">
        <v>1311</v>
      </c>
      <c r="W1955" s="6" t="s">
        <v>3296</v>
      </c>
      <c r="X1955" s="6" t="s">
        <v>3297</v>
      </c>
      <c r="Y1955" s="6" t="s">
        <v>3298</v>
      </c>
      <c r="Z1955" s="6" t="s">
        <v>3299</v>
      </c>
      <c r="AA1955" s="35" t="s">
        <v>3312</v>
      </c>
      <c r="AB1955" s="6" t="s">
        <v>3313</v>
      </c>
    </row>
    <row r="1956" ht="15.75" hidden="1" customHeight="1">
      <c r="A1956" s="2">
        <v>49.0</v>
      </c>
      <c r="B1956" s="18" t="s">
        <v>794</v>
      </c>
      <c r="C1956">
        <v>3.0</v>
      </c>
      <c r="D1956">
        <v>1.0</v>
      </c>
      <c r="E1956" t="s">
        <v>965</v>
      </c>
      <c r="F1956" t="s">
        <v>966</v>
      </c>
      <c r="G1956" t="s">
        <v>1225</v>
      </c>
      <c r="H1956" t="s">
        <v>3287</v>
      </c>
      <c r="I1956" t="s">
        <v>1235</v>
      </c>
      <c r="J1956" t="s">
        <v>973</v>
      </c>
      <c r="K1956" s="23">
        <v>3.0</v>
      </c>
      <c r="L1956">
        <v>6.0</v>
      </c>
      <c r="N1956">
        <v>21.4</v>
      </c>
      <c r="O1956" s="23">
        <v>1.0</v>
      </c>
      <c r="P1956">
        <v>6.0</v>
      </c>
      <c r="R1956">
        <v>22.5</v>
      </c>
      <c r="S1956" t="s">
        <v>976</v>
      </c>
      <c r="T1956">
        <v>0.0</v>
      </c>
      <c r="U1956">
        <v>0.0</v>
      </c>
      <c r="V1956" s="6" t="s">
        <v>1311</v>
      </c>
      <c r="W1956" s="6" t="s">
        <v>3296</v>
      </c>
      <c r="X1956" s="6" t="s">
        <v>3297</v>
      </c>
      <c r="Y1956" s="6" t="s">
        <v>3300</v>
      </c>
      <c r="Z1956" s="6" t="s">
        <v>3301</v>
      </c>
      <c r="AA1956" s="35" t="s">
        <v>3312</v>
      </c>
      <c r="AB1956" s="6" t="s">
        <v>3313</v>
      </c>
    </row>
    <row r="1957" ht="15.75" hidden="1" customHeight="1">
      <c r="A1957" s="2">
        <v>49.0</v>
      </c>
      <c r="B1957" s="18" t="s">
        <v>794</v>
      </c>
      <c r="C1957">
        <v>3.0</v>
      </c>
      <c r="D1957">
        <v>1.0</v>
      </c>
      <c r="E1957" t="s">
        <v>965</v>
      </c>
      <c r="F1957" t="s">
        <v>966</v>
      </c>
      <c r="G1957" t="s">
        <v>1225</v>
      </c>
      <c r="H1957" t="s">
        <v>3287</v>
      </c>
      <c r="I1957" t="s">
        <v>1235</v>
      </c>
      <c r="J1957" t="s">
        <v>973</v>
      </c>
      <c r="K1957" s="23">
        <v>4.0</v>
      </c>
      <c r="L1957">
        <v>6.0</v>
      </c>
      <c r="N1957">
        <v>21.0</v>
      </c>
      <c r="O1957" s="23">
        <v>1.0</v>
      </c>
      <c r="P1957">
        <v>6.0</v>
      </c>
      <c r="R1957">
        <v>22.5</v>
      </c>
      <c r="S1957" t="s">
        <v>976</v>
      </c>
      <c r="T1957">
        <v>0.0</v>
      </c>
      <c r="U1957">
        <v>0.0</v>
      </c>
      <c r="V1957" s="6" t="s">
        <v>1311</v>
      </c>
      <c r="W1957" s="6" t="s">
        <v>3298</v>
      </c>
      <c r="X1957" s="6" t="s">
        <v>3299</v>
      </c>
      <c r="Y1957" s="6" t="s">
        <v>3300</v>
      </c>
      <c r="Z1957" s="6" t="s">
        <v>3301</v>
      </c>
      <c r="AA1957" s="35" t="s">
        <v>3312</v>
      </c>
      <c r="AB1957" s="6" t="s">
        <v>3313</v>
      </c>
    </row>
    <row r="1958" ht="15.75" hidden="1" customHeight="1">
      <c r="A1958" s="2">
        <v>49.0</v>
      </c>
      <c r="B1958" s="18" t="s">
        <v>794</v>
      </c>
      <c r="C1958">
        <v>3.0</v>
      </c>
      <c r="D1958">
        <v>1.0</v>
      </c>
      <c r="E1958" t="s">
        <v>965</v>
      </c>
      <c r="F1958" t="s">
        <v>966</v>
      </c>
      <c r="G1958" t="s">
        <v>1225</v>
      </c>
      <c r="H1958" t="s">
        <v>3287</v>
      </c>
      <c r="I1958" t="s">
        <v>1235</v>
      </c>
      <c r="J1958" t="s">
        <v>973</v>
      </c>
      <c r="K1958" s="23">
        <v>0.0</v>
      </c>
      <c r="L1958">
        <v>7.0</v>
      </c>
      <c r="N1958">
        <v>18.4</v>
      </c>
      <c r="O1958" s="23">
        <v>2.0</v>
      </c>
      <c r="P1958">
        <v>7.0</v>
      </c>
      <c r="R1958">
        <v>20.1</v>
      </c>
      <c r="S1958" t="s">
        <v>976</v>
      </c>
      <c r="T1958">
        <v>0.0</v>
      </c>
      <c r="U1958">
        <v>0.0</v>
      </c>
      <c r="V1958" s="6" t="s">
        <v>978</v>
      </c>
      <c r="W1958" s="6" t="s">
        <v>3302</v>
      </c>
      <c r="X1958" s="6" t="s">
        <v>3303</v>
      </c>
      <c r="Y1958" s="6" t="s">
        <v>3304</v>
      </c>
      <c r="Z1958" s="6" t="s">
        <v>3305</v>
      </c>
      <c r="AA1958" s="35" t="s">
        <v>3312</v>
      </c>
      <c r="AB1958" s="6" t="s">
        <v>3313</v>
      </c>
    </row>
    <row r="1959" ht="15.75" hidden="1" customHeight="1">
      <c r="A1959" s="2">
        <v>49.0</v>
      </c>
      <c r="B1959" s="18" t="s">
        <v>794</v>
      </c>
      <c r="C1959">
        <v>3.0</v>
      </c>
      <c r="D1959">
        <v>1.0</v>
      </c>
      <c r="E1959" t="s">
        <v>965</v>
      </c>
      <c r="F1959" t="s">
        <v>966</v>
      </c>
      <c r="G1959" t="s">
        <v>1225</v>
      </c>
      <c r="H1959" t="s">
        <v>3287</v>
      </c>
      <c r="I1959" t="s">
        <v>1235</v>
      </c>
      <c r="J1959" t="s">
        <v>973</v>
      </c>
      <c r="K1959" s="23">
        <v>0.0</v>
      </c>
      <c r="L1959">
        <v>7.0</v>
      </c>
      <c r="N1959">
        <v>18.4</v>
      </c>
      <c r="O1959" s="23">
        <v>3.0</v>
      </c>
      <c r="P1959">
        <v>7.0</v>
      </c>
      <c r="R1959">
        <v>20.4</v>
      </c>
      <c r="S1959" t="s">
        <v>976</v>
      </c>
      <c r="T1959">
        <v>0.0</v>
      </c>
      <c r="U1959">
        <v>0.0</v>
      </c>
      <c r="V1959" s="6" t="s">
        <v>978</v>
      </c>
      <c r="W1959" s="6" t="s">
        <v>3302</v>
      </c>
      <c r="X1959" s="6" t="s">
        <v>3303</v>
      </c>
      <c r="Y1959" s="6" t="s">
        <v>3306</v>
      </c>
      <c r="Z1959" s="6" t="s">
        <v>3307</v>
      </c>
      <c r="AA1959" s="35" t="s">
        <v>3312</v>
      </c>
      <c r="AB1959" s="6" t="s">
        <v>3313</v>
      </c>
    </row>
    <row r="1960" ht="15.75" hidden="1" customHeight="1">
      <c r="A1960" s="2">
        <v>49.0</v>
      </c>
      <c r="B1960" s="18" t="s">
        <v>794</v>
      </c>
      <c r="C1960">
        <v>3.0</v>
      </c>
      <c r="D1960">
        <v>1.0</v>
      </c>
      <c r="E1960" t="s">
        <v>965</v>
      </c>
      <c r="F1960" t="s">
        <v>966</v>
      </c>
      <c r="G1960" t="s">
        <v>1225</v>
      </c>
      <c r="H1960" t="s">
        <v>3287</v>
      </c>
      <c r="I1960" t="s">
        <v>1235</v>
      </c>
      <c r="J1960" t="s">
        <v>973</v>
      </c>
      <c r="K1960" s="23">
        <v>0.0</v>
      </c>
      <c r="L1960">
        <v>7.0</v>
      </c>
      <c r="N1960">
        <v>18.4</v>
      </c>
      <c r="O1960" s="23">
        <v>4.0</v>
      </c>
      <c r="P1960">
        <v>7.0</v>
      </c>
      <c r="R1960">
        <v>18.8</v>
      </c>
      <c r="S1960" t="s">
        <v>976</v>
      </c>
      <c r="T1960">
        <v>0.0</v>
      </c>
      <c r="U1960">
        <v>0.0</v>
      </c>
      <c r="V1960" s="6" t="s">
        <v>978</v>
      </c>
      <c r="W1960" s="6" t="s">
        <v>3302</v>
      </c>
      <c r="X1960" s="6" t="s">
        <v>3303</v>
      </c>
      <c r="Y1960" s="6" t="s">
        <v>3308</v>
      </c>
      <c r="Z1960" s="6" t="s">
        <v>3309</v>
      </c>
      <c r="AA1960" s="35" t="s">
        <v>3312</v>
      </c>
      <c r="AB1960" s="6" t="s">
        <v>3313</v>
      </c>
    </row>
    <row r="1961" ht="15.75" hidden="1" customHeight="1">
      <c r="A1961" s="2">
        <v>49.0</v>
      </c>
      <c r="B1961" s="18" t="s">
        <v>794</v>
      </c>
      <c r="C1961">
        <v>3.0</v>
      </c>
      <c r="D1961">
        <v>1.0</v>
      </c>
      <c r="E1961" t="s">
        <v>965</v>
      </c>
      <c r="F1961" t="s">
        <v>966</v>
      </c>
      <c r="G1961" t="s">
        <v>1225</v>
      </c>
      <c r="H1961" t="s">
        <v>3287</v>
      </c>
      <c r="I1961" t="s">
        <v>1235</v>
      </c>
      <c r="J1961" t="s">
        <v>973</v>
      </c>
      <c r="K1961" s="23">
        <v>0.0</v>
      </c>
      <c r="L1961">
        <v>7.0</v>
      </c>
      <c r="N1961">
        <v>18.4</v>
      </c>
      <c r="O1961" s="23">
        <v>1.0</v>
      </c>
      <c r="P1961">
        <v>7.0</v>
      </c>
      <c r="R1961">
        <v>20.7</v>
      </c>
      <c r="S1961" t="s">
        <v>976</v>
      </c>
      <c r="T1961">
        <v>0.0</v>
      </c>
      <c r="U1961">
        <v>0.0</v>
      </c>
      <c r="V1961" s="6" t="s">
        <v>978</v>
      </c>
      <c r="W1961" s="6" t="s">
        <v>3302</v>
      </c>
      <c r="X1961" s="6" t="s">
        <v>3303</v>
      </c>
      <c r="Y1961" s="6" t="s">
        <v>3310</v>
      </c>
      <c r="Z1961" s="6" t="s">
        <v>3311</v>
      </c>
      <c r="AA1961" s="35" t="s">
        <v>3312</v>
      </c>
      <c r="AB1961" s="6" t="s">
        <v>3313</v>
      </c>
    </row>
    <row r="1962" ht="15.75" hidden="1" customHeight="1">
      <c r="A1962" s="2">
        <v>49.0</v>
      </c>
      <c r="B1962" s="18" t="s">
        <v>794</v>
      </c>
      <c r="C1962">
        <v>3.0</v>
      </c>
      <c r="D1962">
        <v>1.0</v>
      </c>
      <c r="E1962" t="s">
        <v>965</v>
      </c>
      <c r="F1962" t="s">
        <v>966</v>
      </c>
      <c r="G1962" t="s">
        <v>1225</v>
      </c>
      <c r="H1962" t="s">
        <v>3287</v>
      </c>
      <c r="I1962" t="s">
        <v>1235</v>
      </c>
      <c r="J1962" t="s">
        <v>973</v>
      </c>
      <c r="K1962" s="23">
        <v>2.0</v>
      </c>
      <c r="L1962">
        <v>7.0</v>
      </c>
      <c r="N1962">
        <v>20.1</v>
      </c>
      <c r="O1962" s="23">
        <v>3.0</v>
      </c>
      <c r="P1962">
        <v>7.0</v>
      </c>
      <c r="R1962">
        <v>20.4</v>
      </c>
      <c r="S1962" t="s">
        <v>976</v>
      </c>
      <c r="T1962">
        <v>0.0</v>
      </c>
      <c r="U1962">
        <v>0.0</v>
      </c>
      <c r="V1962" s="6" t="s">
        <v>1311</v>
      </c>
      <c r="W1962" s="6" t="s">
        <v>3304</v>
      </c>
      <c r="X1962" s="6" t="s">
        <v>3305</v>
      </c>
      <c r="Y1962" s="6" t="s">
        <v>3306</v>
      </c>
      <c r="Z1962" s="6" t="s">
        <v>3307</v>
      </c>
      <c r="AA1962" s="35" t="s">
        <v>3312</v>
      </c>
      <c r="AB1962" s="6" t="s">
        <v>3313</v>
      </c>
    </row>
    <row r="1963" ht="15.75" hidden="1" customHeight="1">
      <c r="A1963" s="2">
        <v>49.0</v>
      </c>
      <c r="B1963" s="18" t="s">
        <v>794</v>
      </c>
      <c r="C1963">
        <v>3.0</v>
      </c>
      <c r="D1963">
        <v>1.0</v>
      </c>
      <c r="E1963" t="s">
        <v>965</v>
      </c>
      <c r="F1963" t="s">
        <v>966</v>
      </c>
      <c r="G1963" t="s">
        <v>1225</v>
      </c>
      <c r="H1963" t="s">
        <v>3287</v>
      </c>
      <c r="I1963" t="s">
        <v>1235</v>
      </c>
      <c r="J1963" t="s">
        <v>973</v>
      </c>
      <c r="K1963" s="23">
        <v>2.0</v>
      </c>
      <c r="L1963">
        <v>7.0</v>
      </c>
      <c r="N1963">
        <v>20.1</v>
      </c>
      <c r="O1963" s="23">
        <v>4.0</v>
      </c>
      <c r="P1963">
        <v>7.0</v>
      </c>
      <c r="R1963">
        <v>18.8</v>
      </c>
      <c r="S1963" t="s">
        <v>976</v>
      </c>
      <c r="T1963">
        <v>0.0</v>
      </c>
      <c r="U1963">
        <v>0.0</v>
      </c>
      <c r="V1963" s="6" t="s">
        <v>1311</v>
      </c>
      <c r="W1963" s="6" t="s">
        <v>3304</v>
      </c>
      <c r="X1963" s="6" t="s">
        <v>3305</v>
      </c>
      <c r="Y1963" s="6" t="s">
        <v>3308</v>
      </c>
      <c r="Z1963" s="6" t="s">
        <v>3309</v>
      </c>
      <c r="AA1963" s="35" t="s">
        <v>3312</v>
      </c>
      <c r="AB1963" s="6" t="s">
        <v>3313</v>
      </c>
    </row>
    <row r="1964" ht="15.75" hidden="1" customHeight="1">
      <c r="A1964" s="2">
        <v>49.0</v>
      </c>
      <c r="B1964" s="18" t="s">
        <v>794</v>
      </c>
      <c r="C1964">
        <v>3.0</v>
      </c>
      <c r="D1964">
        <v>1.0</v>
      </c>
      <c r="E1964" t="s">
        <v>965</v>
      </c>
      <c r="F1964" t="s">
        <v>966</v>
      </c>
      <c r="G1964" t="s">
        <v>1225</v>
      </c>
      <c r="H1964" t="s">
        <v>3287</v>
      </c>
      <c r="I1964" t="s">
        <v>1235</v>
      </c>
      <c r="J1964" t="s">
        <v>973</v>
      </c>
      <c r="K1964" s="23">
        <v>2.0</v>
      </c>
      <c r="L1964">
        <v>7.0</v>
      </c>
      <c r="N1964">
        <v>20.1</v>
      </c>
      <c r="O1964" s="23">
        <v>1.0</v>
      </c>
      <c r="P1964">
        <v>7.0</v>
      </c>
      <c r="R1964">
        <v>20.7</v>
      </c>
      <c r="S1964" t="s">
        <v>976</v>
      </c>
      <c r="T1964">
        <v>0.0</v>
      </c>
      <c r="U1964">
        <v>0.0</v>
      </c>
      <c r="V1964" s="6" t="s">
        <v>1311</v>
      </c>
      <c r="W1964" s="6" t="s">
        <v>3304</v>
      </c>
      <c r="X1964" s="6" t="s">
        <v>3305</v>
      </c>
      <c r="Y1964" s="6" t="s">
        <v>3310</v>
      </c>
      <c r="Z1964" s="6" t="s">
        <v>3311</v>
      </c>
      <c r="AA1964" s="35" t="s">
        <v>3312</v>
      </c>
      <c r="AB1964" s="6" t="s">
        <v>3313</v>
      </c>
    </row>
    <row r="1965" ht="15.75" hidden="1" customHeight="1">
      <c r="A1965" s="2">
        <v>49.0</v>
      </c>
      <c r="B1965" s="18" t="s">
        <v>794</v>
      </c>
      <c r="C1965">
        <v>3.0</v>
      </c>
      <c r="D1965">
        <v>1.0</v>
      </c>
      <c r="E1965" t="s">
        <v>965</v>
      </c>
      <c r="F1965" t="s">
        <v>966</v>
      </c>
      <c r="G1965" t="s">
        <v>1225</v>
      </c>
      <c r="H1965" t="s">
        <v>3287</v>
      </c>
      <c r="I1965" t="s">
        <v>1235</v>
      </c>
      <c r="J1965" t="s">
        <v>973</v>
      </c>
      <c r="K1965" s="23">
        <v>3.0</v>
      </c>
      <c r="L1965">
        <v>7.0</v>
      </c>
      <c r="N1965">
        <v>20.4</v>
      </c>
      <c r="O1965" s="23">
        <v>4.0</v>
      </c>
      <c r="P1965">
        <v>7.0</v>
      </c>
      <c r="R1965">
        <v>18.8</v>
      </c>
      <c r="S1965" t="s">
        <v>976</v>
      </c>
      <c r="T1965">
        <v>0.0</v>
      </c>
      <c r="U1965">
        <v>0.0</v>
      </c>
      <c r="V1965" s="6" t="s">
        <v>1311</v>
      </c>
      <c r="W1965" s="6" t="s">
        <v>3306</v>
      </c>
      <c r="X1965" s="6" t="s">
        <v>3307</v>
      </c>
      <c r="Y1965" s="6" t="s">
        <v>3308</v>
      </c>
      <c r="Z1965" s="6" t="s">
        <v>3309</v>
      </c>
      <c r="AA1965" s="35" t="s">
        <v>3312</v>
      </c>
      <c r="AB1965" s="6" t="s">
        <v>3313</v>
      </c>
    </row>
    <row r="1966" ht="15.75" hidden="1" customHeight="1">
      <c r="A1966" s="2">
        <v>49.0</v>
      </c>
      <c r="B1966" s="18" t="s">
        <v>794</v>
      </c>
      <c r="C1966">
        <v>3.0</v>
      </c>
      <c r="D1966">
        <v>1.0</v>
      </c>
      <c r="E1966" t="s">
        <v>965</v>
      </c>
      <c r="F1966" t="s">
        <v>966</v>
      </c>
      <c r="G1966" t="s">
        <v>1225</v>
      </c>
      <c r="H1966" t="s">
        <v>3287</v>
      </c>
      <c r="I1966" t="s">
        <v>1235</v>
      </c>
      <c r="J1966" t="s">
        <v>973</v>
      </c>
      <c r="K1966" s="23">
        <v>3.0</v>
      </c>
      <c r="L1966">
        <v>7.0</v>
      </c>
      <c r="N1966">
        <v>20.4</v>
      </c>
      <c r="O1966" s="23">
        <v>1.0</v>
      </c>
      <c r="P1966">
        <v>7.0</v>
      </c>
      <c r="R1966">
        <v>20.7</v>
      </c>
      <c r="S1966" t="s">
        <v>976</v>
      </c>
      <c r="T1966">
        <v>0.0</v>
      </c>
      <c r="U1966">
        <v>0.0</v>
      </c>
      <c r="V1966" s="6" t="s">
        <v>1311</v>
      </c>
      <c r="W1966" s="6" t="s">
        <v>3306</v>
      </c>
      <c r="X1966" s="6" t="s">
        <v>3307</v>
      </c>
      <c r="Y1966" s="6" t="s">
        <v>3310</v>
      </c>
      <c r="Z1966" s="6" t="s">
        <v>3311</v>
      </c>
      <c r="AA1966" s="35" t="s">
        <v>3312</v>
      </c>
      <c r="AB1966" s="6" t="s">
        <v>3313</v>
      </c>
    </row>
    <row r="1967" ht="15.75" hidden="1" customHeight="1">
      <c r="A1967" s="2">
        <v>49.0</v>
      </c>
      <c r="B1967" s="18" t="s">
        <v>794</v>
      </c>
      <c r="C1967">
        <v>3.0</v>
      </c>
      <c r="D1967">
        <v>1.0</v>
      </c>
      <c r="E1967" t="s">
        <v>965</v>
      </c>
      <c r="F1967" t="s">
        <v>966</v>
      </c>
      <c r="G1967" t="s">
        <v>1225</v>
      </c>
      <c r="H1967" t="s">
        <v>3287</v>
      </c>
      <c r="I1967" t="s">
        <v>1235</v>
      </c>
      <c r="J1967" t="s">
        <v>973</v>
      </c>
      <c r="K1967" s="23">
        <v>4.0</v>
      </c>
      <c r="L1967">
        <v>7.0</v>
      </c>
      <c r="N1967">
        <v>18.8</v>
      </c>
      <c r="O1967" s="23">
        <v>1.0</v>
      </c>
      <c r="P1967">
        <v>7.0</v>
      </c>
      <c r="R1967">
        <v>20.7</v>
      </c>
      <c r="S1967" t="s">
        <v>976</v>
      </c>
      <c r="T1967">
        <v>0.0</v>
      </c>
      <c r="U1967">
        <v>0.0</v>
      </c>
      <c r="V1967" s="6" t="s">
        <v>1311</v>
      </c>
      <c r="W1967" s="6" t="s">
        <v>3308</v>
      </c>
      <c r="X1967" s="6" t="s">
        <v>3309</v>
      </c>
      <c r="Y1967" s="6" t="s">
        <v>3310</v>
      </c>
      <c r="Z1967" s="6" t="s">
        <v>3311</v>
      </c>
      <c r="AA1967" s="35" t="s">
        <v>3312</v>
      </c>
      <c r="AB1967" s="6" t="s">
        <v>3313</v>
      </c>
    </row>
    <row r="1968" ht="15.75" hidden="1" customHeight="1">
      <c r="A1968" s="2">
        <v>49.0</v>
      </c>
      <c r="B1968" s="18" t="s">
        <v>794</v>
      </c>
      <c r="C1968">
        <v>1.0</v>
      </c>
      <c r="D1968">
        <v>2.0</v>
      </c>
      <c r="E1968" t="s">
        <v>965</v>
      </c>
      <c r="F1968" t="s">
        <v>966</v>
      </c>
      <c r="G1968" t="s">
        <v>1225</v>
      </c>
      <c r="H1968" t="s">
        <v>3287</v>
      </c>
      <c r="I1968" t="s">
        <v>1235</v>
      </c>
      <c r="J1968" t="s">
        <v>973</v>
      </c>
      <c r="K1968" s="23">
        <v>0.0</v>
      </c>
      <c r="N1968">
        <v>19.5</v>
      </c>
      <c r="O1968" s="23">
        <v>2.0</v>
      </c>
      <c r="R1968">
        <v>19.0</v>
      </c>
      <c r="S1968" t="s">
        <v>976</v>
      </c>
      <c r="T1968">
        <v>0.0</v>
      </c>
      <c r="U1968">
        <v>0.0</v>
      </c>
      <c r="V1968" s="6" t="s">
        <v>978</v>
      </c>
      <c r="W1968" s="6" t="s">
        <v>1384</v>
      </c>
      <c r="X1968" s="6" t="s">
        <v>1384</v>
      </c>
      <c r="Y1968" s="6" t="s">
        <v>3288</v>
      </c>
      <c r="Z1968" s="6" t="s">
        <v>3289</v>
      </c>
      <c r="AA1968" s="35" t="s">
        <v>3312</v>
      </c>
      <c r="AB1968" s="6" t="s">
        <v>3313</v>
      </c>
    </row>
    <row r="1969" ht="15.75" hidden="1" customHeight="1">
      <c r="A1969" s="2">
        <v>49.0</v>
      </c>
      <c r="B1969" s="18" t="s">
        <v>794</v>
      </c>
      <c r="C1969">
        <v>1.0</v>
      </c>
      <c r="D1969">
        <v>2.0</v>
      </c>
      <c r="E1969" t="s">
        <v>965</v>
      </c>
      <c r="F1969" t="s">
        <v>966</v>
      </c>
      <c r="G1969" t="s">
        <v>1225</v>
      </c>
      <c r="H1969" t="s">
        <v>3287</v>
      </c>
      <c r="I1969" t="s">
        <v>1235</v>
      </c>
      <c r="J1969" t="s">
        <v>973</v>
      </c>
      <c r="K1969" s="23">
        <v>0.0</v>
      </c>
      <c r="N1969">
        <v>19.5</v>
      </c>
      <c r="O1969" s="23">
        <v>3.0</v>
      </c>
      <c r="R1969">
        <v>18.7</v>
      </c>
      <c r="S1969" t="s">
        <v>976</v>
      </c>
      <c r="T1969">
        <v>0.0</v>
      </c>
      <c r="U1969">
        <v>0.0</v>
      </c>
      <c r="V1969" s="6" t="s">
        <v>978</v>
      </c>
      <c r="W1969" s="6" t="s">
        <v>1384</v>
      </c>
      <c r="X1969" s="6" t="s">
        <v>1384</v>
      </c>
      <c r="Y1969" s="6" t="s">
        <v>1488</v>
      </c>
      <c r="Z1969" s="6" t="s">
        <v>3290</v>
      </c>
      <c r="AA1969" s="35" t="s">
        <v>3312</v>
      </c>
      <c r="AB1969" s="6" t="s">
        <v>3313</v>
      </c>
    </row>
    <row r="1970" ht="15.75" hidden="1" customHeight="1">
      <c r="A1970" s="2">
        <v>49.0</v>
      </c>
      <c r="B1970" s="18" t="s">
        <v>794</v>
      </c>
      <c r="C1970">
        <v>1.0</v>
      </c>
      <c r="D1970">
        <v>2.0</v>
      </c>
      <c r="E1970" t="s">
        <v>965</v>
      </c>
      <c r="F1970" t="s">
        <v>966</v>
      </c>
      <c r="G1970" t="s">
        <v>1225</v>
      </c>
      <c r="H1970" t="s">
        <v>3287</v>
      </c>
      <c r="I1970" t="s">
        <v>1235</v>
      </c>
      <c r="J1970" t="s">
        <v>973</v>
      </c>
      <c r="K1970" s="23">
        <v>0.0</v>
      </c>
      <c r="N1970">
        <v>19.5</v>
      </c>
      <c r="O1970" s="23">
        <v>4.0</v>
      </c>
      <c r="R1970">
        <v>18.0</v>
      </c>
      <c r="S1970" t="s">
        <v>976</v>
      </c>
      <c r="T1970">
        <v>0.0</v>
      </c>
      <c r="U1970">
        <v>0.0</v>
      </c>
      <c r="V1970" s="6" t="s">
        <v>978</v>
      </c>
      <c r="W1970" s="6" t="s">
        <v>1384</v>
      </c>
      <c r="X1970" s="6" t="s">
        <v>1384</v>
      </c>
      <c r="Y1970" s="6" t="s">
        <v>1490</v>
      </c>
      <c r="Z1970" s="6" t="s">
        <v>3291</v>
      </c>
      <c r="AA1970" s="35" t="s">
        <v>3312</v>
      </c>
      <c r="AB1970" s="6" t="s">
        <v>3313</v>
      </c>
    </row>
    <row r="1971" ht="15.75" hidden="1" customHeight="1">
      <c r="A1971" s="2">
        <v>49.0</v>
      </c>
      <c r="B1971" s="18" t="s">
        <v>794</v>
      </c>
      <c r="C1971">
        <v>1.0</v>
      </c>
      <c r="D1971">
        <v>2.0</v>
      </c>
      <c r="E1971" t="s">
        <v>965</v>
      </c>
      <c r="F1971" t="s">
        <v>966</v>
      </c>
      <c r="G1971" t="s">
        <v>1225</v>
      </c>
      <c r="H1971" t="s">
        <v>3287</v>
      </c>
      <c r="I1971" t="s">
        <v>1235</v>
      </c>
      <c r="J1971" t="s">
        <v>973</v>
      </c>
      <c r="K1971" s="23">
        <v>0.0</v>
      </c>
      <c r="N1971">
        <v>19.5</v>
      </c>
      <c r="O1971" s="23">
        <v>1.0</v>
      </c>
      <c r="R1971">
        <v>17.9</v>
      </c>
      <c r="S1971" t="s">
        <v>976</v>
      </c>
      <c r="T1971">
        <v>0.0</v>
      </c>
      <c r="U1971">
        <v>0.0</v>
      </c>
      <c r="V1971" s="6" t="s">
        <v>978</v>
      </c>
      <c r="W1971" s="6" t="s">
        <v>1384</v>
      </c>
      <c r="X1971" s="6" t="s">
        <v>1384</v>
      </c>
      <c r="Y1971" s="6" t="s">
        <v>1316</v>
      </c>
      <c r="Z1971" s="6" t="s">
        <v>1251</v>
      </c>
      <c r="AA1971" s="35" t="s">
        <v>3312</v>
      </c>
      <c r="AB1971" s="6" t="s">
        <v>3313</v>
      </c>
    </row>
    <row r="1972" ht="15.75" hidden="1" customHeight="1">
      <c r="A1972" s="2">
        <v>49.0</v>
      </c>
      <c r="B1972" s="18" t="s">
        <v>794</v>
      </c>
      <c r="C1972">
        <v>1.0</v>
      </c>
      <c r="D1972">
        <v>2.0</v>
      </c>
      <c r="E1972" t="s">
        <v>965</v>
      </c>
      <c r="F1972" t="s">
        <v>966</v>
      </c>
      <c r="G1972" t="s">
        <v>1225</v>
      </c>
      <c r="H1972" t="s">
        <v>3287</v>
      </c>
      <c r="I1972" t="s">
        <v>1235</v>
      </c>
      <c r="J1972" t="s">
        <v>973</v>
      </c>
      <c r="K1972" s="23">
        <v>2.0</v>
      </c>
      <c r="N1972">
        <v>19.0</v>
      </c>
      <c r="O1972" s="23">
        <v>3.0</v>
      </c>
      <c r="R1972">
        <v>18.7</v>
      </c>
      <c r="S1972" t="s">
        <v>976</v>
      </c>
      <c r="T1972">
        <v>0.0</v>
      </c>
      <c r="U1972">
        <v>0.0</v>
      </c>
      <c r="V1972" s="6" t="s">
        <v>1311</v>
      </c>
      <c r="W1972" s="6" t="s">
        <v>3288</v>
      </c>
      <c r="X1972" s="6" t="s">
        <v>3289</v>
      </c>
      <c r="Y1972" s="6" t="s">
        <v>1488</v>
      </c>
      <c r="Z1972" s="6" t="s">
        <v>3290</v>
      </c>
      <c r="AA1972" s="35" t="s">
        <v>3312</v>
      </c>
      <c r="AB1972" s="6" t="s">
        <v>3313</v>
      </c>
    </row>
    <row r="1973" ht="15.75" hidden="1" customHeight="1">
      <c r="A1973" s="2">
        <v>49.0</v>
      </c>
      <c r="B1973" s="18" t="s">
        <v>794</v>
      </c>
      <c r="C1973">
        <v>1.0</v>
      </c>
      <c r="D1973">
        <v>2.0</v>
      </c>
      <c r="E1973" t="s">
        <v>965</v>
      </c>
      <c r="F1973" t="s">
        <v>966</v>
      </c>
      <c r="G1973" t="s">
        <v>1225</v>
      </c>
      <c r="H1973" t="s">
        <v>3287</v>
      </c>
      <c r="I1973" t="s">
        <v>1235</v>
      </c>
      <c r="J1973" t="s">
        <v>973</v>
      </c>
      <c r="K1973" s="23">
        <v>2.0</v>
      </c>
      <c r="N1973">
        <v>19.0</v>
      </c>
      <c r="O1973" s="23">
        <v>4.0</v>
      </c>
      <c r="R1973">
        <v>18.0</v>
      </c>
      <c r="S1973" t="s">
        <v>976</v>
      </c>
      <c r="T1973">
        <v>0.0</v>
      </c>
      <c r="U1973">
        <v>0.0</v>
      </c>
      <c r="V1973" s="6" t="s">
        <v>1311</v>
      </c>
      <c r="W1973" s="6" t="s">
        <v>3288</v>
      </c>
      <c r="X1973" s="6" t="s">
        <v>3289</v>
      </c>
      <c r="Y1973" s="6" t="s">
        <v>1490</v>
      </c>
      <c r="Z1973" s="6" t="s">
        <v>3291</v>
      </c>
      <c r="AA1973" s="35" t="s">
        <v>3312</v>
      </c>
      <c r="AB1973" s="6" t="s">
        <v>3313</v>
      </c>
    </row>
    <row r="1974" ht="15.75" hidden="1" customHeight="1">
      <c r="A1974" s="2">
        <v>49.0</v>
      </c>
      <c r="B1974" s="18" t="s">
        <v>794</v>
      </c>
      <c r="C1974">
        <v>1.0</v>
      </c>
      <c r="D1974">
        <v>2.0</v>
      </c>
      <c r="E1974" t="s">
        <v>965</v>
      </c>
      <c r="F1974" t="s">
        <v>966</v>
      </c>
      <c r="G1974" t="s">
        <v>1225</v>
      </c>
      <c r="H1974" t="s">
        <v>3287</v>
      </c>
      <c r="I1974" t="s">
        <v>1235</v>
      </c>
      <c r="J1974" t="s">
        <v>973</v>
      </c>
      <c r="K1974" s="23">
        <v>2.0</v>
      </c>
      <c r="N1974">
        <v>19.0</v>
      </c>
      <c r="O1974" s="23">
        <v>1.0</v>
      </c>
      <c r="R1974">
        <v>17.9</v>
      </c>
      <c r="S1974" t="s">
        <v>976</v>
      </c>
      <c r="T1974">
        <v>0.0</v>
      </c>
      <c r="U1974">
        <v>0.0</v>
      </c>
      <c r="V1974" s="6" t="s">
        <v>1311</v>
      </c>
      <c r="W1974" s="6" t="s">
        <v>3288</v>
      </c>
      <c r="X1974" s="6" t="s">
        <v>3289</v>
      </c>
      <c r="Y1974" s="6" t="s">
        <v>1316</v>
      </c>
      <c r="Z1974" s="6" t="s">
        <v>1251</v>
      </c>
      <c r="AA1974" s="35" t="s">
        <v>3312</v>
      </c>
      <c r="AB1974" s="6" t="s">
        <v>3313</v>
      </c>
    </row>
    <row r="1975" ht="15.75" hidden="1" customHeight="1">
      <c r="A1975" s="2">
        <v>49.0</v>
      </c>
      <c r="B1975" s="18" t="s">
        <v>794</v>
      </c>
      <c r="C1975">
        <v>1.0</v>
      </c>
      <c r="D1975">
        <v>2.0</v>
      </c>
      <c r="E1975" t="s">
        <v>965</v>
      </c>
      <c r="F1975" t="s">
        <v>966</v>
      </c>
      <c r="G1975" t="s">
        <v>1225</v>
      </c>
      <c r="H1975" t="s">
        <v>3287</v>
      </c>
      <c r="I1975" t="s">
        <v>1235</v>
      </c>
      <c r="J1975" t="s">
        <v>973</v>
      </c>
      <c r="K1975" s="23">
        <v>3.0</v>
      </c>
      <c r="N1975">
        <v>18.7</v>
      </c>
      <c r="O1975" s="23">
        <v>4.0</v>
      </c>
      <c r="R1975">
        <v>18.0</v>
      </c>
      <c r="S1975" t="s">
        <v>976</v>
      </c>
      <c r="T1975">
        <v>0.0</v>
      </c>
      <c r="U1975">
        <v>0.0</v>
      </c>
      <c r="V1975" s="6" t="s">
        <v>1311</v>
      </c>
      <c r="W1975" s="6" t="s">
        <v>1488</v>
      </c>
      <c r="X1975" s="6" t="s">
        <v>3290</v>
      </c>
      <c r="Y1975" s="6" t="s">
        <v>1490</v>
      </c>
      <c r="Z1975" s="6" t="s">
        <v>3291</v>
      </c>
      <c r="AA1975" s="35" t="s">
        <v>3312</v>
      </c>
      <c r="AB1975" s="6" t="s">
        <v>3313</v>
      </c>
    </row>
    <row r="1976" ht="15.75" hidden="1" customHeight="1">
      <c r="A1976" s="2">
        <v>49.0</v>
      </c>
      <c r="B1976" s="18" t="s">
        <v>794</v>
      </c>
      <c r="C1976">
        <v>1.0</v>
      </c>
      <c r="D1976">
        <v>2.0</v>
      </c>
      <c r="E1976" t="s">
        <v>965</v>
      </c>
      <c r="F1976" t="s">
        <v>966</v>
      </c>
      <c r="G1976" t="s">
        <v>1225</v>
      </c>
      <c r="H1976" t="s">
        <v>3287</v>
      </c>
      <c r="I1976" t="s">
        <v>1235</v>
      </c>
      <c r="J1976" t="s">
        <v>973</v>
      </c>
      <c r="K1976" s="23">
        <v>3.0</v>
      </c>
      <c r="N1976">
        <v>18.7</v>
      </c>
      <c r="O1976" s="23">
        <v>1.0</v>
      </c>
      <c r="R1976">
        <v>17.9</v>
      </c>
      <c r="S1976" t="s">
        <v>976</v>
      </c>
      <c r="T1976">
        <v>0.0</v>
      </c>
      <c r="U1976">
        <v>0.0</v>
      </c>
      <c r="V1976" s="6" t="s">
        <v>1311</v>
      </c>
      <c r="W1976" s="6" t="s">
        <v>1488</v>
      </c>
      <c r="X1976" s="6" t="s">
        <v>3290</v>
      </c>
      <c r="Y1976" s="6" t="s">
        <v>1316</v>
      </c>
      <c r="Z1976" s="6" t="s">
        <v>1251</v>
      </c>
      <c r="AA1976" s="35" t="s">
        <v>3312</v>
      </c>
      <c r="AB1976" s="6" t="s">
        <v>3313</v>
      </c>
    </row>
    <row r="1977" ht="15.75" hidden="1" customHeight="1">
      <c r="A1977" s="2">
        <v>49.0</v>
      </c>
      <c r="B1977" s="18" t="s">
        <v>794</v>
      </c>
      <c r="C1977">
        <v>1.0</v>
      </c>
      <c r="D1977">
        <v>2.0</v>
      </c>
      <c r="E1977" t="s">
        <v>965</v>
      </c>
      <c r="F1977" t="s">
        <v>966</v>
      </c>
      <c r="G1977" t="s">
        <v>1225</v>
      </c>
      <c r="H1977" t="s">
        <v>3287</v>
      </c>
      <c r="I1977" t="s">
        <v>1235</v>
      </c>
      <c r="J1977" t="s">
        <v>973</v>
      </c>
      <c r="K1977" s="23">
        <v>4.0</v>
      </c>
      <c r="N1977">
        <v>18.0</v>
      </c>
      <c r="O1977" s="23">
        <v>1.0</v>
      </c>
      <c r="R1977">
        <v>17.9</v>
      </c>
      <c r="S1977" t="s">
        <v>976</v>
      </c>
      <c r="T1977">
        <v>0.0</v>
      </c>
      <c r="U1977">
        <v>0.0</v>
      </c>
      <c r="V1977" s="6" t="s">
        <v>1311</v>
      </c>
      <c r="W1977" s="6" t="s">
        <v>1490</v>
      </c>
      <c r="X1977" s="6" t="s">
        <v>3291</v>
      </c>
      <c r="Y1977" s="6" t="s">
        <v>1316</v>
      </c>
      <c r="Z1977" s="6" t="s">
        <v>1251</v>
      </c>
      <c r="AA1977" s="35" t="s">
        <v>3312</v>
      </c>
      <c r="AB1977" s="6" t="s">
        <v>3313</v>
      </c>
    </row>
    <row r="1978" ht="15.75" hidden="1" customHeight="1">
      <c r="A1978" s="2">
        <v>49.0</v>
      </c>
      <c r="B1978" s="18" t="s">
        <v>794</v>
      </c>
      <c r="C1978">
        <v>2.0</v>
      </c>
      <c r="D1978">
        <v>2.0</v>
      </c>
      <c r="E1978" t="s">
        <v>965</v>
      </c>
      <c r="F1978" t="s">
        <v>966</v>
      </c>
      <c r="G1978" t="s">
        <v>1225</v>
      </c>
      <c r="H1978" t="s">
        <v>3287</v>
      </c>
      <c r="I1978" t="s">
        <v>1235</v>
      </c>
      <c r="J1978" t="s">
        <v>973</v>
      </c>
      <c r="K1978" s="23">
        <v>0.0</v>
      </c>
      <c r="N1978">
        <v>25.7</v>
      </c>
      <c r="O1978" s="23">
        <v>2.0</v>
      </c>
      <c r="R1978">
        <v>19.8</v>
      </c>
      <c r="S1978" t="s">
        <v>976</v>
      </c>
      <c r="T1978">
        <v>0.0</v>
      </c>
      <c r="U1978">
        <v>0.0</v>
      </c>
      <c r="V1978" s="6" t="s">
        <v>978</v>
      </c>
      <c r="W1978" s="6" t="s">
        <v>1384</v>
      </c>
      <c r="X1978" s="6" t="s">
        <v>1384</v>
      </c>
      <c r="Y1978" s="6" t="s">
        <v>3288</v>
      </c>
      <c r="Z1978" s="6" t="s">
        <v>3289</v>
      </c>
      <c r="AA1978" s="35" t="s">
        <v>3312</v>
      </c>
      <c r="AB1978" s="6" t="s">
        <v>3313</v>
      </c>
    </row>
    <row r="1979" ht="15.75" hidden="1" customHeight="1">
      <c r="A1979" s="2">
        <v>49.0</v>
      </c>
      <c r="B1979" s="18" t="s">
        <v>794</v>
      </c>
      <c r="C1979">
        <v>2.0</v>
      </c>
      <c r="D1979">
        <v>2.0</v>
      </c>
      <c r="E1979" t="s">
        <v>965</v>
      </c>
      <c r="F1979" t="s">
        <v>966</v>
      </c>
      <c r="G1979" t="s">
        <v>1225</v>
      </c>
      <c r="H1979" t="s">
        <v>3287</v>
      </c>
      <c r="I1979" t="s">
        <v>1235</v>
      </c>
      <c r="J1979" t="s">
        <v>973</v>
      </c>
      <c r="K1979" s="23">
        <v>0.0</v>
      </c>
      <c r="N1979">
        <v>25.7</v>
      </c>
      <c r="O1979" s="23">
        <v>3.0</v>
      </c>
      <c r="R1979">
        <v>24.1</v>
      </c>
      <c r="S1979" t="s">
        <v>976</v>
      </c>
      <c r="T1979">
        <v>0.0</v>
      </c>
      <c r="U1979">
        <v>0.0</v>
      </c>
      <c r="V1979" s="6" t="s">
        <v>978</v>
      </c>
      <c r="W1979" s="6" t="s">
        <v>1384</v>
      </c>
      <c r="X1979" s="6" t="s">
        <v>1384</v>
      </c>
      <c r="Y1979" s="6" t="s">
        <v>1488</v>
      </c>
      <c r="Z1979" s="6" t="s">
        <v>3290</v>
      </c>
      <c r="AA1979" s="35" t="s">
        <v>3312</v>
      </c>
      <c r="AB1979" s="6" t="s">
        <v>3313</v>
      </c>
    </row>
    <row r="1980" ht="15.75" hidden="1" customHeight="1">
      <c r="A1980" s="2">
        <v>49.0</v>
      </c>
      <c r="B1980" s="18" t="s">
        <v>794</v>
      </c>
      <c r="C1980">
        <v>2.0</v>
      </c>
      <c r="D1980">
        <v>2.0</v>
      </c>
      <c r="E1980" t="s">
        <v>965</v>
      </c>
      <c r="F1980" t="s">
        <v>966</v>
      </c>
      <c r="G1980" t="s">
        <v>1225</v>
      </c>
      <c r="H1980" t="s">
        <v>3287</v>
      </c>
      <c r="I1980" t="s">
        <v>1235</v>
      </c>
      <c r="J1980" t="s">
        <v>973</v>
      </c>
      <c r="K1980" s="23">
        <v>0.0</v>
      </c>
      <c r="N1980">
        <v>25.7</v>
      </c>
      <c r="O1980" s="23">
        <v>4.0</v>
      </c>
      <c r="R1980">
        <v>21.6</v>
      </c>
      <c r="S1980" t="s">
        <v>976</v>
      </c>
      <c r="T1980">
        <v>0.0</v>
      </c>
      <c r="U1980">
        <v>0.0</v>
      </c>
      <c r="V1980" s="6" t="s">
        <v>978</v>
      </c>
      <c r="W1980" s="6" t="s">
        <v>1384</v>
      </c>
      <c r="X1980" s="6" t="s">
        <v>1384</v>
      </c>
      <c r="Y1980" s="6" t="s">
        <v>1490</v>
      </c>
      <c r="Z1980" s="6" t="s">
        <v>3291</v>
      </c>
      <c r="AA1980" s="35" t="s">
        <v>3312</v>
      </c>
      <c r="AB1980" s="6" t="s">
        <v>3313</v>
      </c>
    </row>
    <row r="1981" ht="15.75" hidden="1" customHeight="1">
      <c r="A1981" s="2">
        <v>49.0</v>
      </c>
      <c r="B1981" s="18" t="s">
        <v>794</v>
      </c>
      <c r="C1981">
        <v>2.0</v>
      </c>
      <c r="D1981">
        <v>2.0</v>
      </c>
      <c r="E1981" t="s">
        <v>965</v>
      </c>
      <c r="F1981" t="s">
        <v>966</v>
      </c>
      <c r="G1981" t="s">
        <v>1225</v>
      </c>
      <c r="H1981" t="s">
        <v>3287</v>
      </c>
      <c r="I1981" t="s">
        <v>1235</v>
      </c>
      <c r="J1981" t="s">
        <v>973</v>
      </c>
      <c r="K1981" s="23">
        <v>0.0</v>
      </c>
      <c r="N1981">
        <v>25.7</v>
      </c>
      <c r="O1981" s="23">
        <v>1.0</v>
      </c>
      <c r="R1981">
        <v>21.4</v>
      </c>
      <c r="S1981" t="s">
        <v>976</v>
      </c>
      <c r="T1981">
        <v>0.0</v>
      </c>
      <c r="U1981">
        <v>0.0</v>
      </c>
      <c r="V1981" s="6" t="s">
        <v>978</v>
      </c>
      <c r="W1981" s="6" t="s">
        <v>1384</v>
      </c>
      <c r="X1981" s="6" t="s">
        <v>1384</v>
      </c>
      <c r="Y1981" s="6" t="s">
        <v>1316</v>
      </c>
      <c r="Z1981" s="6" t="s">
        <v>1251</v>
      </c>
      <c r="AA1981" s="35" t="s">
        <v>3312</v>
      </c>
      <c r="AB1981" s="6" t="s">
        <v>3313</v>
      </c>
    </row>
    <row r="1982" ht="15.75" hidden="1" customHeight="1">
      <c r="A1982" s="2">
        <v>49.0</v>
      </c>
      <c r="B1982" s="18" t="s">
        <v>794</v>
      </c>
      <c r="C1982">
        <v>2.0</v>
      </c>
      <c r="D1982">
        <v>2.0</v>
      </c>
      <c r="E1982" t="s">
        <v>965</v>
      </c>
      <c r="F1982" t="s">
        <v>966</v>
      </c>
      <c r="G1982" t="s">
        <v>1225</v>
      </c>
      <c r="H1982" t="s">
        <v>3287</v>
      </c>
      <c r="I1982" t="s">
        <v>1235</v>
      </c>
      <c r="J1982" t="s">
        <v>973</v>
      </c>
      <c r="K1982" s="23">
        <v>2.0</v>
      </c>
      <c r="N1982">
        <v>19.8</v>
      </c>
      <c r="O1982" s="23">
        <v>3.0</v>
      </c>
      <c r="R1982">
        <v>24.1</v>
      </c>
      <c r="S1982" t="s">
        <v>976</v>
      </c>
      <c r="T1982">
        <v>0.0</v>
      </c>
      <c r="U1982">
        <v>0.0</v>
      </c>
      <c r="V1982" s="6" t="s">
        <v>1311</v>
      </c>
      <c r="W1982" s="6" t="s">
        <v>3288</v>
      </c>
      <c r="X1982" s="6" t="s">
        <v>3289</v>
      </c>
      <c r="Y1982" s="6" t="s">
        <v>1488</v>
      </c>
      <c r="Z1982" s="6" t="s">
        <v>3290</v>
      </c>
      <c r="AA1982" s="35" t="s">
        <v>3312</v>
      </c>
      <c r="AB1982" s="6" t="s">
        <v>3313</v>
      </c>
    </row>
    <row r="1983" ht="15.75" hidden="1" customHeight="1">
      <c r="A1983" s="2">
        <v>49.0</v>
      </c>
      <c r="B1983" s="18" t="s">
        <v>794</v>
      </c>
      <c r="C1983">
        <v>2.0</v>
      </c>
      <c r="D1983">
        <v>2.0</v>
      </c>
      <c r="E1983" t="s">
        <v>965</v>
      </c>
      <c r="F1983" t="s">
        <v>966</v>
      </c>
      <c r="G1983" t="s">
        <v>1225</v>
      </c>
      <c r="H1983" t="s">
        <v>3287</v>
      </c>
      <c r="I1983" t="s">
        <v>1235</v>
      </c>
      <c r="J1983" t="s">
        <v>973</v>
      </c>
      <c r="K1983" s="23">
        <v>2.0</v>
      </c>
      <c r="N1983">
        <v>19.8</v>
      </c>
      <c r="O1983" s="23">
        <v>4.0</v>
      </c>
      <c r="R1983">
        <v>21.6</v>
      </c>
      <c r="S1983" t="s">
        <v>976</v>
      </c>
      <c r="T1983">
        <v>0.0</v>
      </c>
      <c r="U1983">
        <v>0.0</v>
      </c>
      <c r="V1983" s="6" t="s">
        <v>1311</v>
      </c>
      <c r="W1983" s="6" t="s">
        <v>3288</v>
      </c>
      <c r="X1983" s="6" t="s">
        <v>3289</v>
      </c>
      <c r="Y1983" s="6" t="s">
        <v>1490</v>
      </c>
      <c r="Z1983" s="6" t="s">
        <v>3291</v>
      </c>
      <c r="AA1983" s="35" t="s">
        <v>3312</v>
      </c>
      <c r="AB1983" s="6" t="s">
        <v>3313</v>
      </c>
    </row>
    <row r="1984" ht="15.75" hidden="1" customHeight="1">
      <c r="A1984" s="2">
        <v>49.0</v>
      </c>
      <c r="B1984" s="18" t="s">
        <v>794</v>
      </c>
      <c r="C1984">
        <v>2.0</v>
      </c>
      <c r="D1984">
        <v>2.0</v>
      </c>
      <c r="E1984" t="s">
        <v>965</v>
      </c>
      <c r="F1984" t="s">
        <v>966</v>
      </c>
      <c r="G1984" t="s">
        <v>1225</v>
      </c>
      <c r="H1984" t="s">
        <v>3287</v>
      </c>
      <c r="I1984" t="s">
        <v>1235</v>
      </c>
      <c r="J1984" t="s">
        <v>973</v>
      </c>
      <c r="K1984" s="23">
        <v>2.0</v>
      </c>
      <c r="N1984">
        <v>19.8</v>
      </c>
      <c r="O1984" s="23">
        <v>1.0</v>
      </c>
      <c r="R1984">
        <v>21.4</v>
      </c>
      <c r="S1984" t="s">
        <v>976</v>
      </c>
      <c r="T1984">
        <v>0.0</v>
      </c>
      <c r="U1984">
        <v>0.0</v>
      </c>
      <c r="V1984" s="6" t="s">
        <v>1311</v>
      </c>
      <c r="W1984" s="6" t="s">
        <v>3288</v>
      </c>
      <c r="X1984" s="6" t="s">
        <v>3289</v>
      </c>
      <c r="Y1984" s="6" t="s">
        <v>1316</v>
      </c>
      <c r="Z1984" s="6" t="s">
        <v>1251</v>
      </c>
      <c r="AA1984" s="35" t="s">
        <v>3312</v>
      </c>
      <c r="AB1984" s="6" t="s">
        <v>3313</v>
      </c>
    </row>
    <row r="1985" ht="15.75" hidden="1" customHeight="1">
      <c r="A1985" s="2">
        <v>49.0</v>
      </c>
      <c r="B1985" s="18" t="s">
        <v>794</v>
      </c>
      <c r="C1985">
        <v>2.0</v>
      </c>
      <c r="D1985">
        <v>2.0</v>
      </c>
      <c r="E1985" t="s">
        <v>965</v>
      </c>
      <c r="F1985" t="s">
        <v>966</v>
      </c>
      <c r="G1985" t="s">
        <v>1225</v>
      </c>
      <c r="H1985" t="s">
        <v>3287</v>
      </c>
      <c r="I1985" t="s">
        <v>1235</v>
      </c>
      <c r="J1985" t="s">
        <v>973</v>
      </c>
      <c r="K1985" s="23">
        <v>3.0</v>
      </c>
      <c r="N1985">
        <v>24.1</v>
      </c>
      <c r="O1985" s="23">
        <v>4.0</v>
      </c>
      <c r="R1985">
        <v>21.6</v>
      </c>
      <c r="S1985" t="s">
        <v>976</v>
      </c>
      <c r="T1985">
        <v>0.0</v>
      </c>
      <c r="U1985">
        <v>0.0</v>
      </c>
      <c r="V1985" s="6" t="s">
        <v>1311</v>
      </c>
      <c r="W1985" s="6" t="s">
        <v>1488</v>
      </c>
      <c r="X1985" s="6" t="s">
        <v>3290</v>
      </c>
      <c r="Y1985" s="6" t="s">
        <v>1490</v>
      </c>
      <c r="Z1985" s="6" t="s">
        <v>3291</v>
      </c>
      <c r="AA1985" s="35" t="s">
        <v>3312</v>
      </c>
      <c r="AB1985" s="6" t="s">
        <v>3313</v>
      </c>
    </row>
    <row r="1986" ht="15.75" hidden="1" customHeight="1">
      <c r="A1986" s="2">
        <v>49.0</v>
      </c>
      <c r="B1986" s="18" t="s">
        <v>794</v>
      </c>
      <c r="C1986">
        <v>2.0</v>
      </c>
      <c r="D1986">
        <v>2.0</v>
      </c>
      <c r="E1986" t="s">
        <v>965</v>
      </c>
      <c r="F1986" t="s">
        <v>966</v>
      </c>
      <c r="G1986" t="s">
        <v>1225</v>
      </c>
      <c r="H1986" t="s">
        <v>3287</v>
      </c>
      <c r="I1986" t="s">
        <v>1235</v>
      </c>
      <c r="J1986" t="s">
        <v>973</v>
      </c>
      <c r="K1986" s="23">
        <v>3.0</v>
      </c>
      <c r="N1986">
        <v>24.1</v>
      </c>
      <c r="O1986" s="23">
        <v>1.0</v>
      </c>
      <c r="R1986">
        <v>21.4</v>
      </c>
      <c r="S1986" t="s">
        <v>976</v>
      </c>
      <c r="T1986">
        <v>0.0</v>
      </c>
      <c r="U1986">
        <v>0.0</v>
      </c>
      <c r="V1986" s="6" t="s">
        <v>1311</v>
      </c>
      <c r="W1986" s="6" t="s">
        <v>1488</v>
      </c>
      <c r="X1986" s="6" t="s">
        <v>3290</v>
      </c>
      <c r="Y1986" s="6" t="s">
        <v>1316</v>
      </c>
      <c r="Z1986" s="6" t="s">
        <v>1251</v>
      </c>
      <c r="AA1986" s="35" t="s">
        <v>3312</v>
      </c>
      <c r="AB1986" s="6" t="s">
        <v>3313</v>
      </c>
    </row>
    <row r="1987" ht="15.75" hidden="1" customHeight="1">
      <c r="A1987" s="2">
        <v>49.0</v>
      </c>
      <c r="B1987" s="18" t="s">
        <v>794</v>
      </c>
      <c r="C1987">
        <v>2.0</v>
      </c>
      <c r="D1987">
        <v>2.0</v>
      </c>
      <c r="E1987" t="s">
        <v>965</v>
      </c>
      <c r="F1987" t="s">
        <v>966</v>
      </c>
      <c r="G1987" t="s">
        <v>1225</v>
      </c>
      <c r="H1987" t="s">
        <v>3287</v>
      </c>
      <c r="I1987" t="s">
        <v>1235</v>
      </c>
      <c r="J1987" t="s">
        <v>973</v>
      </c>
      <c r="K1987" s="23">
        <v>4.0</v>
      </c>
      <c r="N1987">
        <v>21.6</v>
      </c>
      <c r="O1987" s="23">
        <v>1.0</v>
      </c>
      <c r="R1987">
        <v>21.4</v>
      </c>
      <c r="S1987" t="s">
        <v>976</v>
      </c>
      <c r="T1987">
        <v>0.0</v>
      </c>
      <c r="U1987">
        <v>0.0</v>
      </c>
      <c r="V1987" s="6" t="s">
        <v>1311</v>
      </c>
      <c r="W1987" s="6" t="s">
        <v>1490</v>
      </c>
      <c r="X1987" s="6" t="s">
        <v>3291</v>
      </c>
      <c r="Y1987" s="6" t="s">
        <v>1316</v>
      </c>
      <c r="Z1987" s="6" t="s">
        <v>1251</v>
      </c>
      <c r="AA1987" s="35" t="s">
        <v>3312</v>
      </c>
      <c r="AB1987" s="6" t="s">
        <v>3313</v>
      </c>
    </row>
    <row r="1988" ht="15.75" hidden="1" customHeight="1">
      <c r="A1988" s="2">
        <v>49.0</v>
      </c>
      <c r="B1988" s="18" t="s">
        <v>794</v>
      </c>
      <c r="C1988">
        <v>3.0</v>
      </c>
      <c r="D1988">
        <v>2.0</v>
      </c>
      <c r="E1988" t="s">
        <v>965</v>
      </c>
      <c r="F1988" t="s">
        <v>966</v>
      </c>
      <c r="G1988" t="s">
        <v>1225</v>
      </c>
      <c r="H1988" t="s">
        <v>3287</v>
      </c>
      <c r="I1988" t="s">
        <v>1235</v>
      </c>
      <c r="J1988" t="s">
        <v>973</v>
      </c>
      <c r="K1988" s="23">
        <v>0.0</v>
      </c>
      <c r="N1988">
        <v>14.9</v>
      </c>
      <c r="O1988" s="23">
        <v>2.0</v>
      </c>
      <c r="R1988">
        <v>15.0</v>
      </c>
      <c r="S1988" t="s">
        <v>976</v>
      </c>
      <c r="T1988">
        <v>0.0</v>
      </c>
      <c r="U1988">
        <v>0.0</v>
      </c>
      <c r="V1988" s="6" t="s">
        <v>978</v>
      </c>
      <c r="W1988" s="6" t="s">
        <v>1384</v>
      </c>
      <c r="X1988" s="6" t="s">
        <v>1384</v>
      </c>
      <c r="Y1988" s="6" t="s">
        <v>3288</v>
      </c>
      <c r="Z1988" s="6" t="s">
        <v>3289</v>
      </c>
      <c r="AA1988" s="35" t="s">
        <v>3312</v>
      </c>
      <c r="AB1988" s="6" t="s">
        <v>3313</v>
      </c>
    </row>
    <row r="1989" ht="15.75" hidden="1" customHeight="1">
      <c r="A1989" s="2">
        <v>49.0</v>
      </c>
      <c r="B1989" s="18" t="s">
        <v>794</v>
      </c>
      <c r="C1989">
        <v>3.0</v>
      </c>
      <c r="D1989">
        <v>2.0</v>
      </c>
      <c r="E1989" t="s">
        <v>965</v>
      </c>
      <c r="F1989" t="s">
        <v>966</v>
      </c>
      <c r="G1989" t="s">
        <v>1225</v>
      </c>
      <c r="H1989" t="s">
        <v>3287</v>
      </c>
      <c r="I1989" t="s">
        <v>1235</v>
      </c>
      <c r="J1989" t="s">
        <v>973</v>
      </c>
      <c r="K1989" s="23">
        <v>0.0</v>
      </c>
      <c r="N1989">
        <v>14.9</v>
      </c>
      <c r="O1989" s="23">
        <v>3.0</v>
      </c>
      <c r="R1989">
        <v>12.0</v>
      </c>
      <c r="S1989" t="s">
        <v>976</v>
      </c>
      <c r="T1989">
        <v>0.0</v>
      </c>
      <c r="U1989">
        <v>0.0</v>
      </c>
      <c r="V1989" s="6" t="s">
        <v>978</v>
      </c>
      <c r="W1989" s="6" t="s">
        <v>1384</v>
      </c>
      <c r="X1989" s="6" t="s">
        <v>1384</v>
      </c>
      <c r="Y1989" s="6" t="s">
        <v>1488</v>
      </c>
      <c r="Z1989" s="6" t="s">
        <v>3290</v>
      </c>
      <c r="AA1989" s="35" t="s">
        <v>3312</v>
      </c>
      <c r="AB1989" s="6" t="s">
        <v>3313</v>
      </c>
    </row>
    <row r="1990" ht="15.75" hidden="1" customHeight="1">
      <c r="A1990" s="2">
        <v>49.0</v>
      </c>
      <c r="B1990" s="18" t="s">
        <v>794</v>
      </c>
      <c r="C1990">
        <v>3.0</v>
      </c>
      <c r="D1990">
        <v>2.0</v>
      </c>
      <c r="E1990" t="s">
        <v>965</v>
      </c>
      <c r="F1990" t="s">
        <v>966</v>
      </c>
      <c r="G1990" t="s">
        <v>1225</v>
      </c>
      <c r="H1990" t="s">
        <v>3287</v>
      </c>
      <c r="I1990" t="s">
        <v>1235</v>
      </c>
      <c r="J1990" t="s">
        <v>973</v>
      </c>
      <c r="K1990" s="23">
        <v>0.0</v>
      </c>
      <c r="N1990">
        <v>14.9</v>
      </c>
      <c r="O1990" s="23">
        <v>4.0</v>
      </c>
      <c r="R1990">
        <v>18.5</v>
      </c>
      <c r="S1990" t="s">
        <v>976</v>
      </c>
      <c r="T1990">
        <v>0.0</v>
      </c>
      <c r="U1990">
        <v>0.0</v>
      </c>
      <c r="V1990" s="6" t="s">
        <v>978</v>
      </c>
      <c r="W1990" s="6" t="s">
        <v>1384</v>
      </c>
      <c r="X1990" s="6" t="s">
        <v>1384</v>
      </c>
      <c r="Y1990" s="6" t="s">
        <v>1490</v>
      </c>
      <c r="Z1990" s="6" t="s">
        <v>3291</v>
      </c>
      <c r="AA1990" s="35" t="s">
        <v>3312</v>
      </c>
      <c r="AB1990" s="6" t="s">
        <v>3313</v>
      </c>
    </row>
    <row r="1991" ht="15.75" hidden="1" customHeight="1">
      <c r="A1991" s="2">
        <v>49.0</v>
      </c>
      <c r="B1991" s="18" t="s">
        <v>794</v>
      </c>
      <c r="C1991">
        <v>3.0</v>
      </c>
      <c r="D1991">
        <v>2.0</v>
      </c>
      <c r="E1991" t="s">
        <v>965</v>
      </c>
      <c r="F1991" t="s">
        <v>966</v>
      </c>
      <c r="G1991" t="s">
        <v>1225</v>
      </c>
      <c r="H1991" t="s">
        <v>3287</v>
      </c>
      <c r="I1991" t="s">
        <v>1235</v>
      </c>
      <c r="J1991" t="s">
        <v>973</v>
      </c>
      <c r="K1991" s="23">
        <v>0.0</v>
      </c>
      <c r="N1991">
        <v>14.9</v>
      </c>
      <c r="O1991" s="23">
        <v>1.0</v>
      </c>
      <c r="R1991">
        <v>17.7</v>
      </c>
      <c r="S1991" t="s">
        <v>976</v>
      </c>
      <c r="T1991">
        <v>0.0</v>
      </c>
      <c r="U1991">
        <v>0.0</v>
      </c>
      <c r="V1991" s="6" t="s">
        <v>978</v>
      </c>
      <c r="W1991" s="6" t="s">
        <v>1384</v>
      </c>
      <c r="X1991" s="6" t="s">
        <v>1384</v>
      </c>
      <c r="Y1991" s="6" t="s">
        <v>1316</v>
      </c>
      <c r="Z1991" s="6" t="s">
        <v>1251</v>
      </c>
      <c r="AA1991" s="35" t="s">
        <v>3312</v>
      </c>
      <c r="AB1991" s="6" t="s">
        <v>3313</v>
      </c>
    </row>
    <row r="1992" ht="15.75" hidden="1" customHeight="1">
      <c r="A1992" s="2">
        <v>49.0</v>
      </c>
      <c r="B1992" s="18" t="s">
        <v>794</v>
      </c>
      <c r="C1992">
        <v>3.0</v>
      </c>
      <c r="D1992">
        <v>2.0</v>
      </c>
      <c r="E1992" t="s">
        <v>965</v>
      </c>
      <c r="F1992" t="s">
        <v>966</v>
      </c>
      <c r="G1992" t="s">
        <v>1225</v>
      </c>
      <c r="H1992" t="s">
        <v>3287</v>
      </c>
      <c r="I1992" t="s">
        <v>1235</v>
      </c>
      <c r="J1992" t="s">
        <v>973</v>
      </c>
      <c r="K1992" s="23">
        <v>2.0</v>
      </c>
      <c r="N1992">
        <v>15.0</v>
      </c>
      <c r="O1992" s="23">
        <v>3.0</v>
      </c>
      <c r="R1992">
        <v>12.0</v>
      </c>
      <c r="S1992" t="s">
        <v>976</v>
      </c>
      <c r="T1992">
        <v>0.0</v>
      </c>
      <c r="U1992">
        <v>0.0</v>
      </c>
      <c r="V1992" s="6" t="s">
        <v>1311</v>
      </c>
      <c r="W1992" s="6" t="s">
        <v>3288</v>
      </c>
      <c r="X1992" s="6" t="s">
        <v>3289</v>
      </c>
      <c r="Y1992" s="6" t="s">
        <v>1488</v>
      </c>
      <c r="Z1992" s="6" t="s">
        <v>3290</v>
      </c>
      <c r="AA1992" s="35" t="s">
        <v>3312</v>
      </c>
      <c r="AB1992" s="6" t="s">
        <v>3313</v>
      </c>
    </row>
    <row r="1993" ht="15.75" hidden="1" customHeight="1">
      <c r="A1993" s="2">
        <v>49.0</v>
      </c>
      <c r="B1993" s="18" t="s">
        <v>794</v>
      </c>
      <c r="C1993">
        <v>3.0</v>
      </c>
      <c r="D1993">
        <v>2.0</v>
      </c>
      <c r="E1993" t="s">
        <v>965</v>
      </c>
      <c r="F1993" t="s">
        <v>966</v>
      </c>
      <c r="G1993" t="s">
        <v>1225</v>
      </c>
      <c r="H1993" t="s">
        <v>3287</v>
      </c>
      <c r="I1993" t="s">
        <v>1235</v>
      </c>
      <c r="J1993" t="s">
        <v>973</v>
      </c>
      <c r="K1993" s="23">
        <v>2.0</v>
      </c>
      <c r="N1993">
        <v>15.0</v>
      </c>
      <c r="O1993" s="23">
        <v>4.0</v>
      </c>
      <c r="R1993">
        <v>18.5</v>
      </c>
      <c r="S1993" t="s">
        <v>976</v>
      </c>
      <c r="T1993">
        <v>0.0</v>
      </c>
      <c r="U1993">
        <v>0.0</v>
      </c>
      <c r="V1993" s="6" t="s">
        <v>1311</v>
      </c>
      <c r="W1993" s="6" t="s">
        <v>3288</v>
      </c>
      <c r="X1993" s="6" t="s">
        <v>3289</v>
      </c>
      <c r="Y1993" s="6" t="s">
        <v>1490</v>
      </c>
      <c r="Z1993" s="6" t="s">
        <v>3291</v>
      </c>
      <c r="AA1993" s="35" t="s">
        <v>3312</v>
      </c>
      <c r="AB1993" s="6" t="s">
        <v>3313</v>
      </c>
    </row>
    <row r="1994" ht="15.75" hidden="1" customHeight="1">
      <c r="A1994" s="2">
        <v>49.0</v>
      </c>
      <c r="B1994" s="18" t="s">
        <v>794</v>
      </c>
      <c r="C1994">
        <v>3.0</v>
      </c>
      <c r="D1994">
        <v>2.0</v>
      </c>
      <c r="E1994" t="s">
        <v>965</v>
      </c>
      <c r="F1994" t="s">
        <v>966</v>
      </c>
      <c r="G1994" t="s">
        <v>1225</v>
      </c>
      <c r="H1994" t="s">
        <v>3287</v>
      </c>
      <c r="I1994" t="s">
        <v>1235</v>
      </c>
      <c r="J1994" t="s">
        <v>973</v>
      </c>
      <c r="K1994" s="23">
        <v>2.0</v>
      </c>
      <c r="N1994">
        <v>15.0</v>
      </c>
      <c r="O1994" s="23">
        <v>1.0</v>
      </c>
      <c r="R1994">
        <v>17.7</v>
      </c>
      <c r="S1994" t="s">
        <v>976</v>
      </c>
      <c r="T1994">
        <v>0.0</v>
      </c>
      <c r="U1994">
        <v>0.0</v>
      </c>
      <c r="V1994" s="6" t="s">
        <v>1311</v>
      </c>
      <c r="W1994" s="6" t="s">
        <v>3288</v>
      </c>
      <c r="X1994" s="6" t="s">
        <v>3289</v>
      </c>
      <c r="Y1994" s="6" t="s">
        <v>1316</v>
      </c>
      <c r="Z1994" s="6" t="s">
        <v>1251</v>
      </c>
      <c r="AA1994" s="35" t="s">
        <v>3312</v>
      </c>
      <c r="AB1994" s="6" t="s">
        <v>3313</v>
      </c>
    </row>
    <row r="1995" ht="15.75" hidden="1" customHeight="1">
      <c r="A1995" s="2">
        <v>49.0</v>
      </c>
      <c r="B1995" s="18" t="s">
        <v>794</v>
      </c>
      <c r="C1995">
        <v>3.0</v>
      </c>
      <c r="D1995">
        <v>2.0</v>
      </c>
      <c r="E1995" t="s">
        <v>965</v>
      </c>
      <c r="F1995" t="s">
        <v>966</v>
      </c>
      <c r="G1995" t="s">
        <v>1225</v>
      </c>
      <c r="H1995" t="s">
        <v>3287</v>
      </c>
      <c r="I1995" t="s">
        <v>1235</v>
      </c>
      <c r="J1995" t="s">
        <v>973</v>
      </c>
      <c r="K1995" s="23">
        <v>3.0</v>
      </c>
      <c r="N1995">
        <v>12.0</v>
      </c>
      <c r="O1995" s="23">
        <v>4.0</v>
      </c>
      <c r="R1995">
        <v>18.5</v>
      </c>
      <c r="S1995">
        <v>0.05</v>
      </c>
      <c r="T1995">
        <v>1.0</v>
      </c>
      <c r="V1995" s="6" t="s">
        <v>1311</v>
      </c>
      <c r="W1995" s="6" t="s">
        <v>1488</v>
      </c>
      <c r="X1995" s="6" t="s">
        <v>3290</v>
      </c>
      <c r="Y1995" s="6" t="s">
        <v>1490</v>
      </c>
      <c r="Z1995" s="6" t="s">
        <v>3291</v>
      </c>
      <c r="AA1995" s="35" t="s">
        <v>3312</v>
      </c>
      <c r="AB1995" s="6" t="s">
        <v>3313</v>
      </c>
    </row>
    <row r="1996" ht="15.75" hidden="1" customHeight="1">
      <c r="A1996" s="2">
        <v>49.0</v>
      </c>
      <c r="B1996" s="18" t="s">
        <v>794</v>
      </c>
      <c r="C1996">
        <v>3.0</v>
      </c>
      <c r="D1996">
        <v>2.0</v>
      </c>
      <c r="E1996" t="s">
        <v>965</v>
      </c>
      <c r="F1996" t="s">
        <v>966</v>
      </c>
      <c r="G1996" t="s">
        <v>1225</v>
      </c>
      <c r="H1996" t="s">
        <v>3287</v>
      </c>
      <c r="I1996" t="s">
        <v>1235</v>
      </c>
      <c r="J1996" t="s">
        <v>973</v>
      </c>
      <c r="K1996" s="23">
        <v>3.0</v>
      </c>
      <c r="N1996">
        <v>12.0</v>
      </c>
      <c r="O1996" s="23">
        <v>1.0</v>
      </c>
      <c r="R1996">
        <v>17.7</v>
      </c>
      <c r="S1996">
        <v>0.05</v>
      </c>
      <c r="T1996">
        <v>1.0</v>
      </c>
      <c r="V1996" s="6" t="s">
        <v>1311</v>
      </c>
      <c r="W1996" s="6" t="s">
        <v>1488</v>
      </c>
      <c r="X1996" s="6" t="s">
        <v>3290</v>
      </c>
      <c r="Y1996" s="6" t="s">
        <v>1316</v>
      </c>
      <c r="Z1996" s="6" t="s">
        <v>1251</v>
      </c>
      <c r="AA1996" s="35" t="s">
        <v>3312</v>
      </c>
      <c r="AB1996" s="6" t="s">
        <v>3313</v>
      </c>
    </row>
    <row r="1997" ht="15.75" hidden="1" customHeight="1">
      <c r="A1997" s="2">
        <v>49.0</v>
      </c>
      <c r="B1997" s="18" t="s">
        <v>794</v>
      </c>
      <c r="C1997">
        <v>3.0</v>
      </c>
      <c r="D1997">
        <v>2.0</v>
      </c>
      <c r="E1997" t="s">
        <v>965</v>
      </c>
      <c r="F1997" t="s">
        <v>966</v>
      </c>
      <c r="G1997" t="s">
        <v>1225</v>
      </c>
      <c r="H1997" t="s">
        <v>3287</v>
      </c>
      <c r="I1997" t="s">
        <v>1235</v>
      </c>
      <c r="J1997" t="s">
        <v>973</v>
      </c>
      <c r="K1997" s="23">
        <v>4.0</v>
      </c>
      <c r="N1997">
        <v>18.5</v>
      </c>
      <c r="O1997" s="23">
        <v>1.0</v>
      </c>
      <c r="R1997">
        <v>17.7</v>
      </c>
      <c r="S1997" t="s">
        <v>976</v>
      </c>
      <c r="T1997">
        <v>0.0</v>
      </c>
      <c r="U1997">
        <v>0.0</v>
      </c>
      <c r="V1997" s="6" t="s">
        <v>1311</v>
      </c>
      <c r="W1997" s="6" t="s">
        <v>1490</v>
      </c>
      <c r="X1997" s="6" t="s">
        <v>3291</v>
      </c>
      <c r="Y1997" s="6" t="s">
        <v>1316</v>
      </c>
      <c r="Z1997" s="6" t="s">
        <v>1251</v>
      </c>
      <c r="AA1997" s="35" t="s">
        <v>3312</v>
      </c>
      <c r="AB1997" s="6" t="s">
        <v>3313</v>
      </c>
    </row>
    <row r="1998" ht="15.75" hidden="1" customHeight="1">
      <c r="A1998" s="2">
        <v>49.0</v>
      </c>
      <c r="B1998" s="18" t="s">
        <v>794</v>
      </c>
      <c r="C1998">
        <v>1.0</v>
      </c>
      <c r="D1998">
        <v>3.0</v>
      </c>
      <c r="E1998" t="s">
        <v>965</v>
      </c>
      <c r="F1998" t="s">
        <v>966</v>
      </c>
      <c r="G1998" t="s">
        <v>1225</v>
      </c>
      <c r="H1998" t="s">
        <v>3287</v>
      </c>
      <c r="I1998" t="s">
        <v>1235</v>
      </c>
      <c r="J1998" t="s">
        <v>973</v>
      </c>
      <c r="K1998" s="23">
        <v>0.0</v>
      </c>
      <c r="N1998">
        <v>18.1</v>
      </c>
      <c r="O1998" s="23">
        <v>4.0</v>
      </c>
      <c r="R1998">
        <v>21.0</v>
      </c>
      <c r="S1998" t="s">
        <v>976</v>
      </c>
      <c r="T1998">
        <v>0.0</v>
      </c>
      <c r="U1998">
        <v>0.0</v>
      </c>
      <c r="V1998" s="6" t="s">
        <v>978</v>
      </c>
      <c r="W1998" s="6" t="s">
        <v>1384</v>
      </c>
      <c r="X1998" s="6" t="s">
        <v>1384</v>
      </c>
      <c r="Y1998" s="6" t="s">
        <v>1490</v>
      </c>
      <c r="Z1998" s="6" t="s">
        <v>3291</v>
      </c>
      <c r="AA1998" s="35" t="s">
        <v>3312</v>
      </c>
      <c r="AB1998" s="6" t="s">
        <v>3313</v>
      </c>
    </row>
    <row r="1999" ht="15.75" hidden="1" customHeight="1">
      <c r="A1999" s="2">
        <v>49.0</v>
      </c>
      <c r="B1999" s="18" t="s">
        <v>794</v>
      </c>
      <c r="C1999">
        <v>1.0</v>
      </c>
      <c r="D1999">
        <v>3.0</v>
      </c>
      <c r="E1999" t="s">
        <v>965</v>
      </c>
      <c r="F1999" t="s">
        <v>966</v>
      </c>
      <c r="G1999" t="s">
        <v>1225</v>
      </c>
      <c r="H1999" t="s">
        <v>3287</v>
      </c>
      <c r="I1999" t="s">
        <v>1235</v>
      </c>
      <c r="J1999" t="s">
        <v>973</v>
      </c>
      <c r="K1999" s="23">
        <v>0.0</v>
      </c>
      <c r="N1999">
        <v>18.1</v>
      </c>
      <c r="O1999" s="23">
        <v>1.0</v>
      </c>
      <c r="R1999">
        <v>20.7</v>
      </c>
      <c r="S1999" t="s">
        <v>976</v>
      </c>
      <c r="T1999">
        <v>0.0</v>
      </c>
      <c r="U1999">
        <v>0.0</v>
      </c>
      <c r="V1999" s="6" t="s">
        <v>978</v>
      </c>
      <c r="W1999" s="6" t="s">
        <v>1384</v>
      </c>
      <c r="X1999" s="6" t="s">
        <v>1384</v>
      </c>
      <c r="Y1999" s="6" t="s">
        <v>1316</v>
      </c>
      <c r="Z1999" s="6" t="s">
        <v>1251</v>
      </c>
      <c r="AA1999" s="35" t="s">
        <v>3312</v>
      </c>
      <c r="AB1999" s="6" t="s">
        <v>3313</v>
      </c>
    </row>
    <row r="2000" ht="15.75" hidden="1" customHeight="1">
      <c r="A2000" s="2">
        <v>49.0</v>
      </c>
      <c r="B2000" s="18" t="s">
        <v>794</v>
      </c>
      <c r="C2000">
        <v>1.0</v>
      </c>
      <c r="D2000">
        <v>3.0</v>
      </c>
      <c r="E2000" t="s">
        <v>965</v>
      </c>
      <c r="F2000" t="s">
        <v>966</v>
      </c>
      <c r="G2000" t="s">
        <v>1225</v>
      </c>
      <c r="H2000" t="s">
        <v>3287</v>
      </c>
      <c r="I2000" t="s">
        <v>1235</v>
      </c>
      <c r="J2000" t="s">
        <v>973</v>
      </c>
      <c r="K2000" s="23">
        <v>4.0</v>
      </c>
      <c r="N2000">
        <v>21.0</v>
      </c>
      <c r="O2000" s="23">
        <v>1.0</v>
      </c>
      <c r="R2000">
        <v>20.7</v>
      </c>
      <c r="S2000" t="s">
        <v>976</v>
      </c>
      <c r="T2000">
        <v>0.0</v>
      </c>
      <c r="U2000">
        <v>0.0</v>
      </c>
      <c r="V2000" s="6" t="s">
        <v>1311</v>
      </c>
      <c r="W2000" s="6" t="s">
        <v>1490</v>
      </c>
      <c r="X2000" s="6" t="s">
        <v>3291</v>
      </c>
      <c r="Y2000" s="6" t="s">
        <v>1316</v>
      </c>
      <c r="Z2000" s="6" t="s">
        <v>1251</v>
      </c>
      <c r="AA2000" s="35" t="s">
        <v>3312</v>
      </c>
      <c r="AB2000" s="6" t="s">
        <v>3313</v>
      </c>
    </row>
    <row r="2001" ht="15.75" hidden="1" customHeight="1">
      <c r="A2001" s="2">
        <v>49.0</v>
      </c>
      <c r="B2001" s="18" t="s">
        <v>794</v>
      </c>
      <c r="C2001">
        <v>2.0</v>
      </c>
      <c r="D2001">
        <v>3.0</v>
      </c>
      <c r="E2001" t="s">
        <v>965</v>
      </c>
      <c r="F2001" t="s">
        <v>966</v>
      </c>
      <c r="G2001" t="s">
        <v>1225</v>
      </c>
      <c r="H2001" t="s">
        <v>3287</v>
      </c>
      <c r="I2001" t="s">
        <v>1235</v>
      </c>
      <c r="J2001" t="s">
        <v>973</v>
      </c>
      <c r="K2001" s="23">
        <v>0.0</v>
      </c>
      <c r="N2001">
        <v>11.5</v>
      </c>
      <c r="O2001" s="23">
        <v>4.0</v>
      </c>
      <c r="R2001">
        <v>12.2</v>
      </c>
      <c r="S2001" t="s">
        <v>976</v>
      </c>
      <c r="T2001">
        <v>0.0</v>
      </c>
      <c r="U2001">
        <v>0.0</v>
      </c>
      <c r="V2001" s="6" t="s">
        <v>978</v>
      </c>
      <c r="W2001" s="6" t="s">
        <v>1384</v>
      </c>
      <c r="X2001" s="6" t="s">
        <v>1384</v>
      </c>
      <c r="Y2001" s="6" t="s">
        <v>1490</v>
      </c>
      <c r="Z2001" s="6" t="s">
        <v>3291</v>
      </c>
      <c r="AA2001" s="35" t="s">
        <v>3312</v>
      </c>
      <c r="AB2001" s="6" t="s">
        <v>3313</v>
      </c>
    </row>
    <row r="2002" ht="15.75" hidden="1" customHeight="1">
      <c r="A2002" s="2">
        <v>49.0</v>
      </c>
      <c r="B2002" s="18" t="s">
        <v>794</v>
      </c>
      <c r="C2002">
        <v>2.0</v>
      </c>
      <c r="D2002">
        <v>3.0</v>
      </c>
      <c r="E2002" t="s">
        <v>965</v>
      </c>
      <c r="F2002" t="s">
        <v>966</v>
      </c>
      <c r="G2002" t="s">
        <v>1225</v>
      </c>
      <c r="H2002" t="s">
        <v>3287</v>
      </c>
      <c r="I2002" t="s">
        <v>1235</v>
      </c>
      <c r="J2002" t="s">
        <v>973</v>
      </c>
      <c r="K2002" s="23">
        <v>0.0</v>
      </c>
      <c r="N2002">
        <v>11.5</v>
      </c>
      <c r="O2002" s="23">
        <v>1.0</v>
      </c>
      <c r="R2002">
        <v>10.8</v>
      </c>
      <c r="S2002" t="s">
        <v>976</v>
      </c>
      <c r="T2002">
        <v>0.0</v>
      </c>
      <c r="U2002">
        <v>0.0</v>
      </c>
      <c r="V2002" s="6" t="s">
        <v>978</v>
      </c>
      <c r="W2002" s="6" t="s">
        <v>1384</v>
      </c>
      <c r="X2002" s="6" t="s">
        <v>1384</v>
      </c>
      <c r="Y2002" s="6" t="s">
        <v>1316</v>
      </c>
      <c r="Z2002" s="6" t="s">
        <v>1251</v>
      </c>
      <c r="AA2002" s="35" t="s">
        <v>3312</v>
      </c>
      <c r="AB2002" s="6" t="s">
        <v>3313</v>
      </c>
    </row>
    <row r="2003" ht="15.75" hidden="1" customHeight="1">
      <c r="A2003" s="2">
        <v>49.0</v>
      </c>
      <c r="B2003" s="18" t="s">
        <v>794</v>
      </c>
      <c r="C2003">
        <v>2.0</v>
      </c>
      <c r="D2003">
        <v>3.0</v>
      </c>
      <c r="E2003" t="s">
        <v>965</v>
      </c>
      <c r="F2003" t="s">
        <v>966</v>
      </c>
      <c r="G2003" t="s">
        <v>1225</v>
      </c>
      <c r="H2003" t="s">
        <v>3287</v>
      </c>
      <c r="I2003" t="s">
        <v>1235</v>
      </c>
      <c r="J2003" t="s">
        <v>973</v>
      </c>
      <c r="K2003" s="23">
        <v>4.0</v>
      </c>
      <c r="N2003">
        <v>12.2</v>
      </c>
      <c r="O2003" s="23">
        <v>1.0</v>
      </c>
      <c r="R2003">
        <v>10.8</v>
      </c>
      <c r="S2003" t="s">
        <v>976</v>
      </c>
      <c r="T2003">
        <v>0.0</v>
      </c>
      <c r="U2003">
        <v>0.0</v>
      </c>
      <c r="V2003" s="6" t="s">
        <v>1311</v>
      </c>
      <c r="W2003" s="6" t="s">
        <v>1490</v>
      </c>
      <c r="X2003" s="6" t="s">
        <v>3291</v>
      </c>
      <c r="Y2003" s="6" t="s">
        <v>1316</v>
      </c>
      <c r="Z2003" s="6" t="s">
        <v>1251</v>
      </c>
      <c r="AA2003" s="35" t="s">
        <v>3312</v>
      </c>
      <c r="AB2003" s="6" t="s">
        <v>3313</v>
      </c>
    </row>
    <row r="2004" ht="15.75" hidden="1" customHeight="1">
      <c r="A2004" s="2">
        <v>49.0</v>
      </c>
      <c r="B2004" s="18" t="s">
        <v>794</v>
      </c>
      <c r="C2004">
        <v>3.0</v>
      </c>
      <c r="D2004">
        <v>3.0</v>
      </c>
      <c r="E2004" t="s">
        <v>965</v>
      </c>
      <c r="F2004" t="s">
        <v>966</v>
      </c>
      <c r="G2004" t="s">
        <v>1225</v>
      </c>
      <c r="H2004" t="s">
        <v>3287</v>
      </c>
      <c r="I2004" t="s">
        <v>1235</v>
      </c>
      <c r="J2004" t="s">
        <v>973</v>
      </c>
      <c r="K2004" s="23">
        <v>0.0</v>
      </c>
      <c r="N2004">
        <v>14.9</v>
      </c>
      <c r="O2004" s="23">
        <v>1.0</v>
      </c>
      <c r="R2004">
        <v>15.4</v>
      </c>
      <c r="S2004" t="s">
        <v>976</v>
      </c>
      <c r="T2004">
        <v>0.0</v>
      </c>
      <c r="U2004">
        <v>0.0</v>
      </c>
      <c r="V2004" s="6" t="s">
        <v>978</v>
      </c>
      <c r="W2004" s="6" t="s">
        <v>1384</v>
      </c>
      <c r="X2004" s="6" t="s">
        <v>1384</v>
      </c>
      <c r="Y2004" s="6" t="s">
        <v>1316</v>
      </c>
      <c r="Z2004" s="6" t="s">
        <v>1251</v>
      </c>
      <c r="AA2004" s="35" t="s">
        <v>3312</v>
      </c>
      <c r="AB2004" s="6" t="s">
        <v>3313</v>
      </c>
    </row>
    <row r="2005" ht="15.75" hidden="1" customHeight="1">
      <c r="A2005" s="2">
        <v>49.0</v>
      </c>
      <c r="B2005" s="18" t="s">
        <v>794</v>
      </c>
      <c r="C2005">
        <v>1.0</v>
      </c>
      <c r="D2005">
        <v>4.0</v>
      </c>
      <c r="E2005" t="s">
        <v>965</v>
      </c>
      <c r="F2005" t="s">
        <v>966</v>
      </c>
      <c r="G2005" t="s">
        <v>1225</v>
      </c>
      <c r="H2005" t="s">
        <v>3287</v>
      </c>
      <c r="I2005" t="s">
        <v>1235</v>
      </c>
      <c r="J2005" t="s">
        <v>973</v>
      </c>
      <c r="K2005" s="23">
        <v>0.0</v>
      </c>
      <c r="N2005">
        <v>22.5</v>
      </c>
      <c r="O2005" s="23">
        <v>4.0</v>
      </c>
      <c r="R2005">
        <v>20.7</v>
      </c>
      <c r="S2005" t="s">
        <v>976</v>
      </c>
      <c r="T2005">
        <v>0.0</v>
      </c>
      <c r="U2005">
        <v>0.0</v>
      </c>
      <c r="V2005" s="6" t="s">
        <v>978</v>
      </c>
      <c r="W2005" s="6" t="s">
        <v>1384</v>
      </c>
      <c r="X2005" s="6" t="s">
        <v>1384</v>
      </c>
      <c r="Y2005" s="6" t="s">
        <v>1490</v>
      </c>
      <c r="Z2005" s="6" t="s">
        <v>3291</v>
      </c>
      <c r="AA2005" s="35" t="s">
        <v>3312</v>
      </c>
      <c r="AB2005" s="6" t="s">
        <v>3313</v>
      </c>
    </row>
    <row r="2006" ht="15.75" hidden="1" customHeight="1">
      <c r="A2006" s="2">
        <v>49.0</v>
      </c>
      <c r="B2006" s="18" t="s">
        <v>794</v>
      </c>
      <c r="C2006">
        <v>1.0</v>
      </c>
      <c r="D2006">
        <v>4.0</v>
      </c>
      <c r="E2006" t="s">
        <v>965</v>
      </c>
      <c r="F2006" t="s">
        <v>966</v>
      </c>
      <c r="G2006" t="s">
        <v>1225</v>
      </c>
      <c r="H2006" t="s">
        <v>3287</v>
      </c>
      <c r="I2006" t="s">
        <v>1235</v>
      </c>
      <c r="J2006" t="s">
        <v>973</v>
      </c>
      <c r="K2006" s="23">
        <v>0.0</v>
      </c>
      <c r="N2006">
        <v>22.5</v>
      </c>
      <c r="O2006" s="23">
        <v>1.0</v>
      </c>
      <c r="R2006">
        <v>21.9</v>
      </c>
      <c r="S2006" t="s">
        <v>976</v>
      </c>
      <c r="T2006">
        <v>0.0</v>
      </c>
      <c r="U2006">
        <v>0.0</v>
      </c>
      <c r="V2006" s="6" t="s">
        <v>978</v>
      </c>
      <c r="W2006" s="6" t="s">
        <v>1384</v>
      </c>
      <c r="X2006" s="6" t="s">
        <v>1384</v>
      </c>
      <c r="Y2006" s="6" t="s">
        <v>1316</v>
      </c>
      <c r="Z2006" s="6" t="s">
        <v>1251</v>
      </c>
      <c r="AA2006" s="35" t="s">
        <v>3312</v>
      </c>
      <c r="AB2006" s="6" t="s">
        <v>3313</v>
      </c>
    </row>
    <row r="2007" ht="15.75" hidden="1" customHeight="1">
      <c r="A2007" s="2">
        <v>49.0</v>
      </c>
      <c r="B2007" s="18" t="s">
        <v>794</v>
      </c>
      <c r="C2007">
        <v>1.0</v>
      </c>
      <c r="D2007">
        <v>4.0</v>
      </c>
      <c r="E2007" t="s">
        <v>965</v>
      </c>
      <c r="F2007" t="s">
        <v>966</v>
      </c>
      <c r="G2007" t="s">
        <v>1225</v>
      </c>
      <c r="H2007" t="s">
        <v>3287</v>
      </c>
      <c r="I2007" t="s">
        <v>1235</v>
      </c>
      <c r="J2007" t="s">
        <v>973</v>
      </c>
      <c r="K2007" s="23">
        <v>4.0</v>
      </c>
      <c r="N2007">
        <v>20.7</v>
      </c>
      <c r="O2007" s="23">
        <v>1.0</v>
      </c>
      <c r="R2007">
        <v>21.9</v>
      </c>
      <c r="S2007" t="s">
        <v>976</v>
      </c>
      <c r="T2007">
        <v>0.0</v>
      </c>
      <c r="U2007">
        <v>0.0</v>
      </c>
      <c r="V2007" s="6" t="s">
        <v>1311</v>
      </c>
      <c r="W2007" s="6" t="s">
        <v>1490</v>
      </c>
      <c r="X2007" s="6" t="s">
        <v>3291</v>
      </c>
      <c r="Y2007" s="6" t="s">
        <v>1316</v>
      </c>
      <c r="Z2007" s="6" t="s">
        <v>1251</v>
      </c>
      <c r="AA2007" s="35" t="s">
        <v>3312</v>
      </c>
      <c r="AB2007" s="6" t="s">
        <v>3313</v>
      </c>
    </row>
    <row r="2008" ht="15.75" hidden="1" customHeight="1">
      <c r="A2008" s="2">
        <v>49.0</v>
      </c>
      <c r="B2008" s="18" t="s">
        <v>794</v>
      </c>
      <c r="C2008">
        <v>2.0</v>
      </c>
      <c r="D2008">
        <v>4.0</v>
      </c>
      <c r="E2008" t="s">
        <v>965</v>
      </c>
      <c r="F2008" t="s">
        <v>966</v>
      </c>
      <c r="G2008" t="s">
        <v>1225</v>
      </c>
      <c r="H2008" t="s">
        <v>3287</v>
      </c>
      <c r="I2008" t="s">
        <v>1235</v>
      </c>
      <c r="J2008" t="s">
        <v>973</v>
      </c>
      <c r="K2008" s="23">
        <v>0.0</v>
      </c>
      <c r="N2008">
        <v>22.5</v>
      </c>
      <c r="O2008" s="23">
        <v>4.0</v>
      </c>
      <c r="R2008">
        <v>20.7</v>
      </c>
      <c r="S2008" t="s">
        <v>976</v>
      </c>
      <c r="T2008">
        <v>0.0</v>
      </c>
      <c r="U2008">
        <v>0.0</v>
      </c>
      <c r="V2008" s="6" t="s">
        <v>978</v>
      </c>
      <c r="W2008" s="6" t="s">
        <v>1384</v>
      </c>
      <c r="X2008" s="6" t="s">
        <v>1384</v>
      </c>
      <c r="Y2008" s="6" t="s">
        <v>1490</v>
      </c>
      <c r="Z2008" s="6" t="s">
        <v>3291</v>
      </c>
      <c r="AA2008" s="35" t="s">
        <v>3312</v>
      </c>
      <c r="AB2008" s="6" t="s">
        <v>3313</v>
      </c>
    </row>
    <row r="2009" ht="15.75" hidden="1" customHeight="1">
      <c r="A2009" s="2">
        <v>49.0</v>
      </c>
      <c r="B2009" s="18" t="s">
        <v>794</v>
      </c>
      <c r="C2009">
        <v>2.0</v>
      </c>
      <c r="D2009">
        <v>4.0</v>
      </c>
      <c r="E2009" t="s">
        <v>965</v>
      </c>
      <c r="F2009" t="s">
        <v>966</v>
      </c>
      <c r="G2009" t="s">
        <v>1225</v>
      </c>
      <c r="H2009" t="s">
        <v>3287</v>
      </c>
      <c r="I2009" t="s">
        <v>1235</v>
      </c>
      <c r="J2009" t="s">
        <v>973</v>
      </c>
      <c r="K2009" s="23">
        <v>0.0</v>
      </c>
      <c r="N2009">
        <v>22.5</v>
      </c>
      <c r="O2009" s="23">
        <v>1.0</v>
      </c>
      <c r="R2009">
        <v>21.9</v>
      </c>
      <c r="S2009" t="s">
        <v>976</v>
      </c>
      <c r="T2009">
        <v>0.0</v>
      </c>
      <c r="U2009">
        <v>0.0</v>
      </c>
      <c r="V2009" s="6" t="s">
        <v>978</v>
      </c>
      <c r="W2009" s="6" t="s">
        <v>1384</v>
      </c>
      <c r="X2009" s="6" t="s">
        <v>1384</v>
      </c>
      <c r="Y2009" s="6" t="s">
        <v>1316</v>
      </c>
      <c r="Z2009" s="6" t="s">
        <v>1251</v>
      </c>
      <c r="AA2009" s="35" t="s">
        <v>3312</v>
      </c>
      <c r="AB2009" s="6" t="s">
        <v>3313</v>
      </c>
    </row>
    <row r="2010" ht="15.75" hidden="1" customHeight="1">
      <c r="A2010" s="2">
        <v>49.0</v>
      </c>
      <c r="B2010" s="18" t="s">
        <v>794</v>
      </c>
      <c r="C2010">
        <v>2.0</v>
      </c>
      <c r="D2010">
        <v>4.0</v>
      </c>
      <c r="E2010" t="s">
        <v>965</v>
      </c>
      <c r="F2010" t="s">
        <v>966</v>
      </c>
      <c r="G2010" t="s">
        <v>1225</v>
      </c>
      <c r="H2010" t="s">
        <v>3287</v>
      </c>
      <c r="I2010" t="s">
        <v>1235</v>
      </c>
      <c r="J2010" t="s">
        <v>973</v>
      </c>
      <c r="K2010" s="23">
        <v>4.0</v>
      </c>
      <c r="N2010">
        <v>20.7</v>
      </c>
      <c r="O2010" s="23">
        <v>1.0</v>
      </c>
      <c r="R2010">
        <v>21.9</v>
      </c>
      <c r="S2010" t="s">
        <v>976</v>
      </c>
      <c r="T2010">
        <v>0.0</v>
      </c>
      <c r="U2010">
        <v>0.0</v>
      </c>
      <c r="V2010" s="6" t="s">
        <v>1311</v>
      </c>
      <c r="W2010" s="6" t="s">
        <v>1490</v>
      </c>
      <c r="X2010" s="6" t="s">
        <v>3291</v>
      </c>
      <c r="Y2010" s="6" t="s">
        <v>1316</v>
      </c>
      <c r="Z2010" s="6" t="s">
        <v>1251</v>
      </c>
      <c r="AA2010" s="35" t="s">
        <v>3312</v>
      </c>
      <c r="AB2010" s="6" t="s">
        <v>3313</v>
      </c>
    </row>
    <row r="2011" ht="15.75" hidden="1" customHeight="1">
      <c r="A2011" s="2">
        <v>49.0</v>
      </c>
      <c r="B2011" s="18" t="s">
        <v>794</v>
      </c>
      <c r="C2011">
        <v>3.0</v>
      </c>
      <c r="D2011">
        <v>4.0</v>
      </c>
      <c r="E2011" t="s">
        <v>965</v>
      </c>
      <c r="F2011" t="s">
        <v>966</v>
      </c>
      <c r="G2011" t="s">
        <v>1225</v>
      </c>
      <c r="H2011" t="s">
        <v>3287</v>
      </c>
      <c r="I2011" t="s">
        <v>1235</v>
      </c>
      <c r="J2011" t="s">
        <v>973</v>
      </c>
      <c r="K2011" s="23">
        <v>0.0</v>
      </c>
      <c r="N2011">
        <v>23.9</v>
      </c>
      <c r="O2011" s="23">
        <v>4.0</v>
      </c>
      <c r="R2011">
        <v>23.0</v>
      </c>
      <c r="S2011" t="s">
        <v>976</v>
      </c>
      <c r="T2011">
        <v>0.0</v>
      </c>
      <c r="U2011">
        <v>0.0</v>
      </c>
      <c r="V2011" s="6" t="s">
        <v>978</v>
      </c>
      <c r="W2011" s="6" t="s">
        <v>1384</v>
      </c>
      <c r="X2011" s="6" t="s">
        <v>1384</v>
      </c>
      <c r="Y2011" s="6" t="s">
        <v>1490</v>
      </c>
      <c r="Z2011" s="6" t="s">
        <v>3291</v>
      </c>
      <c r="AA2011" s="35" t="s">
        <v>3312</v>
      </c>
      <c r="AB2011" s="6" t="s">
        <v>3313</v>
      </c>
    </row>
    <row r="2012" ht="15.75" hidden="1" customHeight="1">
      <c r="A2012" s="2">
        <v>49.0</v>
      </c>
      <c r="B2012" s="18" t="s">
        <v>794</v>
      </c>
      <c r="C2012">
        <v>3.0</v>
      </c>
      <c r="D2012">
        <v>4.0</v>
      </c>
      <c r="E2012" t="s">
        <v>965</v>
      </c>
      <c r="F2012" t="s">
        <v>966</v>
      </c>
      <c r="G2012" t="s">
        <v>1225</v>
      </c>
      <c r="H2012" t="s">
        <v>3287</v>
      </c>
      <c r="I2012" t="s">
        <v>1235</v>
      </c>
      <c r="J2012" t="s">
        <v>973</v>
      </c>
      <c r="K2012" s="23">
        <v>0.0</v>
      </c>
      <c r="N2012">
        <v>23.9</v>
      </c>
      <c r="O2012" s="23">
        <v>1.0</v>
      </c>
      <c r="R2012">
        <v>23.4</v>
      </c>
      <c r="S2012" t="s">
        <v>976</v>
      </c>
      <c r="T2012">
        <v>0.0</v>
      </c>
      <c r="U2012">
        <v>0.0</v>
      </c>
      <c r="V2012" s="6" t="s">
        <v>978</v>
      </c>
      <c r="W2012" s="6" t="s">
        <v>1384</v>
      </c>
      <c r="X2012" s="6" t="s">
        <v>1384</v>
      </c>
      <c r="Y2012" s="6" t="s">
        <v>1316</v>
      </c>
      <c r="Z2012" s="6" t="s">
        <v>1251</v>
      </c>
      <c r="AA2012" s="35" t="s">
        <v>3312</v>
      </c>
      <c r="AB2012" s="6" t="s">
        <v>3313</v>
      </c>
    </row>
    <row r="2013" ht="15.75" hidden="1" customHeight="1">
      <c r="A2013" s="2">
        <v>49.0</v>
      </c>
      <c r="B2013" s="18" t="s">
        <v>794</v>
      </c>
      <c r="C2013">
        <v>3.0</v>
      </c>
      <c r="D2013">
        <v>4.0</v>
      </c>
      <c r="E2013" t="s">
        <v>965</v>
      </c>
      <c r="F2013" t="s">
        <v>966</v>
      </c>
      <c r="G2013" t="s">
        <v>1225</v>
      </c>
      <c r="H2013" t="s">
        <v>3287</v>
      </c>
      <c r="I2013" t="s">
        <v>1235</v>
      </c>
      <c r="J2013" t="s">
        <v>973</v>
      </c>
      <c r="K2013" s="23">
        <v>4.0</v>
      </c>
      <c r="N2013">
        <v>23.0</v>
      </c>
      <c r="O2013" s="23">
        <v>1.0</v>
      </c>
      <c r="R2013">
        <v>23.4</v>
      </c>
      <c r="S2013" t="s">
        <v>976</v>
      </c>
      <c r="T2013">
        <v>0.0</v>
      </c>
      <c r="U2013">
        <v>0.0</v>
      </c>
      <c r="V2013" s="6" t="s">
        <v>1311</v>
      </c>
      <c r="W2013" s="6" t="s">
        <v>1490</v>
      </c>
      <c r="X2013" s="6" t="s">
        <v>3291</v>
      </c>
      <c r="Y2013" s="6" t="s">
        <v>1316</v>
      </c>
      <c r="Z2013" s="6" t="s">
        <v>1251</v>
      </c>
      <c r="AA2013" s="35" t="s">
        <v>3312</v>
      </c>
      <c r="AB2013" s="6" t="s">
        <v>3313</v>
      </c>
    </row>
    <row r="2014" ht="15.75" hidden="1" customHeight="1">
      <c r="A2014" s="2">
        <v>49.0</v>
      </c>
      <c r="B2014" s="18" t="s">
        <v>794</v>
      </c>
      <c r="C2014">
        <v>1.0</v>
      </c>
      <c r="D2014">
        <v>1.0</v>
      </c>
      <c r="E2014" t="s">
        <v>965</v>
      </c>
      <c r="F2014" t="s">
        <v>1540</v>
      </c>
      <c r="G2014" t="s">
        <v>3314</v>
      </c>
      <c r="H2014" t="s">
        <v>3315</v>
      </c>
      <c r="I2014" t="s">
        <v>1235</v>
      </c>
      <c r="J2014" t="s">
        <v>973</v>
      </c>
      <c r="K2014" s="23">
        <v>0.0</v>
      </c>
      <c r="N2014">
        <v>1.2</v>
      </c>
      <c r="O2014" s="23">
        <v>2.0</v>
      </c>
      <c r="R2014">
        <v>1.6</v>
      </c>
      <c r="S2014" t="s">
        <v>976</v>
      </c>
      <c r="T2014">
        <v>0.0</v>
      </c>
      <c r="U2014">
        <v>0.0</v>
      </c>
      <c r="V2014" s="6" t="s">
        <v>978</v>
      </c>
      <c r="W2014" s="6" t="s">
        <v>1384</v>
      </c>
      <c r="X2014" s="6" t="s">
        <v>1384</v>
      </c>
      <c r="Y2014" s="6" t="s">
        <v>3288</v>
      </c>
      <c r="Z2014" s="6" t="s">
        <v>3289</v>
      </c>
      <c r="AA2014" s="35" t="s">
        <v>3316</v>
      </c>
      <c r="AB2014" s="6" t="s">
        <v>3317</v>
      </c>
    </row>
    <row r="2015" ht="15.75" hidden="1" customHeight="1">
      <c r="A2015" s="2">
        <v>49.0</v>
      </c>
      <c r="B2015" s="18" t="s">
        <v>794</v>
      </c>
      <c r="C2015">
        <v>1.0</v>
      </c>
      <c r="D2015">
        <v>1.0</v>
      </c>
      <c r="E2015" t="s">
        <v>965</v>
      </c>
      <c r="F2015" t="s">
        <v>1540</v>
      </c>
      <c r="G2015" t="s">
        <v>3314</v>
      </c>
      <c r="H2015" t="s">
        <v>3315</v>
      </c>
      <c r="I2015" t="s">
        <v>1235</v>
      </c>
      <c r="J2015" t="s">
        <v>973</v>
      </c>
      <c r="K2015" s="23">
        <v>0.0</v>
      </c>
      <c r="N2015">
        <v>1.2</v>
      </c>
      <c r="O2015" s="23">
        <v>3.0</v>
      </c>
      <c r="R2015">
        <v>1.8</v>
      </c>
      <c r="S2015" t="s">
        <v>976</v>
      </c>
      <c r="T2015">
        <v>0.0</v>
      </c>
      <c r="U2015">
        <v>0.0</v>
      </c>
      <c r="V2015" s="6" t="s">
        <v>978</v>
      </c>
      <c r="W2015" s="6" t="s">
        <v>1384</v>
      </c>
      <c r="X2015" s="6" t="s">
        <v>1384</v>
      </c>
      <c r="Y2015" s="6" t="s">
        <v>1488</v>
      </c>
      <c r="Z2015" s="6" t="s">
        <v>3290</v>
      </c>
      <c r="AA2015" s="35" t="s">
        <v>3316</v>
      </c>
      <c r="AB2015" s="6" t="s">
        <v>3317</v>
      </c>
    </row>
    <row r="2016" ht="15.75" hidden="1" customHeight="1">
      <c r="A2016" s="2">
        <v>49.0</v>
      </c>
      <c r="B2016" s="18" t="s">
        <v>794</v>
      </c>
      <c r="C2016">
        <v>1.0</v>
      </c>
      <c r="D2016">
        <v>1.0</v>
      </c>
      <c r="E2016" t="s">
        <v>965</v>
      </c>
      <c r="F2016" t="s">
        <v>1540</v>
      </c>
      <c r="G2016" t="s">
        <v>3314</v>
      </c>
      <c r="H2016" t="s">
        <v>3315</v>
      </c>
      <c r="I2016" t="s">
        <v>1235</v>
      </c>
      <c r="J2016" t="s">
        <v>973</v>
      </c>
      <c r="K2016" s="23">
        <v>0.0</v>
      </c>
      <c r="N2016">
        <v>1.2</v>
      </c>
      <c r="O2016" s="23">
        <v>4.0</v>
      </c>
      <c r="R2016">
        <v>1.2</v>
      </c>
      <c r="S2016" t="s">
        <v>976</v>
      </c>
      <c r="T2016">
        <v>0.0</v>
      </c>
      <c r="U2016">
        <v>0.0</v>
      </c>
      <c r="V2016" s="6" t="s">
        <v>978</v>
      </c>
      <c r="W2016" s="6" t="s">
        <v>1384</v>
      </c>
      <c r="X2016" s="6" t="s">
        <v>1384</v>
      </c>
      <c r="Y2016" s="6" t="s">
        <v>1490</v>
      </c>
      <c r="Z2016" s="6" t="s">
        <v>3291</v>
      </c>
      <c r="AA2016" s="35" t="s">
        <v>3316</v>
      </c>
      <c r="AB2016" s="6" t="s">
        <v>3317</v>
      </c>
    </row>
    <row r="2017" ht="15.75" hidden="1" customHeight="1">
      <c r="A2017" s="2">
        <v>49.0</v>
      </c>
      <c r="B2017" s="18" t="s">
        <v>794</v>
      </c>
      <c r="C2017">
        <v>1.0</v>
      </c>
      <c r="D2017">
        <v>1.0</v>
      </c>
      <c r="E2017" t="s">
        <v>965</v>
      </c>
      <c r="F2017" t="s">
        <v>1540</v>
      </c>
      <c r="G2017" t="s">
        <v>3314</v>
      </c>
      <c r="H2017" t="s">
        <v>3315</v>
      </c>
      <c r="I2017" t="s">
        <v>1235</v>
      </c>
      <c r="J2017" t="s">
        <v>973</v>
      </c>
      <c r="K2017" s="23">
        <v>0.0</v>
      </c>
      <c r="N2017">
        <v>1.2</v>
      </c>
      <c r="O2017" s="23">
        <v>1.0</v>
      </c>
      <c r="R2017">
        <v>1.3</v>
      </c>
      <c r="S2017" t="s">
        <v>976</v>
      </c>
      <c r="T2017">
        <v>0.0</v>
      </c>
      <c r="U2017">
        <v>0.0</v>
      </c>
      <c r="V2017" s="6" t="s">
        <v>978</v>
      </c>
      <c r="W2017" s="6" t="s">
        <v>1384</v>
      </c>
      <c r="X2017" s="6" t="s">
        <v>1384</v>
      </c>
      <c r="Y2017" s="6" t="s">
        <v>1316</v>
      </c>
      <c r="Z2017" s="6" t="s">
        <v>1251</v>
      </c>
      <c r="AA2017" s="35" t="s">
        <v>3316</v>
      </c>
      <c r="AB2017" s="6" t="s">
        <v>3317</v>
      </c>
    </row>
    <row r="2018" ht="15.75" hidden="1" customHeight="1">
      <c r="A2018" s="2">
        <v>49.0</v>
      </c>
      <c r="B2018" s="18" t="s">
        <v>794</v>
      </c>
      <c r="C2018">
        <v>1.0</v>
      </c>
      <c r="D2018">
        <v>1.0</v>
      </c>
      <c r="E2018" t="s">
        <v>965</v>
      </c>
      <c r="F2018" t="s">
        <v>1540</v>
      </c>
      <c r="G2018" t="s">
        <v>3314</v>
      </c>
      <c r="H2018" t="s">
        <v>3315</v>
      </c>
      <c r="I2018" t="s">
        <v>1235</v>
      </c>
      <c r="J2018" t="s">
        <v>973</v>
      </c>
      <c r="K2018" s="23">
        <v>2.0</v>
      </c>
      <c r="N2018">
        <v>1.6</v>
      </c>
      <c r="O2018" s="23">
        <v>3.0</v>
      </c>
      <c r="R2018">
        <v>1.8</v>
      </c>
      <c r="S2018" t="s">
        <v>976</v>
      </c>
      <c r="T2018">
        <v>0.0</v>
      </c>
      <c r="U2018">
        <v>0.0</v>
      </c>
      <c r="V2018" s="6" t="s">
        <v>1311</v>
      </c>
      <c r="W2018" s="6" t="s">
        <v>3288</v>
      </c>
      <c r="X2018" s="6" t="s">
        <v>3289</v>
      </c>
      <c r="Y2018" s="6" t="s">
        <v>1488</v>
      </c>
      <c r="Z2018" s="6" t="s">
        <v>3290</v>
      </c>
      <c r="AA2018" s="35" t="s">
        <v>3316</v>
      </c>
      <c r="AB2018" s="6" t="s">
        <v>3317</v>
      </c>
    </row>
    <row r="2019" ht="15.75" hidden="1" customHeight="1">
      <c r="A2019" s="2">
        <v>49.0</v>
      </c>
      <c r="B2019" s="18" t="s">
        <v>794</v>
      </c>
      <c r="C2019">
        <v>1.0</v>
      </c>
      <c r="D2019">
        <v>1.0</v>
      </c>
      <c r="E2019" t="s">
        <v>965</v>
      </c>
      <c r="F2019" t="s">
        <v>1540</v>
      </c>
      <c r="G2019" t="s">
        <v>3314</v>
      </c>
      <c r="H2019" t="s">
        <v>3315</v>
      </c>
      <c r="I2019" t="s">
        <v>1235</v>
      </c>
      <c r="J2019" t="s">
        <v>973</v>
      </c>
      <c r="K2019" s="23">
        <v>2.0</v>
      </c>
      <c r="N2019">
        <v>1.6</v>
      </c>
      <c r="O2019" s="23">
        <v>4.0</v>
      </c>
      <c r="R2019">
        <v>1.2</v>
      </c>
      <c r="S2019" t="s">
        <v>976</v>
      </c>
      <c r="T2019">
        <v>0.0</v>
      </c>
      <c r="U2019">
        <v>0.0</v>
      </c>
      <c r="V2019" s="6" t="s">
        <v>1311</v>
      </c>
      <c r="W2019" s="6" t="s">
        <v>3288</v>
      </c>
      <c r="X2019" s="6" t="s">
        <v>3289</v>
      </c>
      <c r="Y2019" s="6" t="s">
        <v>1490</v>
      </c>
      <c r="Z2019" s="6" t="s">
        <v>3291</v>
      </c>
      <c r="AA2019" s="35" t="s">
        <v>3316</v>
      </c>
      <c r="AB2019" s="6" t="s">
        <v>3317</v>
      </c>
    </row>
    <row r="2020" ht="15.75" hidden="1" customHeight="1">
      <c r="A2020" s="2">
        <v>49.0</v>
      </c>
      <c r="B2020" s="18" t="s">
        <v>794</v>
      </c>
      <c r="C2020">
        <v>1.0</v>
      </c>
      <c r="D2020">
        <v>1.0</v>
      </c>
      <c r="E2020" t="s">
        <v>965</v>
      </c>
      <c r="F2020" t="s">
        <v>1540</v>
      </c>
      <c r="G2020" t="s">
        <v>3314</v>
      </c>
      <c r="H2020" t="s">
        <v>3315</v>
      </c>
      <c r="I2020" t="s">
        <v>1235</v>
      </c>
      <c r="J2020" t="s">
        <v>973</v>
      </c>
      <c r="K2020" s="23">
        <v>2.0</v>
      </c>
      <c r="N2020">
        <v>1.6</v>
      </c>
      <c r="O2020" s="23">
        <v>1.0</v>
      </c>
      <c r="R2020">
        <v>1.3</v>
      </c>
      <c r="S2020" t="s">
        <v>976</v>
      </c>
      <c r="T2020">
        <v>0.0</v>
      </c>
      <c r="U2020">
        <v>0.0</v>
      </c>
      <c r="V2020" s="6" t="s">
        <v>1311</v>
      </c>
      <c r="W2020" s="6" t="s">
        <v>3288</v>
      </c>
      <c r="X2020" s="6" t="s">
        <v>3289</v>
      </c>
      <c r="Y2020" s="6" t="s">
        <v>1316</v>
      </c>
      <c r="Z2020" s="6" t="s">
        <v>1251</v>
      </c>
      <c r="AA2020" s="35" t="s">
        <v>3316</v>
      </c>
      <c r="AB2020" s="6" t="s">
        <v>3317</v>
      </c>
    </row>
    <row r="2021" ht="15.75" hidden="1" customHeight="1">
      <c r="A2021" s="2">
        <v>49.0</v>
      </c>
      <c r="B2021" s="18" t="s">
        <v>794</v>
      </c>
      <c r="C2021">
        <v>1.0</v>
      </c>
      <c r="D2021">
        <v>1.0</v>
      </c>
      <c r="E2021" t="s">
        <v>965</v>
      </c>
      <c r="F2021" t="s">
        <v>1540</v>
      </c>
      <c r="G2021" t="s">
        <v>3314</v>
      </c>
      <c r="H2021" t="s">
        <v>3315</v>
      </c>
      <c r="I2021" t="s">
        <v>1235</v>
      </c>
      <c r="J2021" t="s">
        <v>973</v>
      </c>
      <c r="K2021" s="23">
        <v>3.0</v>
      </c>
      <c r="N2021">
        <v>1.8</v>
      </c>
      <c r="O2021" s="23">
        <v>4.0</v>
      </c>
      <c r="R2021">
        <v>1.2</v>
      </c>
      <c r="S2021" t="s">
        <v>976</v>
      </c>
      <c r="T2021">
        <v>0.0</v>
      </c>
      <c r="U2021">
        <v>0.0</v>
      </c>
      <c r="V2021" s="6" t="s">
        <v>1311</v>
      </c>
      <c r="W2021" s="6" t="s">
        <v>1488</v>
      </c>
      <c r="X2021" s="6" t="s">
        <v>3290</v>
      </c>
      <c r="Y2021" s="6" t="s">
        <v>1490</v>
      </c>
      <c r="Z2021" s="6" t="s">
        <v>3291</v>
      </c>
      <c r="AA2021" s="35" t="s">
        <v>3316</v>
      </c>
      <c r="AB2021" s="6" t="s">
        <v>3317</v>
      </c>
    </row>
    <row r="2022" ht="15.75" hidden="1" customHeight="1">
      <c r="A2022" s="2">
        <v>49.0</v>
      </c>
      <c r="B2022" s="18" t="s">
        <v>794</v>
      </c>
      <c r="C2022">
        <v>1.0</v>
      </c>
      <c r="D2022">
        <v>1.0</v>
      </c>
      <c r="E2022" t="s">
        <v>965</v>
      </c>
      <c r="F2022" t="s">
        <v>1540</v>
      </c>
      <c r="G2022" t="s">
        <v>3314</v>
      </c>
      <c r="H2022" t="s">
        <v>3315</v>
      </c>
      <c r="I2022" t="s">
        <v>1235</v>
      </c>
      <c r="J2022" t="s">
        <v>973</v>
      </c>
      <c r="K2022" s="23">
        <v>3.0</v>
      </c>
      <c r="N2022">
        <v>1.8</v>
      </c>
      <c r="O2022" s="23">
        <v>1.0</v>
      </c>
      <c r="R2022">
        <v>1.3</v>
      </c>
      <c r="S2022" t="s">
        <v>976</v>
      </c>
      <c r="T2022">
        <v>0.0</v>
      </c>
      <c r="U2022">
        <v>0.0</v>
      </c>
      <c r="V2022" s="6" t="s">
        <v>1311</v>
      </c>
      <c r="W2022" s="6" t="s">
        <v>1488</v>
      </c>
      <c r="X2022" s="6" t="s">
        <v>3290</v>
      </c>
      <c r="Y2022" s="6" t="s">
        <v>1316</v>
      </c>
      <c r="Z2022" s="6" t="s">
        <v>1251</v>
      </c>
      <c r="AA2022" s="35" t="s">
        <v>3316</v>
      </c>
      <c r="AB2022" s="6" t="s">
        <v>3317</v>
      </c>
    </row>
    <row r="2023" ht="15.75" hidden="1" customHeight="1">
      <c r="A2023" s="2">
        <v>49.0</v>
      </c>
      <c r="B2023" s="18" t="s">
        <v>794</v>
      </c>
      <c r="C2023">
        <v>1.0</v>
      </c>
      <c r="D2023">
        <v>1.0</v>
      </c>
      <c r="E2023" t="s">
        <v>965</v>
      </c>
      <c r="F2023" t="s">
        <v>1540</v>
      </c>
      <c r="G2023" t="s">
        <v>3314</v>
      </c>
      <c r="H2023" t="s">
        <v>3315</v>
      </c>
      <c r="I2023" t="s">
        <v>1235</v>
      </c>
      <c r="J2023" t="s">
        <v>973</v>
      </c>
      <c r="K2023" s="23">
        <v>4.0</v>
      </c>
      <c r="N2023">
        <v>1.2</v>
      </c>
      <c r="O2023" s="23">
        <v>1.0</v>
      </c>
      <c r="R2023">
        <v>1.3</v>
      </c>
      <c r="S2023" t="s">
        <v>976</v>
      </c>
      <c r="T2023">
        <v>0.0</v>
      </c>
      <c r="U2023">
        <v>0.0</v>
      </c>
      <c r="V2023" s="6" t="s">
        <v>1311</v>
      </c>
      <c r="W2023" s="6" t="s">
        <v>1490</v>
      </c>
      <c r="X2023" s="6" t="s">
        <v>3291</v>
      </c>
      <c r="Y2023" s="6" t="s">
        <v>1316</v>
      </c>
      <c r="Z2023" s="6" t="s">
        <v>1251</v>
      </c>
      <c r="AA2023" s="35" t="s">
        <v>3316</v>
      </c>
      <c r="AB2023" s="6" t="s">
        <v>3317</v>
      </c>
    </row>
    <row r="2024" ht="15.75" hidden="1" customHeight="1">
      <c r="A2024" s="2">
        <v>49.0</v>
      </c>
      <c r="B2024" s="18" t="s">
        <v>794</v>
      </c>
      <c r="C2024">
        <v>2.0</v>
      </c>
      <c r="D2024">
        <v>1.0</v>
      </c>
      <c r="E2024" t="s">
        <v>965</v>
      </c>
      <c r="F2024" t="s">
        <v>1540</v>
      </c>
      <c r="G2024" t="s">
        <v>3314</v>
      </c>
      <c r="H2024" t="s">
        <v>3315</v>
      </c>
      <c r="I2024" t="s">
        <v>1235</v>
      </c>
      <c r="J2024" t="s">
        <v>973</v>
      </c>
      <c r="K2024" s="23">
        <v>0.0</v>
      </c>
      <c r="N2024">
        <v>1.8</v>
      </c>
      <c r="O2024" s="23">
        <v>2.0</v>
      </c>
      <c r="R2024">
        <v>1.0</v>
      </c>
      <c r="S2024" t="s">
        <v>976</v>
      </c>
      <c r="T2024">
        <v>0.0</v>
      </c>
      <c r="U2024">
        <v>0.0</v>
      </c>
      <c r="V2024" s="6" t="s">
        <v>978</v>
      </c>
      <c r="W2024" s="6" t="s">
        <v>1384</v>
      </c>
      <c r="X2024" s="6" t="s">
        <v>1384</v>
      </c>
      <c r="Y2024" s="6" t="s">
        <v>3288</v>
      </c>
      <c r="Z2024" s="6" t="s">
        <v>3289</v>
      </c>
      <c r="AA2024" s="35" t="s">
        <v>3316</v>
      </c>
      <c r="AB2024" s="6" t="s">
        <v>3317</v>
      </c>
    </row>
    <row r="2025" ht="15.75" hidden="1" customHeight="1">
      <c r="A2025" s="2">
        <v>49.0</v>
      </c>
      <c r="B2025" s="18" t="s">
        <v>794</v>
      </c>
      <c r="C2025">
        <v>2.0</v>
      </c>
      <c r="D2025">
        <v>1.0</v>
      </c>
      <c r="E2025" t="s">
        <v>965</v>
      </c>
      <c r="F2025" t="s">
        <v>1540</v>
      </c>
      <c r="G2025" t="s">
        <v>3314</v>
      </c>
      <c r="H2025" t="s">
        <v>3315</v>
      </c>
      <c r="I2025" t="s">
        <v>1235</v>
      </c>
      <c r="J2025" t="s">
        <v>973</v>
      </c>
      <c r="K2025" s="23">
        <v>0.0</v>
      </c>
      <c r="N2025">
        <v>1.8</v>
      </c>
      <c r="O2025" s="23">
        <v>3.0</v>
      </c>
      <c r="R2025">
        <v>1.3</v>
      </c>
      <c r="S2025" t="s">
        <v>976</v>
      </c>
      <c r="T2025">
        <v>0.0</v>
      </c>
      <c r="U2025">
        <v>0.0</v>
      </c>
      <c r="V2025" s="6" t="s">
        <v>978</v>
      </c>
      <c r="W2025" s="6" t="s">
        <v>1384</v>
      </c>
      <c r="X2025" s="6" t="s">
        <v>1384</v>
      </c>
      <c r="Y2025" s="6" t="s">
        <v>1488</v>
      </c>
      <c r="Z2025" s="6" t="s">
        <v>3290</v>
      </c>
      <c r="AA2025" s="35" t="s">
        <v>3316</v>
      </c>
      <c r="AB2025" s="6" t="s">
        <v>3317</v>
      </c>
    </row>
    <row r="2026" ht="15.75" hidden="1" customHeight="1">
      <c r="A2026" s="2">
        <v>49.0</v>
      </c>
      <c r="B2026" s="18" t="s">
        <v>794</v>
      </c>
      <c r="C2026">
        <v>2.0</v>
      </c>
      <c r="D2026">
        <v>1.0</v>
      </c>
      <c r="E2026" t="s">
        <v>965</v>
      </c>
      <c r="F2026" t="s">
        <v>1540</v>
      </c>
      <c r="G2026" t="s">
        <v>3314</v>
      </c>
      <c r="H2026" t="s">
        <v>3315</v>
      </c>
      <c r="I2026" t="s">
        <v>1235</v>
      </c>
      <c r="J2026" t="s">
        <v>973</v>
      </c>
      <c r="K2026" s="23">
        <v>0.0</v>
      </c>
      <c r="N2026">
        <v>1.8</v>
      </c>
      <c r="O2026" s="23">
        <v>4.0</v>
      </c>
      <c r="R2026">
        <v>1.5</v>
      </c>
      <c r="S2026" t="s">
        <v>976</v>
      </c>
      <c r="T2026">
        <v>0.0</v>
      </c>
      <c r="U2026">
        <v>0.0</v>
      </c>
      <c r="V2026" s="6" t="s">
        <v>978</v>
      </c>
      <c r="W2026" s="6" t="s">
        <v>1384</v>
      </c>
      <c r="X2026" s="6" t="s">
        <v>1384</v>
      </c>
      <c r="Y2026" s="6" t="s">
        <v>1490</v>
      </c>
      <c r="Z2026" s="6" t="s">
        <v>3291</v>
      </c>
      <c r="AA2026" s="35" t="s">
        <v>3316</v>
      </c>
      <c r="AB2026" s="6" t="s">
        <v>3317</v>
      </c>
    </row>
    <row r="2027" ht="15.75" hidden="1" customHeight="1">
      <c r="A2027" s="2">
        <v>49.0</v>
      </c>
      <c r="B2027" s="18" t="s">
        <v>794</v>
      </c>
      <c r="C2027">
        <v>2.0</v>
      </c>
      <c r="D2027">
        <v>1.0</v>
      </c>
      <c r="E2027" t="s">
        <v>965</v>
      </c>
      <c r="F2027" t="s">
        <v>1540</v>
      </c>
      <c r="G2027" t="s">
        <v>3314</v>
      </c>
      <c r="H2027" t="s">
        <v>3315</v>
      </c>
      <c r="I2027" t="s">
        <v>1235</v>
      </c>
      <c r="J2027" t="s">
        <v>973</v>
      </c>
      <c r="K2027" s="23">
        <v>0.0</v>
      </c>
      <c r="N2027">
        <v>1.8</v>
      </c>
      <c r="O2027" s="23">
        <v>1.0</v>
      </c>
      <c r="R2027">
        <v>1.1</v>
      </c>
      <c r="S2027" t="s">
        <v>976</v>
      </c>
      <c r="T2027">
        <v>0.0</v>
      </c>
      <c r="U2027">
        <v>0.0</v>
      </c>
      <c r="V2027" s="6" t="s">
        <v>978</v>
      </c>
      <c r="W2027" s="6" t="s">
        <v>1384</v>
      </c>
      <c r="X2027" s="6" t="s">
        <v>1384</v>
      </c>
      <c r="Y2027" s="6" t="s">
        <v>1316</v>
      </c>
      <c r="Z2027" s="6" t="s">
        <v>1251</v>
      </c>
      <c r="AA2027" s="35" t="s">
        <v>3316</v>
      </c>
      <c r="AB2027" s="6" t="s">
        <v>3317</v>
      </c>
    </row>
    <row r="2028" ht="15.75" hidden="1" customHeight="1">
      <c r="A2028" s="2">
        <v>49.0</v>
      </c>
      <c r="B2028" s="18" t="s">
        <v>794</v>
      </c>
      <c r="C2028">
        <v>2.0</v>
      </c>
      <c r="D2028">
        <v>1.0</v>
      </c>
      <c r="E2028" t="s">
        <v>965</v>
      </c>
      <c r="F2028" t="s">
        <v>1540</v>
      </c>
      <c r="G2028" t="s">
        <v>3314</v>
      </c>
      <c r="H2028" t="s">
        <v>3315</v>
      </c>
      <c r="I2028" t="s">
        <v>1235</v>
      </c>
      <c r="J2028" t="s">
        <v>973</v>
      </c>
      <c r="K2028" s="23">
        <v>2.0</v>
      </c>
      <c r="N2028">
        <v>1.0</v>
      </c>
      <c r="O2028" s="23">
        <v>3.0</v>
      </c>
      <c r="R2028">
        <v>1.3</v>
      </c>
      <c r="S2028" t="s">
        <v>976</v>
      </c>
      <c r="T2028">
        <v>0.0</v>
      </c>
      <c r="U2028">
        <v>0.0</v>
      </c>
      <c r="V2028" s="6" t="s">
        <v>1311</v>
      </c>
      <c r="W2028" s="6" t="s">
        <v>3288</v>
      </c>
      <c r="X2028" s="6" t="s">
        <v>3289</v>
      </c>
      <c r="Y2028" s="6" t="s">
        <v>1488</v>
      </c>
      <c r="Z2028" s="6" t="s">
        <v>3290</v>
      </c>
      <c r="AA2028" s="35" t="s">
        <v>3316</v>
      </c>
      <c r="AB2028" s="6" t="s">
        <v>3317</v>
      </c>
    </row>
    <row r="2029" ht="15.75" hidden="1" customHeight="1">
      <c r="A2029" s="2">
        <v>49.0</v>
      </c>
      <c r="B2029" s="18" t="s">
        <v>794</v>
      </c>
      <c r="C2029">
        <v>2.0</v>
      </c>
      <c r="D2029">
        <v>1.0</v>
      </c>
      <c r="E2029" t="s">
        <v>965</v>
      </c>
      <c r="F2029" t="s">
        <v>1540</v>
      </c>
      <c r="G2029" t="s">
        <v>3314</v>
      </c>
      <c r="H2029" t="s">
        <v>3315</v>
      </c>
      <c r="I2029" t="s">
        <v>1235</v>
      </c>
      <c r="J2029" t="s">
        <v>973</v>
      </c>
      <c r="K2029" s="23">
        <v>2.0</v>
      </c>
      <c r="N2029">
        <v>1.0</v>
      </c>
      <c r="O2029" s="23">
        <v>4.0</v>
      </c>
      <c r="R2029">
        <v>1.5</v>
      </c>
      <c r="S2029" t="s">
        <v>976</v>
      </c>
      <c r="T2029">
        <v>0.0</v>
      </c>
      <c r="U2029">
        <v>0.0</v>
      </c>
      <c r="V2029" s="6" t="s">
        <v>1311</v>
      </c>
      <c r="W2029" s="6" t="s">
        <v>3288</v>
      </c>
      <c r="X2029" s="6" t="s">
        <v>3289</v>
      </c>
      <c r="Y2029" s="6" t="s">
        <v>1490</v>
      </c>
      <c r="Z2029" s="6" t="s">
        <v>3291</v>
      </c>
      <c r="AA2029" s="35" t="s">
        <v>3316</v>
      </c>
      <c r="AB2029" s="6" t="s">
        <v>3317</v>
      </c>
    </row>
    <row r="2030" ht="15.75" hidden="1" customHeight="1">
      <c r="A2030" s="2">
        <v>49.0</v>
      </c>
      <c r="B2030" s="18" t="s">
        <v>794</v>
      </c>
      <c r="C2030">
        <v>2.0</v>
      </c>
      <c r="D2030">
        <v>1.0</v>
      </c>
      <c r="E2030" t="s">
        <v>965</v>
      </c>
      <c r="F2030" t="s">
        <v>1540</v>
      </c>
      <c r="G2030" t="s">
        <v>3314</v>
      </c>
      <c r="H2030" t="s">
        <v>3315</v>
      </c>
      <c r="I2030" t="s">
        <v>1235</v>
      </c>
      <c r="J2030" t="s">
        <v>973</v>
      </c>
      <c r="K2030" s="23">
        <v>2.0</v>
      </c>
      <c r="N2030">
        <v>1.0</v>
      </c>
      <c r="O2030" s="23">
        <v>1.0</v>
      </c>
      <c r="R2030">
        <v>1.1</v>
      </c>
      <c r="S2030" t="s">
        <v>976</v>
      </c>
      <c r="T2030">
        <v>0.0</v>
      </c>
      <c r="U2030">
        <v>0.0</v>
      </c>
      <c r="V2030" s="6" t="s">
        <v>1311</v>
      </c>
      <c r="W2030" s="6" t="s">
        <v>3288</v>
      </c>
      <c r="X2030" s="6" t="s">
        <v>3289</v>
      </c>
      <c r="Y2030" s="6" t="s">
        <v>1316</v>
      </c>
      <c r="Z2030" s="6" t="s">
        <v>1251</v>
      </c>
      <c r="AA2030" s="35" t="s">
        <v>3316</v>
      </c>
      <c r="AB2030" s="6" t="s">
        <v>3317</v>
      </c>
    </row>
    <row r="2031" ht="15.75" hidden="1" customHeight="1">
      <c r="A2031" s="2">
        <v>49.0</v>
      </c>
      <c r="B2031" s="18" t="s">
        <v>794</v>
      </c>
      <c r="C2031">
        <v>2.0</v>
      </c>
      <c r="D2031">
        <v>1.0</v>
      </c>
      <c r="E2031" t="s">
        <v>965</v>
      </c>
      <c r="F2031" t="s">
        <v>1540</v>
      </c>
      <c r="G2031" t="s">
        <v>3314</v>
      </c>
      <c r="H2031" t="s">
        <v>3315</v>
      </c>
      <c r="I2031" t="s">
        <v>1235</v>
      </c>
      <c r="J2031" t="s">
        <v>973</v>
      </c>
      <c r="K2031" s="23">
        <v>3.0</v>
      </c>
      <c r="N2031">
        <v>1.3</v>
      </c>
      <c r="O2031" s="23">
        <v>4.0</v>
      </c>
      <c r="R2031">
        <v>1.5</v>
      </c>
      <c r="S2031" t="s">
        <v>976</v>
      </c>
      <c r="T2031">
        <v>0.0</v>
      </c>
      <c r="U2031">
        <v>0.0</v>
      </c>
      <c r="V2031" s="6" t="s">
        <v>1311</v>
      </c>
      <c r="W2031" s="6" t="s">
        <v>1488</v>
      </c>
      <c r="X2031" s="6" t="s">
        <v>3290</v>
      </c>
      <c r="Y2031" s="6" t="s">
        <v>1490</v>
      </c>
      <c r="Z2031" s="6" t="s">
        <v>3291</v>
      </c>
      <c r="AA2031" s="35" t="s">
        <v>3316</v>
      </c>
      <c r="AB2031" s="6" t="s">
        <v>3317</v>
      </c>
    </row>
    <row r="2032" ht="15.75" hidden="1" customHeight="1">
      <c r="A2032" s="2">
        <v>49.0</v>
      </c>
      <c r="B2032" s="18" t="s">
        <v>794</v>
      </c>
      <c r="C2032">
        <v>2.0</v>
      </c>
      <c r="D2032">
        <v>1.0</v>
      </c>
      <c r="E2032" t="s">
        <v>965</v>
      </c>
      <c r="F2032" t="s">
        <v>1540</v>
      </c>
      <c r="G2032" t="s">
        <v>3314</v>
      </c>
      <c r="H2032" t="s">
        <v>3315</v>
      </c>
      <c r="I2032" t="s">
        <v>1235</v>
      </c>
      <c r="J2032" t="s">
        <v>973</v>
      </c>
      <c r="K2032" s="23">
        <v>3.0</v>
      </c>
      <c r="N2032">
        <v>1.3</v>
      </c>
      <c r="O2032" s="23">
        <v>1.0</v>
      </c>
      <c r="R2032">
        <v>1.1</v>
      </c>
      <c r="S2032" t="s">
        <v>976</v>
      </c>
      <c r="T2032">
        <v>0.0</v>
      </c>
      <c r="U2032">
        <v>0.0</v>
      </c>
      <c r="V2032" s="6" t="s">
        <v>1311</v>
      </c>
      <c r="W2032" s="6" t="s">
        <v>1488</v>
      </c>
      <c r="X2032" s="6" t="s">
        <v>3290</v>
      </c>
      <c r="Y2032" s="6" t="s">
        <v>1316</v>
      </c>
      <c r="Z2032" s="6" t="s">
        <v>1251</v>
      </c>
      <c r="AA2032" s="35" t="s">
        <v>3316</v>
      </c>
      <c r="AB2032" s="6" t="s">
        <v>3317</v>
      </c>
    </row>
    <row r="2033" ht="15.75" hidden="1" customHeight="1">
      <c r="A2033" s="2">
        <v>49.0</v>
      </c>
      <c r="B2033" s="18" t="s">
        <v>794</v>
      </c>
      <c r="C2033">
        <v>2.0</v>
      </c>
      <c r="D2033">
        <v>1.0</v>
      </c>
      <c r="E2033" t="s">
        <v>965</v>
      </c>
      <c r="F2033" t="s">
        <v>1540</v>
      </c>
      <c r="G2033" t="s">
        <v>3314</v>
      </c>
      <c r="H2033" t="s">
        <v>3315</v>
      </c>
      <c r="I2033" t="s">
        <v>1235</v>
      </c>
      <c r="J2033" t="s">
        <v>973</v>
      </c>
      <c r="K2033" s="23">
        <v>4.0</v>
      </c>
      <c r="N2033">
        <v>1.5</v>
      </c>
      <c r="O2033" s="23">
        <v>1.0</v>
      </c>
      <c r="R2033">
        <v>1.1</v>
      </c>
      <c r="S2033" t="s">
        <v>976</v>
      </c>
      <c r="T2033">
        <v>0.0</v>
      </c>
      <c r="U2033">
        <v>0.0</v>
      </c>
      <c r="V2033" s="6" t="s">
        <v>1311</v>
      </c>
      <c r="W2033" s="6" t="s">
        <v>1490</v>
      </c>
      <c r="X2033" s="6" t="s">
        <v>3291</v>
      </c>
      <c r="Y2033" s="6" t="s">
        <v>1316</v>
      </c>
      <c r="Z2033" s="6" t="s">
        <v>1251</v>
      </c>
      <c r="AA2033" s="35" t="s">
        <v>3316</v>
      </c>
      <c r="AB2033" s="6" t="s">
        <v>3317</v>
      </c>
    </row>
    <row r="2034" ht="15.75" hidden="1" customHeight="1">
      <c r="A2034" s="2">
        <v>49.0</v>
      </c>
      <c r="B2034" s="18" t="s">
        <v>794</v>
      </c>
      <c r="C2034">
        <v>3.0</v>
      </c>
      <c r="D2034">
        <v>1.0</v>
      </c>
      <c r="E2034" t="s">
        <v>965</v>
      </c>
      <c r="F2034" t="s">
        <v>1540</v>
      </c>
      <c r="G2034" t="s">
        <v>3314</v>
      </c>
      <c r="H2034" t="s">
        <v>3315</v>
      </c>
      <c r="I2034" t="s">
        <v>1235</v>
      </c>
      <c r="J2034" t="s">
        <v>973</v>
      </c>
      <c r="K2034" s="23">
        <v>0.0</v>
      </c>
      <c r="N2034">
        <v>3.3</v>
      </c>
      <c r="O2034" s="23">
        <v>2.0</v>
      </c>
      <c r="R2034">
        <v>2.8</v>
      </c>
      <c r="S2034" t="s">
        <v>976</v>
      </c>
      <c r="T2034">
        <v>0.0</v>
      </c>
      <c r="U2034">
        <v>0.0</v>
      </c>
      <c r="V2034" s="6" t="s">
        <v>978</v>
      </c>
      <c r="W2034" s="6" t="s">
        <v>1384</v>
      </c>
      <c r="X2034" s="6" t="s">
        <v>1384</v>
      </c>
      <c r="Y2034" s="6" t="s">
        <v>3288</v>
      </c>
      <c r="Z2034" s="6" t="s">
        <v>3289</v>
      </c>
      <c r="AA2034" s="35" t="s">
        <v>3316</v>
      </c>
      <c r="AB2034" s="6" t="s">
        <v>3317</v>
      </c>
    </row>
    <row r="2035" ht="15.75" hidden="1" customHeight="1">
      <c r="A2035" s="2">
        <v>49.0</v>
      </c>
      <c r="B2035" s="18" t="s">
        <v>794</v>
      </c>
      <c r="C2035">
        <v>3.0</v>
      </c>
      <c r="D2035">
        <v>1.0</v>
      </c>
      <c r="E2035" t="s">
        <v>965</v>
      </c>
      <c r="F2035" t="s">
        <v>1540</v>
      </c>
      <c r="G2035" t="s">
        <v>3314</v>
      </c>
      <c r="H2035" t="s">
        <v>3315</v>
      </c>
      <c r="I2035" t="s">
        <v>1235</v>
      </c>
      <c r="J2035" t="s">
        <v>973</v>
      </c>
      <c r="K2035" s="23">
        <v>0.0</v>
      </c>
      <c r="N2035">
        <v>3.3</v>
      </c>
      <c r="O2035" s="23">
        <v>3.0</v>
      </c>
      <c r="R2035">
        <v>2.5</v>
      </c>
      <c r="S2035" t="s">
        <v>976</v>
      </c>
      <c r="T2035">
        <v>0.0</v>
      </c>
      <c r="U2035">
        <v>0.0</v>
      </c>
      <c r="V2035" s="6" t="s">
        <v>978</v>
      </c>
      <c r="W2035" s="6" t="s">
        <v>1384</v>
      </c>
      <c r="X2035" s="6" t="s">
        <v>1384</v>
      </c>
      <c r="Y2035" s="6" t="s">
        <v>1488</v>
      </c>
      <c r="Z2035" s="6" t="s">
        <v>3290</v>
      </c>
      <c r="AA2035" s="35" t="s">
        <v>3316</v>
      </c>
      <c r="AB2035" s="6" t="s">
        <v>3317</v>
      </c>
    </row>
    <row r="2036" ht="15.75" hidden="1" customHeight="1">
      <c r="A2036" s="2">
        <v>49.0</v>
      </c>
      <c r="B2036" s="18" t="s">
        <v>794</v>
      </c>
      <c r="C2036">
        <v>3.0</v>
      </c>
      <c r="D2036">
        <v>1.0</v>
      </c>
      <c r="E2036" t="s">
        <v>965</v>
      </c>
      <c r="F2036" t="s">
        <v>1540</v>
      </c>
      <c r="G2036" t="s">
        <v>3314</v>
      </c>
      <c r="H2036" t="s">
        <v>3315</v>
      </c>
      <c r="I2036" t="s">
        <v>1235</v>
      </c>
      <c r="J2036" t="s">
        <v>973</v>
      </c>
      <c r="K2036" s="23">
        <v>0.0</v>
      </c>
      <c r="N2036">
        <v>3.3</v>
      </c>
      <c r="O2036" s="23">
        <v>4.0</v>
      </c>
      <c r="R2036">
        <v>2.5</v>
      </c>
      <c r="S2036" t="s">
        <v>976</v>
      </c>
      <c r="T2036">
        <v>0.0</v>
      </c>
      <c r="U2036">
        <v>0.0</v>
      </c>
      <c r="V2036" s="6" t="s">
        <v>978</v>
      </c>
      <c r="W2036" s="6" t="s">
        <v>1384</v>
      </c>
      <c r="X2036" s="6" t="s">
        <v>1384</v>
      </c>
      <c r="Y2036" s="6" t="s">
        <v>1490</v>
      </c>
      <c r="Z2036" s="6" t="s">
        <v>3291</v>
      </c>
      <c r="AA2036" s="35" t="s">
        <v>3316</v>
      </c>
      <c r="AB2036" s="6" t="s">
        <v>3317</v>
      </c>
    </row>
    <row r="2037" ht="15.75" hidden="1" customHeight="1">
      <c r="A2037" s="2">
        <v>49.0</v>
      </c>
      <c r="B2037" s="18" t="s">
        <v>794</v>
      </c>
      <c r="C2037">
        <v>3.0</v>
      </c>
      <c r="D2037">
        <v>1.0</v>
      </c>
      <c r="E2037" t="s">
        <v>965</v>
      </c>
      <c r="F2037" t="s">
        <v>1540</v>
      </c>
      <c r="G2037" t="s">
        <v>3314</v>
      </c>
      <c r="H2037" t="s">
        <v>3315</v>
      </c>
      <c r="I2037" t="s">
        <v>1235</v>
      </c>
      <c r="J2037" t="s">
        <v>973</v>
      </c>
      <c r="K2037" s="23">
        <v>0.0</v>
      </c>
      <c r="N2037">
        <v>3.3</v>
      </c>
      <c r="O2037" s="23">
        <v>1.0</v>
      </c>
      <c r="R2037">
        <v>1.6</v>
      </c>
      <c r="S2037">
        <v>0.05</v>
      </c>
      <c r="T2037">
        <v>-1.0</v>
      </c>
      <c r="U2037">
        <v>1.0</v>
      </c>
      <c r="V2037" s="6" t="s">
        <v>978</v>
      </c>
      <c r="W2037" s="6" t="s">
        <v>1384</v>
      </c>
      <c r="X2037" s="6" t="s">
        <v>1384</v>
      </c>
      <c r="Y2037" s="6" t="s">
        <v>1316</v>
      </c>
      <c r="Z2037" s="6" t="s">
        <v>1251</v>
      </c>
      <c r="AA2037" s="35" t="s">
        <v>3316</v>
      </c>
      <c r="AB2037" s="6" t="s">
        <v>3317</v>
      </c>
    </row>
    <row r="2038" ht="15.75" hidden="1" customHeight="1">
      <c r="A2038" s="2">
        <v>49.0</v>
      </c>
      <c r="B2038" s="18" t="s">
        <v>794</v>
      </c>
      <c r="C2038">
        <v>3.0</v>
      </c>
      <c r="D2038">
        <v>1.0</v>
      </c>
      <c r="E2038" t="s">
        <v>965</v>
      </c>
      <c r="F2038" t="s">
        <v>1540</v>
      </c>
      <c r="G2038" t="s">
        <v>3314</v>
      </c>
      <c r="H2038" t="s">
        <v>3315</v>
      </c>
      <c r="I2038" t="s">
        <v>1235</v>
      </c>
      <c r="J2038" t="s">
        <v>973</v>
      </c>
      <c r="K2038" s="23">
        <v>2.0</v>
      </c>
      <c r="N2038">
        <v>2.8</v>
      </c>
      <c r="O2038" s="23">
        <v>3.0</v>
      </c>
      <c r="R2038">
        <v>2.5</v>
      </c>
      <c r="S2038" t="s">
        <v>976</v>
      </c>
      <c r="T2038">
        <v>0.0</v>
      </c>
      <c r="U2038">
        <v>0.0</v>
      </c>
      <c r="V2038" s="6" t="s">
        <v>1311</v>
      </c>
      <c r="W2038" s="6" t="s">
        <v>3288</v>
      </c>
      <c r="X2038" s="6" t="s">
        <v>3289</v>
      </c>
      <c r="Y2038" s="6" t="s">
        <v>1488</v>
      </c>
      <c r="Z2038" s="6" t="s">
        <v>3290</v>
      </c>
      <c r="AA2038" s="35" t="s">
        <v>3316</v>
      </c>
      <c r="AB2038" s="6" t="s">
        <v>3317</v>
      </c>
    </row>
    <row r="2039" ht="15.75" hidden="1" customHeight="1">
      <c r="A2039" s="2">
        <v>49.0</v>
      </c>
      <c r="B2039" s="18" t="s">
        <v>794</v>
      </c>
      <c r="C2039">
        <v>3.0</v>
      </c>
      <c r="D2039">
        <v>1.0</v>
      </c>
      <c r="E2039" t="s">
        <v>965</v>
      </c>
      <c r="F2039" t="s">
        <v>1540</v>
      </c>
      <c r="G2039" t="s">
        <v>3314</v>
      </c>
      <c r="H2039" t="s">
        <v>3315</v>
      </c>
      <c r="I2039" t="s">
        <v>1235</v>
      </c>
      <c r="J2039" t="s">
        <v>973</v>
      </c>
      <c r="K2039" s="23">
        <v>2.0</v>
      </c>
      <c r="N2039">
        <v>2.8</v>
      </c>
      <c r="O2039" s="23">
        <v>4.0</v>
      </c>
      <c r="R2039">
        <v>2.5</v>
      </c>
      <c r="S2039" t="s">
        <v>976</v>
      </c>
      <c r="T2039">
        <v>0.0</v>
      </c>
      <c r="U2039">
        <v>0.0</v>
      </c>
      <c r="V2039" s="6" t="s">
        <v>1311</v>
      </c>
      <c r="W2039" s="6" t="s">
        <v>3288</v>
      </c>
      <c r="X2039" s="6" t="s">
        <v>3289</v>
      </c>
      <c r="Y2039" s="6" t="s">
        <v>1490</v>
      </c>
      <c r="Z2039" s="6" t="s">
        <v>3291</v>
      </c>
      <c r="AA2039" s="35" t="s">
        <v>3316</v>
      </c>
      <c r="AB2039" s="6" t="s">
        <v>3317</v>
      </c>
    </row>
    <row r="2040" ht="15.75" hidden="1" customHeight="1">
      <c r="A2040" s="2">
        <v>49.0</v>
      </c>
      <c r="B2040" s="18" t="s">
        <v>794</v>
      </c>
      <c r="C2040">
        <v>3.0</v>
      </c>
      <c r="D2040">
        <v>1.0</v>
      </c>
      <c r="E2040" t="s">
        <v>965</v>
      </c>
      <c r="F2040" t="s">
        <v>1540</v>
      </c>
      <c r="G2040" t="s">
        <v>3314</v>
      </c>
      <c r="H2040" t="s">
        <v>3315</v>
      </c>
      <c r="I2040" t="s">
        <v>1235</v>
      </c>
      <c r="J2040" t="s">
        <v>973</v>
      </c>
      <c r="K2040" s="23">
        <v>2.0</v>
      </c>
      <c r="N2040">
        <v>2.8</v>
      </c>
      <c r="O2040" s="23">
        <v>1.0</v>
      </c>
      <c r="R2040">
        <v>1.6</v>
      </c>
      <c r="S2040">
        <v>0.05</v>
      </c>
      <c r="T2040">
        <v>-1.0</v>
      </c>
      <c r="V2040" s="6" t="s">
        <v>1311</v>
      </c>
      <c r="W2040" s="6" t="s">
        <v>3288</v>
      </c>
      <c r="X2040" s="6" t="s">
        <v>3289</v>
      </c>
      <c r="Y2040" s="6" t="s">
        <v>1316</v>
      </c>
      <c r="Z2040" s="6" t="s">
        <v>1251</v>
      </c>
      <c r="AA2040" s="35" t="s">
        <v>3316</v>
      </c>
      <c r="AB2040" s="6" t="s">
        <v>3317</v>
      </c>
    </row>
    <row r="2041" ht="15.75" hidden="1" customHeight="1">
      <c r="A2041" s="2">
        <v>49.0</v>
      </c>
      <c r="B2041" s="18" t="s">
        <v>794</v>
      </c>
      <c r="C2041">
        <v>3.0</v>
      </c>
      <c r="D2041">
        <v>1.0</v>
      </c>
      <c r="E2041" t="s">
        <v>965</v>
      </c>
      <c r="F2041" t="s">
        <v>1540</v>
      </c>
      <c r="G2041" t="s">
        <v>3314</v>
      </c>
      <c r="H2041" t="s">
        <v>3315</v>
      </c>
      <c r="I2041" t="s">
        <v>1235</v>
      </c>
      <c r="J2041" t="s">
        <v>973</v>
      </c>
      <c r="K2041" s="23">
        <v>3.0</v>
      </c>
      <c r="N2041">
        <v>2.5</v>
      </c>
      <c r="O2041" s="23">
        <v>4.0</v>
      </c>
      <c r="R2041">
        <v>2.5</v>
      </c>
      <c r="S2041" t="s">
        <v>976</v>
      </c>
      <c r="T2041">
        <v>0.0</v>
      </c>
      <c r="U2041">
        <v>0.0</v>
      </c>
      <c r="V2041" s="6" t="s">
        <v>1311</v>
      </c>
      <c r="W2041" s="6" t="s">
        <v>1488</v>
      </c>
      <c r="X2041" s="6" t="s">
        <v>3290</v>
      </c>
      <c r="Y2041" s="6" t="s">
        <v>1490</v>
      </c>
      <c r="Z2041" s="6" t="s">
        <v>3291</v>
      </c>
      <c r="AA2041" s="35" t="s">
        <v>3316</v>
      </c>
      <c r="AB2041" s="6" t="s">
        <v>3317</v>
      </c>
    </row>
    <row r="2042" ht="15.75" hidden="1" customHeight="1">
      <c r="A2042" s="2">
        <v>49.0</v>
      </c>
      <c r="B2042" s="18" t="s">
        <v>794</v>
      </c>
      <c r="C2042">
        <v>3.0</v>
      </c>
      <c r="D2042">
        <v>1.0</v>
      </c>
      <c r="E2042" t="s">
        <v>965</v>
      </c>
      <c r="F2042" t="s">
        <v>1540</v>
      </c>
      <c r="G2042" t="s">
        <v>3314</v>
      </c>
      <c r="H2042" t="s">
        <v>3315</v>
      </c>
      <c r="I2042" t="s">
        <v>1235</v>
      </c>
      <c r="J2042" t="s">
        <v>973</v>
      </c>
      <c r="K2042" s="23">
        <v>3.0</v>
      </c>
      <c r="N2042">
        <v>2.5</v>
      </c>
      <c r="O2042" s="23">
        <v>1.0</v>
      </c>
      <c r="R2042">
        <v>1.6</v>
      </c>
      <c r="S2042">
        <v>0.05</v>
      </c>
      <c r="T2042">
        <v>-1.0</v>
      </c>
      <c r="V2042" s="6" t="s">
        <v>1311</v>
      </c>
      <c r="W2042" s="6" t="s">
        <v>1488</v>
      </c>
      <c r="X2042" s="6" t="s">
        <v>3290</v>
      </c>
      <c r="Y2042" s="6" t="s">
        <v>1316</v>
      </c>
      <c r="Z2042" s="6" t="s">
        <v>1251</v>
      </c>
      <c r="AA2042" s="35" t="s">
        <v>3316</v>
      </c>
      <c r="AB2042" s="6" t="s">
        <v>3317</v>
      </c>
    </row>
    <row r="2043" ht="15.75" hidden="1" customHeight="1">
      <c r="A2043" s="2">
        <v>49.0</v>
      </c>
      <c r="B2043" s="18" t="s">
        <v>794</v>
      </c>
      <c r="C2043">
        <v>3.0</v>
      </c>
      <c r="D2043">
        <v>1.0</v>
      </c>
      <c r="E2043" t="s">
        <v>965</v>
      </c>
      <c r="F2043" t="s">
        <v>1540</v>
      </c>
      <c r="G2043" t="s">
        <v>3314</v>
      </c>
      <c r="H2043" t="s">
        <v>3315</v>
      </c>
      <c r="I2043" t="s">
        <v>1235</v>
      </c>
      <c r="J2043" t="s">
        <v>973</v>
      </c>
      <c r="K2043" s="23">
        <v>4.0</v>
      </c>
      <c r="N2043">
        <v>2.5</v>
      </c>
      <c r="O2043" s="23">
        <v>1.0</v>
      </c>
      <c r="R2043">
        <v>1.6</v>
      </c>
      <c r="S2043">
        <v>0.05</v>
      </c>
      <c r="T2043">
        <v>-1.0</v>
      </c>
      <c r="V2043" s="6" t="s">
        <v>1311</v>
      </c>
      <c r="W2043" s="6" t="s">
        <v>1490</v>
      </c>
      <c r="X2043" s="6" t="s">
        <v>3291</v>
      </c>
      <c r="Y2043" s="6" t="s">
        <v>1316</v>
      </c>
      <c r="Z2043" s="6" t="s">
        <v>1251</v>
      </c>
      <c r="AA2043" s="35" t="s">
        <v>3316</v>
      </c>
      <c r="AB2043" s="6" t="s">
        <v>3317</v>
      </c>
    </row>
    <row r="2044" ht="15.75" hidden="1" customHeight="1">
      <c r="A2044" s="2">
        <v>49.0</v>
      </c>
      <c r="B2044" s="18" t="s">
        <v>794</v>
      </c>
      <c r="C2044">
        <v>1.0</v>
      </c>
      <c r="D2044">
        <v>1.0</v>
      </c>
      <c r="E2044" t="s">
        <v>965</v>
      </c>
      <c r="F2044" t="s">
        <v>1540</v>
      </c>
      <c r="G2044" t="s">
        <v>3318</v>
      </c>
      <c r="H2044" t="s">
        <v>3319</v>
      </c>
      <c r="I2044" t="s">
        <v>1235</v>
      </c>
      <c r="J2044" t="s">
        <v>973</v>
      </c>
      <c r="K2044" s="23">
        <v>0.0</v>
      </c>
      <c r="N2044">
        <v>461.0</v>
      </c>
      <c r="O2044" s="23">
        <v>2.0</v>
      </c>
      <c r="R2044">
        <v>85.0</v>
      </c>
      <c r="S2044">
        <v>0.05</v>
      </c>
      <c r="T2044">
        <v>-1.0</v>
      </c>
      <c r="U2044">
        <v>1.0</v>
      </c>
      <c r="V2044" s="6" t="s">
        <v>978</v>
      </c>
      <c r="W2044" s="6" t="s">
        <v>1384</v>
      </c>
      <c r="X2044" s="6" t="s">
        <v>1384</v>
      </c>
      <c r="Y2044" s="6" t="s">
        <v>3288</v>
      </c>
      <c r="Z2044" s="6" t="s">
        <v>3289</v>
      </c>
      <c r="AA2044" s="35" t="s">
        <v>3320</v>
      </c>
      <c r="AB2044" s="6" t="s">
        <v>3321</v>
      </c>
    </row>
    <row r="2045" ht="15.75" hidden="1" customHeight="1">
      <c r="A2045" s="2">
        <v>49.0</v>
      </c>
      <c r="B2045" s="18" t="s">
        <v>794</v>
      </c>
      <c r="C2045">
        <v>1.0</v>
      </c>
      <c r="D2045">
        <v>1.0</v>
      </c>
      <c r="E2045" t="s">
        <v>965</v>
      </c>
      <c r="F2045" t="s">
        <v>1540</v>
      </c>
      <c r="G2045" t="s">
        <v>3318</v>
      </c>
      <c r="H2045" t="s">
        <v>3319</v>
      </c>
      <c r="I2045" t="s">
        <v>1235</v>
      </c>
      <c r="J2045" t="s">
        <v>973</v>
      </c>
      <c r="K2045" s="23">
        <v>0.0</v>
      </c>
      <c r="N2045">
        <v>461.0</v>
      </c>
      <c r="O2045" s="23">
        <v>3.0</v>
      </c>
      <c r="R2045">
        <v>305.0</v>
      </c>
      <c r="S2045" t="s">
        <v>976</v>
      </c>
      <c r="T2045">
        <v>0.0</v>
      </c>
      <c r="U2045">
        <v>0.0</v>
      </c>
      <c r="V2045" s="6" t="s">
        <v>978</v>
      </c>
      <c r="W2045" s="6" t="s">
        <v>1384</v>
      </c>
      <c r="X2045" s="6" t="s">
        <v>1384</v>
      </c>
      <c r="Y2045" s="6" t="s">
        <v>1488</v>
      </c>
      <c r="Z2045" s="6" t="s">
        <v>3290</v>
      </c>
      <c r="AA2045" s="35" t="s">
        <v>3320</v>
      </c>
      <c r="AB2045" s="6" t="s">
        <v>3321</v>
      </c>
    </row>
    <row r="2046" ht="15.75" hidden="1" customHeight="1">
      <c r="A2046" s="2">
        <v>49.0</v>
      </c>
      <c r="B2046" s="18" t="s">
        <v>794</v>
      </c>
      <c r="C2046">
        <v>1.0</v>
      </c>
      <c r="D2046">
        <v>1.0</v>
      </c>
      <c r="E2046" t="s">
        <v>965</v>
      </c>
      <c r="F2046" t="s">
        <v>1540</v>
      </c>
      <c r="G2046" t="s">
        <v>3318</v>
      </c>
      <c r="H2046" t="s">
        <v>3319</v>
      </c>
      <c r="I2046" t="s">
        <v>1235</v>
      </c>
      <c r="J2046" t="s">
        <v>973</v>
      </c>
      <c r="K2046" s="23">
        <v>0.0</v>
      </c>
      <c r="N2046">
        <v>461.0</v>
      </c>
      <c r="O2046" s="23">
        <v>4.0</v>
      </c>
      <c r="R2046">
        <v>231.0</v>
      </c>
      <c r="S2046" t="s">
        <v>976</v>
      </c>
      <c r="T2046">
        <v>0.0</v>
      </c>
      <c r="U2046">
        <v>0.0</v>
      </c>
      <c r="V2046" s="6" t="s">
        <v>978</v>
      </c>
      <c r="W2046" s="6" t="s">
        <v>1384</v>
      </c>
      <c r="X2046" s="6" t="s">
        <v>1384</v>
      </c>
      <c r="Y2046" s="6" t="s">
        <v>1490</v>
      </c>
      <c r="Z2046" s="6" t="s">
        <v>3291</v>
      </c>
      <c r="AA2046" s="35" t="s">
        <v>3320</v>
      </c>
      <c r="AB2046" s="6" t="s">
        <v>3321</v>
      </c>
    </row>
    <row r="2047" ht="15.75" hidden="1" customHeight="1">
      <c r="A2047" s="2">
        <v>49.0</v>
      </c>
      <c r="B2047" s="18" t="s">
        <v>794</v>
      </c>
      <c r="C2047">
        <v>1.0</v>
      </c>
      <c r="D2047">
        <v>1.0</v>
      </c>
      <c r="E2047" t="s">
        <v>965</v>
      </c>
      <c r="F2047" t="s">
        <v>1540</v>
      </c>
      <c r="G2047" t="s">
        <v>3318</v>
      </c>
      <c r="H2047" t="s">
        <v>3319</v>
      </c>
      <c r="I2047" t="s">
        <v>1235</v>
      </c>
      <c r="J2047" t="s">
        <v>973</v>
      </c>
      <c r="K2047" s="23">
        <v>0.0</v>
      </c>
      <c r="N2047">
        <v>461.0</v>
      </c>
      <c r="O2047" s="23">
        <v>1.0</v>
      </c>
      <c r="R2047">
        <v>149.0</v>
      </c>
      <c r="S2047" t="s">
        <v>976</v>
      </c>
      <c r="T2047">
        <v>0.0</v>
      </c>
      <c r="U2047">
        <v>0.0</v>
      </c>
      <c r="V2047" s="6" t="s">
        <v>978</v>
      </c>
      <c r="W2047" s="6" t="s">
        <v>1384</v>
      </c>
      <c r="X2047" s="6" t="s">
        <v>1384</v>
      </c>
      <c r="Y2047" s="6" t="s">
        <v>1316</v>
      </c>
      <c r="Z2047" s="6" t="s">
        <v>1251</v>
      </c>
      <c r="AA2047" s="35" t="s">
        <v>3320</v>
      </c>
      <c r="AB2047" s="6" t="s">
        <v>3321</v>
      </c>
    </row>
    <row r="2048" ht="15.75" hidden="1" customHeight="1">
      <c r="A2048" s="2">
        <v>49.0</v>
      </c>
      <c r="B2048" s="18" t="s">
        <v>794</v>
      </c>
      <c r="C2048">
        <v>1.0</v>
      </c>
      <c r="D2048">
        <v>1.0</v>
      </c>
      <c r="E2048" t="s">
        <v>965</v>
      </c>
      <c r="F2048" t="s">
        <v>1540</v>
      </c>
      <c r="G2048" t="s">
        <v>3318</v>
      </c>
      <c r="H2048" t="s">
        <v>3319</v>
      </c>
      <c r="I2048" t="s">
        <v>1235</v>
      </c>
      <c r="J2048" t="s">
        <v>973</v>
      </c>
      <c r="K2048" s="23">
        <v>2.0</v>
      </c>
      <c r="N2048">
        <v>85.0</v>
      </c>
      <c r="O2048" s="23">
        <v>3.0</v>
      </c>
      <c r="R2048">
        <v>305.0</v>
      </c>
      <c r="S2048">
        <v>0.05</v>
      </c>
      <c r="T2048">
        <v>1.0</v>
      </c>
      <c r="V2048" s="6" t="s">
        <v>1311</v>
      </c>
      <c r="W2048" s="6" t="s">
        <v>3288</v>
      </c>
      <c r="X2048" s="6" t="s">
        <v>3289</v>
      </c>
      <c r="Y2048" s="6" t="s">
        <v>1488</v>
      </c>
      <c r="Z2048" s="6" t="s">
        <v>3290</v>
      </c>
      <c r="AA2048" s="35" t="s">
        <v>3320</v>
      </c>
      <c r="AB2048" s="6" t="s">
        <v>3321</v>
      </c>
    </row>
    <row r="2049" ht="15.75" hidden="1" customHeight="1">
      <c r="A2049" s="2">
        <v>49.0</v>
      </c>
      <c r="B2049" s="18" t="s">
        <v>794</v>
      </c>
      <c r="C2049">
        <v>1.0</v>
      </c>
      <c r="D2049">
        <v>1.0</v>
      </c>
      <c r="E2049" t="s">
        <v>965</v>
      </c>
      <c r="F2049" t="s">
        <v>1540</v>
      </c>
      <c r="G2049" t="s">
        <v>3318</v>
      </c>
      <c r="H2049" t="s">
        <v>3319</v>
      </c>
      <c r="I2049" t="s">
        <v>1235</v>
      </c>
      <c r="J2049" t="s">
        <v>973</v>
      </c>
      <c r="K2049" s="23">
        <v>2.0</v>
      </c>
      <c r="N2049">
        <v>85.0</v>
      </c>
      <c r="O2049" s="23">
        <v>4.0</v>
      </c>
      <c r="R2049">
        <v>231.0</v>
      </c>
      <c r="S2049" t="s">
        <v>976</v>
      </c>
      <c r="T2049">
        <v>0.0</v>
      </c>
      <c r="U2049">
        <v>0.0</v>
      </c>
      <c r="V2049" s="6" t="s">
        <v>1311</v>
      </c>
      <c r="W2049" s="6" t="s">
        <v>3288</v>
      </c>
      <c r="X2049" s="6" t="s">
        <v>3289</v>
      </c>
      <c r="Y2049" s="6" t="s">
        <v>1490</v>
      </c>
      <c r="Z2049" s="6" t="s">
        <v>3291</v>
      </c>
      <c r="AA2049" s="35" t="s">
        <v>3320</v>
      </c>
      <c r="AB2049" s="6" t="s">
        <v>3321</v>
      </c>
    </row>
    <row r="2050" ht="15.75" hidden="1" customHeight="1">
      <c r="A2050" s="2">
        <v>49.0</v>
      </c>
      <c r="B2050" s="18" t="s">
        <v>794</v>
      </c>
      <c r="C2050">
        <v>1.0</v>
      </c>
      <c r="D2050">
        <v>1.0</v>
      </c>
      <c r="E2050" t="s">
        <v>965</v>
      </c>
      <c r="F2050" t="s">
        <v>1540</v>
      </c>
      <c r="G2050" t="s">
        <v>3318</v>
      </c>
      <c r="H2050" t="s">
        <v>3319</v>
      </c>
      <c r="I2050" t="s">
        <v>1235</v>
      </c>
      <c r="J2050" t="s">
        <v>973</v>
      </c>
      <c r="K2050" s="23">
        <v>2.0</v>
      </c>
      <c r="N2050">
        <v>85.0</v>
      </c>
      <c r="O2050" s="23">
        <v>1.0</v>
      </c>
      <c r="R2050">
        <v>149.0</v>
      </c>
      <c r="S2050" t="s">
        <v>976</v>
      </c>
      <c r="T2050">
        <v>0.0</v>
      </c>
      <c r="U2050">
        <v>0.0</v>
      </c>
      <c r="V2050" s="6" t="s">
        <v>1311</v>
      </c>
      <c r="W2050" s="6" t="s">
        <v>3288</v>
      </c>
      <c r="X2050" s="6" t="s">
        <v>3289</v>
      </c>
      <c r="Y2050" s="6" t="s">
        <v>1316</v>
      </c>
      <c r="Z2050" s="6" t="s">
        <v>1251</v>
      </c>
      <c r="AA2050" s="35" t="s">
        <v>3320</v>
      </c>
      <c r="AB2050" s="6" t="s">
        <v>3321</v>
      </c>
    </row>
    <row r="2051" ht="15.75" hidden="1" customHeight="1">
      <c r="A2051" s="2">
        <v>49.0</v>
      </c>
      <c r="B2051" s="18" t="s">
        <v>794</v>
      </c>
      <c r="C2051">
        <v>1.0</v>
      </c>
      <c r="D2051">
        <v>1.0</v>
      </c>
      <c r="E2051" t="s">
        <v>965</v>
      </c>
      <c r="F2051" t="s">
        <v>1540</v>
      </c>
      <c r="G2051" t="s">
        <v>3318</v>
      </c>
      <c r="H2051" t="s">
        <v>3319</v>
      </c>
      <c r="I2051" t="s">
        <v>1235</v>
      </c>
      <c r="J2051" t="s">
        <v>973</v>
      </c>
      <c r="K2051" s="23">
        <v>3.0</v>
      </c>
      <c r="N2051">
        <v>305.0</v>
      </c>
      <c r="O2051" s="23">
        <v>4.0</v>
      </c>
      <c r="R2051">
        <v>231.0</v>
      </c>
      <c r="S2051" t="s">
        <v>976</v>
      </c>
      <c r="T2051">
        <v>0.0</v>
      </c>
      <c r="U2051">
        <v>0.0</v>
      </c>
      <c r="V2051" s="6" t="s">
        <v>1311</v>
      </c>
      <c r="W2051" s="6" t="s">
        <v>1488</v>
      </c>
      <c r="X2051" s="6" t="s">
        <v>3290</v>
      </c>
      <c r="Y2051" s="6" t="s">
        <v>1490</v>
      </c>
      <c r="Z2051" s="6" t="s">
        <v>3291</v>
      </c>
      <c r="AA2051" s="35" t="s">
        <v>3320</v>
      </c>
      <c r="AB2051" s="6" t="s">
        <v>3321</v>
      </c>
    </row>
    <row r="2052" ht="15.75" hidden="1" customHeight="1">
      <c r="A2052" s="2">
        <v>49.0</v>
      </c>
      <c r="B2052" s="18" t="s">
        <v>794</v>
      </c>
      <c r="C2052">
        <v>1.0</v>
      </c>
      <c r="D2052">
        <v>1.0</v>
      </c>
      <c r="E2052" t="s">
        <v>965</v>
      </c>
      <c r="F2052" t="s">
        <v>1540</v>
      </c>
      <c r="G2052" t="s">
        <v>3318</v>
      </c>
      <c r="H2052" t="s">
        <v>3319</v>
      </c>
      <c r="I2052" t="s">
        <v>1235</v>
      </c>
      <c r="J2052" t="s">
        <v>973</v>
      </c>
      <c r="K2052" s="23">
        <v>3.0</v>
      </c>
      <c r="N2052">
        <v>305.0</v>
      </c>
      <c r="O2052" s="23">
        <v>1.0</v>
      </c>
      <c r="R2052">
        <v>149.0</v>
      </c>
      <c r="S2052" t="s">
        <v>976</v>
      </c>
      <c r="T2052">
        <v>0.0</v>
      </c>
      <c r="U2052">
        <v>0.0</v>
      </c>
      <c r="V2052" s="6" t="s">
        <v>1311</v>
      </c>
      <c r="W2052" s="6" t="s">
        <v>1488</v>
      </c>
      <c r="X2052" s="6" t="s">
        <v>3290</v>
      </c>
      <c r="Y2052" s="6" t="s">
        <v>1316</v>
      </c>
      <c r="Z2052" s="6" t="s">
        <v>1251</v>
      </c>
      <c r="AA2052" s="35" t="s">
        <v>3320</v>
      </c>
      <c r="AB2052" s="6" t="s">
        <v>3321</v>
      </c>
    </row>
    <row r="2053" ht="15.75" hidden="1" customHeight="1">
      <c r="A2053" s="2">
        <v>49.0</v>
      </c>
      <c r="B2053" s="18" t="s">
        <v>794</v>
      </c>
      <c r="C2053">
        <v>1.0</v>
      </c>
      <c r="D2053">
        <v>1.0</v>
      </c>
      <c r="E2053" t="s">
        <v>965</v>
      </c>
      <c r="F2053" t="s">
        <v>1540</v>
      </c>
      <c r="G2053" t="s">
        <v>3318</v>
      </c>
      <c r="H2053" t="s">
        <v>3319</v>
      </c>
      <c r="I2053" t="s">
        <v>1235</v>
      </c>
      <c r="J2053" t="s">
        <v>973</v>
      </c>
      <c r="K2053" s="23">
        <v>4.0</v>
      </c>
      <c r="N2053">
        <v>231.0</v>
      </c>
      <c r="O2053" s="23">
        <v>1.0</v>
      </c>
      <c r="R2053">
        <v>149.0</v>
      </c>
      <c r="S2053" t="s">
        <v>976</v>
      </c>
      <c r="T2053">
        <v>0.0</v>
      </c>
      <c r="U2053">
        <v>0.0</v>
      </c>
      <c r="V2053" s="6" t="s">
        <v>1311</v>
      </c>
      <c r="W2053" s="6" t="s">
        <v>1490</v>
      </c>
      <c r="X2053" s="6" t="s">
        <v>3291</v>
      </c>
      <c r="Y2053" s="6" t="s">
        <v>1316</v>
      </c>
      <c r="Z2053" s="6" t="s">
        <v>1251</v>
      </c>
      <c r="AA2053" s="35" t="s">
        <v>3320</v>
      </c>
      <c r="AB2053" s="6" t="s">
        <v>3321</v>
      </c>
    </row>
    <row r="2054" ht="15.75" hidden="1" customHeight="1">
      <c r="A2054" s="2">
        <v>49.0</v>
      </c>
      <c r="B2054" s="18" t="s">
        <v>794</v>
      </c>
      <c r="C2054">
        <v>2.0</v>
      </c>
      <c r="D2054">
        <v>1.0</v>
      </c>
      <c r="E2054" t="s">
        <v>965</v>
      </c>
      <c r="F2054" t="s">
        <v>1540</v>
      </c>
      <c r="G2054" t="s">
        <v>3318</v>
      </c>
      <c r="H2054" t="s">
        <v>3319</v>
      </c>
      <c r="I2054" t="s">
        <v>1235</v>
      </c>
      <c r="J2054" t="s">
        <v>973</v>
      </c>
      <c r="K2054" s="23">
        <v>0.0</v>
      </c>
      <c r="N2054">
        <v>153.0</v>
      </c>
      <c r="O2054" s="23">
        <v>2.0</v>
      </c>
      <c r="R2054">
        <v>111.0</v>
      </c>
      <c r="S2054" t="s">
        <v>976</v>
      </c>
      <c r="T2054">
        <v>0.0</v>
      </c>
      <c r="U2054">
        <v>0.0</v>
      </c>
      <c r="V2054" s="6" t="s">
        <v>978</v>
      </c>
      <c r="W2054" s="6" t="s">
        <v>1384</v>
      </c>
      <c r="X2054" s="6" t="s">
        <v>1384</v>
      </c>
      <c r="Y2054" s="6" t="s">
        <v>3288</v>
      </c>
      <c r="Z2054" s="6" t="s">
        <v>3289</v>
      </c>
      <c r="AA2054" s="35" t="s">
        <v>3320</v>
      </c>
      <c r="AB2054" s="6" t="s">
        <v>3321</v>
      </c>
    </row>
    <row r="2055" ht="15.75" hidden="1" customHeight="1">
      <c r="A2055" s="2">
        <v>49.0</v>
      </c>
      <c r="B2055" s="18" t="s">
        <v>794</v>
      </c>
      <c r="C2055">
        <v>2.0</v>
      </c>
      <c r="D2055">
        <v>1.0</v>
      </c>
      <c r="E2055" t="s">
        <v>965</v>
      </c>
      <c r="F2055" t="s">
        <v>1540</v>
      </c>
      <c r="G2055" t="s">
        <v>3318</v>
      </c>
      <c r="H2055" t="s">
        <v>3319</v>
      </c>
      <c r="I2055" t="s">
        <v>1235</v>
      </c>
      <c r="J2055" t="s">
        <v>973</v>
      </c>
      <c r="K2055" s="23">
        <v>0.0</v>
      </c>
      <c r="N2055">
        <v>153.0</v>
      </c>
      <c r="O2055" s="23">
        <v>3.0</v>
      </c>
      <c r="R2055">
        <v>155.0</v>
      </c>
      <c r="S2055" t="s">
        <v>976</v>
      </c>
      <c r="T2055">
        <v>0.0</v>
      </c>
      <c r="U2055">
        <v>0.0</v>
      </c>
      <c r="V2055" s="6" t="s">
        <v>978</v>
      </c>
      <c r="W2055" s="6" t="s">
        <v>1384</v>
      </c>
      <c r="X2055" s="6" t="s">
        <v>1384</v>
      </c>
      <c r="Y2055" s="6" t="s">
        <v>1488</v>
      </c>
      <c r="Z2055" s="6" t="s">
        <v>3290</v>
      </c>
      <c r="AA2055" s="35" t="s">
        <v>3320</v>
      </c>
      <c r="AB2055" s="6" t="s">
        <v>3321</v>
      </c>
    </row>
    <row r="2056" ht="15.75" hidden="1" customHeight="1">
      <c r="A2056" s="2">
        <v>49.0</v>
      </c>
      <c r="B2056" s="18" t="s">
        <v>794</v>
      </c>
      <c r="C2056">
        <v>2.0</v>
      </c>
      <c r="D2056">
        <v>1.0</v>
      </c>
      <c r="E2056" t="s">
        <v>965</v>
      </c>
      <c r="F2056" t="s">
        <v>1540</v>
      </c>
      <c r="G2056" t="s">
        <v>3318</v>
      </c>
      <c r="H2056" t="s">
        <v>3319</v>
      </c>
      <c r="I2056" t="s">
        <v>1235</v>
      </c>
      <c r="J2056" t="s">
        <v>973</v>
      </c>
      <c r="K2056" s="23">
        <v>0.0</v>
      </c>
      <c r="N2056">
        <v>153.0</v>
      </c>
      <c r="O2056" s="23">
        <v>4.0</v>
      </c>
      <c r="R2056">
        <v>125.0</v>
      </c>
      <c r="S2056" t="s">
        <v>976</v>
      </c>
      <c r="T2056">
        <v>0.0</v>
      </c>
      <c r="U2056">
        <v>0.0</v>
      </c>
      <c r="V2056" s="6" t="s">
        <v>978</v>
      </c>
      <c r="W2056" s="6" t="s">
        <v>1384</v>
      </c>
      <c r="X2056" s="6" t="s">
        <v>1384</v>
      </c>
      <c r="Y2056" s="6" t="s">
        <v>1490</v>
      </c>
      <c r="Z2056" s="6" t="s">
        <v>3291</v>
      </c>
      <c r="AA2056" s="35" t="s">
        <v>3320</v>
      </c>
      <c r="AB2056" s="6" t="s">
        <v>3321</v>
      </c>
    </row>
    <row r="2057" ht="15.75" hidden="1" customHeight="1">
      <c r="A2057" s="2">
        <v>49.0</v>
      </c>
      <c r="B2057" s="18" t="s">
        <v>794</v>
      </c>
      <c r="C2057">
        <v>2.0</v>
      </c>
      <c r="D2057">
        <v>1.0</v>
      </c>
      <c r="E2057" t="s">
        <v>965</v>
      </c>
      <c r="F2057" t="s">
        <v>1540</v>
      </c>
      <c r="G2057" t="s">
        <v>3318</v>
      </c>
      <c r="H2057" t="s">
        <v>3319</v>
      </c>
      <c r="I2057" t="s">
        <v>1235</v>
      </c>
      <c r="J2057" t="s">
        <v>973</v>
      </c>
      <c r="K2057" s="23">
        <v>0.0</v>
      </c>
      <c r="N2057">
        <v>153.0</v>
      </c>
      <c r="O2057" s="23">
        <v>1.0</v>
      </c>
      <c r="R2057">
        <v>101.0</v>
      </c>
      <c r="S2057" t="s">
        <v>976</v>
      </c>
      <c r="T2057">
        <v>0.0</v>
      </c>
      <c r="U2057">
        <v>0.0</v>
      </c>
      <c r="V2057" s="6" t="s">
        <v>978</v>
      </c>
      <c r="W2057" s="6" t="s">
        <v>1384</v>
      </c>
      <c r="X2057" s="6" t="s">
        <v>1384</v>
      </c>
      <c r="Y2057" s="6" t="s">
        <v>1316</v>
      </c>
      <c r="Z2057" s="6" t="s">
        <v>1251</v>
      </c>
      <c r="AA2057" s="35" t="s">
        <v>3320</v>
      </c>
      <c r="AB2057" s="6" t="s">
        <v>3321</v>
      </c>
    </row>
    <row r="2058" ht="15.75" hidden="1" customHeight="1">
      <c r="A2058" s="2">
        <v>49.0</v>
      </c>
      <c r="B2058" s="18" t="s">
        <v>794</v>
      </c>
      <c r="C2058">
        <v>2.0</v>
      </c>
      <c r="D2058">
        <v>1.0</v>
      </c>
      <c r="E2058" t="s">
        <v>965</v>
      </c>
      <c r="F2058" t="s">
        <v>1540</v>
      </c>
      <c r="G2058" t="s">
        <v>3318</v>
      </c>
      <c r="H2058" t="s">
        <v>3319</v>
      </c>
      <c r="I2058" t="s">
        <v>1235</v>
      </c>
      <c r="J2058" t="s">
        <v>973</v>
      </c>
      <c r="K2058" s="23">
        <v>2.0</v>
      </c>
      <c r="N2058">
        <v>111.0</v>
      </c>
      <c r="O2058" s="23">
        <v>3.0</v>
      </c>
      <c r="R2058">
        <v>155.0</v>
      </c>
      <c r="S2058" t="s">
        <v>976</v>
      </c>
      <c r="T2058">
        <v>0.0</v>
      </c>
      <c r="U2058">
        <v>0.0</v>
      </c>
      <c r="V2058" s="6" t="s">
        <v>1311</v>
      </c>
      <c r="W2058" s="6" t="s">
        <v>3288</v>
      </c>
      <c r="X2058" s="6" t="s">
        <v>3289</v>
      </c>
      <c r="Y2058" s="6" t="s">
        <v>1488</v>
      </c>
      <c r="Z2058" s="6" t="s">
        <v>3290</v>
      </c>
      <c r="AA2058" s="35" t="s">
        <v>3320</v>
      </c>
      <c r="AB2058" s="6" t="s">
        <v>3321</v>
      </c>
    </row>
    <row r="2059" ht="15.75" hidden="1" customHeight="1">
      <c r="A2059" s="2">
        <v>49.0</v>
      </c>
      <c r="B2059" s="18" t="s">
        <v>794</v>
      </c>
      <c r="C2059">
        <v>2.0</v>
      </c>
      <c r="D2059">
        <v>1.0</v>
      </c>
      <c r="E2059" t="s">
        <v>965</v>
      </c>
      <c r="F2059" t="s">
        <v>1540</v>
      </c>
      <c r="G2059" t="s">
        <v>3318</v>
      </c>
      <c r="H2059" t="s">
        <v>3319</v>
      </c>
      <c r="I2059" t="s">
        <v>1235</v>
      </c>
      <c r="J2059" t="s">
        <v>973</v>
      </c>
      <c r="K2059" s="23">
        <v>2.0</v>
      </c>
      <c r="N2059">
        <v>111.0</v>
      </c>
      <c r="O2059" s="23">
        <v>4.0</v>
      </c>
      <c r="R2059">
        <v>125.0</v>
      </c>
      <c r="S2059" t="s">
        <v>976</v>
      </c>
      <c r="T2059">
        <v>0.0</v>
      </c>
      <c r="U2059">
        <v>0.0</v>
      </c>
      <c r="V2059" s="6" t="s">
        <v>1311</v>
      </c>
      <c r="W2059" s="6" t="s">
        <v>3288</v>
      </c>
      <c r="X2059" s="6" t="s">
        <v>3289</v>
      </c>
      <c r="Y2059" s="6" t="s">
        <v>1490</v>
      </c>
      <c r="Z2059" s="6" t="s">
        <v>3291</v>
      </c>
      <c r="AA2059" s="35" t="s">
        <v>3320</v>
      </c>
      <c r="AB2059" s="6" t="s">
        <v>3321</v>
      </c>
    </row>
    <row r="2060" ht="15.75" hidden="1" customHeight="1">
      <c r="A2060" s="2">
        <v>49.0</v>
      </c>
      <c r="B2060" s="18" t="s">
        <v>794</v>
      </c>
      <c r="C2060">
        <v>2.0</v>
      </c>
      <c r="D2060">
        <v>1.0</v>
      </c>
      <c r="E2060" t="s">
        <v>965</v>
      </c>
      <c r="F2060" t="s">
        <v>1540</v>
      </c>
      <c r="G2060" t="s">
        <v>3318</v>
      </c>
      <c r="H2060" t="s">
        <v>3319</v>
      </c>
      <c r="I2060" t="s">
        <v>1235</v>
      </c>
      <c r="J2060" t="s">
        <v>973</v>
      </c>
      <c r="K2060" s="23">
        <v>2.0</v>
      </c>
      <c r="N2060">
        <v>111.0</v>
      </c>
      <c r="O2060" s="23">
        <v>1.0</v>
      </c>
      <c r="R2060">
        <v>101.0</v>
      </c>
      <c r="S2060" t="s">
        <v>976</v>
      </c>
      <c r="T2060">
        <v>0.0</v>
      </c>
      <c r="U2060">
        <v>0.0</v>
      </c>
      <c r="V2060" s="6" t="s">
        <v>1311</v>
      </c>
      <c r="W2060" s="6" t="s">
        <v>3288</v>
      </c>
      <c r="X2060" s="6" t="s">
        <v>3289</v>
      </c>
      <c r="Y2060" s="6" t="s">
        <v>1316</v>
      </c>
      <c r="Z2060" s="6" t="s">
        <v>1251</v>
      </c>
      <c r="AA2060" s="35" t="s">
        <v>3320</v>
      </c>
      <c r="AB2060" s="6" t="s">
        <v>3321</v>
      </c>
    </row>
    <row r="2061" ht="15.75" hidden="1" customHeight="1">
      <c r="A2061" s="2">
        <v>49.0</v>
      </c>
      <c r="B2061" s="18" t="s">
        <v>794</v>
      </c>
      <c r="C2061">
        <v>2.0</v>
      </c>
      <c r="D2061">
        <v>1.0</v>
      </c>
      <c r="E2061" t="s">
        <v>965</v>
      </c>
      <c r="F2061" t="s">
        <v>1540</v>
      </c>
      <c r="G2061" t="s">
        <v>3318</v>
      </c>
      <c r="H2061" t="s">
        <v>3319</v>
      </c>
      <c r="I2061" t="s">
        <v>1235</v>
      </c>
      <c r="J2061" t="s">
        <v>973</v>
      </c>
      <c r="K2061" s="23">
        <v>3.0</v>
      </c>
      <c r="N2061">
        <v>155.0</v>
      </c>
      <c r="O2061" s="23">
        <v>4.0</v>
      </c>
      <c r="R2061">
        <v>125.0</v>
      </c>
      <c r="S2061" t="s">
        <v>976</v>
      </c>
      <c r="T2061">
        <v>0.0</v>
      </c>
      <c r="U2061">
        <v>0.0</v>
      </c>
      <c r="V2061" s="6" t="s">
        <v>1311</v>
      </c>
      <c r="W2061" s="6" t="s">
        <v>1488</v>
      </c>
      <c r="X2061" s="6" t="s">
        <v>3290</v>
      </c>
      <c r="Y2061" s="6" t="s">
        <v>1490</v>
      </c>
      <c r="Z2061" s="6" t="s">
        <v>3291</v>
      </c>
      <c r="AA2061" s="35" t="s">
        <v>3320</v>
      </c>
      <c r="AB2061" s="6" t="s">
        <v>3321</v>
      </c>
    </row>
    <row r="2062" ht="15.75" hidden="1" customHeight="1">
      <c r="A2062" s="2">
        <v>49.0</v>
      </c>
      <c r="B2062" s="18" t="s">
        <v>794</v>
      </c>
      <c r="C2062">
        <v>2.0</v>
      </c>
      <c r="D2062">
        <v>1.0</v>
      </c>
      <c r="E2062" t="s">
        <v>965</v>
      </c>
      <c r="F2062" t="s">
        <v>1540</v>
      </c>
      <c r="G2062" t="s">
        <v>3318</v>
      </c>
      <c r="H2062" t="s">
        <v>3319</v>
      </c>
      <c r="I2062" t="s">
        <v>1235</v>
      </c>
      <c r="J2062" t="s">
        <v>973</v>
      </c>
      <c r="K2062" s="23">
        <v>3.0</v>
      </c>
      <c r="N2062">
        <v>155.0</v>
      </c>
      <c r="O2062" s="23">
        <v>1.0</v>
      </c>
      <c r="R2062">
        <v>101.0</v>
      </c>
      <c r="S2062" t="s">
        <v>976</v>
      </c>
      <c r="T2062">
        <v>0.0</v>
      </c>
      <c r="U2062">
        <v>0.0</v>
      </c>
      <c r="V2062" s="6" t="s">
        <v>1311</v>
      </c>
      <c r="W2062" s="6" t="s">
        <v>1488</v>
      </c>
      <c r="X2062" s="6" t="s">
        <v>3290</v>
      </c>
      <c r="Y2062" s="6" t="s">
        <v>1316</v>
      </c>
      <c r="Z2062" s="6" t="s">
        <v>1251</v>
      </c>
      <c r="AA2062" s="35" t="s">
        <v>3320</v>
      </c>
      <c r="AB2062" s="6" t="s">
        <v>3321</v>
      </c>
    </row>
    <row r="2063" ht="15.75" hidden="1" customHeight="1">
      <c r="A2063" s="2">
        <v>49.0</v>
      </c>
      <c r="B2063" s="18" t="s">
        <v>794</v>
      </c>
      <c r="C2063">
        <v>2.0</v>
      </c>
      <c r="D2063">
        <v>1.0</v>
      </c>
      <c r="E2063" t="s">
        <v>965</v>
      </c>
      <c r="F2063" t="s">
        <v>1540</v>
      </c>
      <c r="G2063" t="s">
        <v>3318</v>
      </c>
      <c r="H2063" t="s">
        <v>3319</v>
      </c>
      <c r="I2063" t="s">
        <v>1235</v>
      </c>
      <c r="J2063" t="s">
        <v>973</v>
      </c>
      <c r="K2063" s="23">
        <v>4.0</v>
      </c>
      <c r="N2063">
        <v>125.0</v>
      </c>
      <c r="O2063" s="23">
        <v>1.0</v>
      </c>
      <c r="R2063">
        <v>101.0</v>
      </c>
      <c r="S2063" t="s">
        <v>976</v>
      </c>
      <c r="T2063">
        <v>0.0</v>
      </c>
      <c r="U2063">
        <v>0.0</v>
      </c>
      <c r="V2063" s="6" t="s">
        <v>1311</v>
      </c>
      <c r="W2063" s="6" t="s">
        <v>1490</v>
      </c>
      <c r="X2063" s="6" t="s">
        <v>3291</v>
      </c>
      <c r="Y2063" s="6" t="s">
        <v>1316</v>
      </c>
      <c r="Z2063" s="6" t="s">
        <v>1251</v>
      </c>
      <c r="AA2063" s="35" t="s">
        <v>3320</v>
      </c>
      <c r="AB2063" s="6" t="s">
        <v>3321</v>
      </c>
    </row>
    <row r="2064" ht="15.75" hidden="1" customHeight="1">
      <c r="A2064" s="2">
        <v>49.0</v>
      </c>
      <c r="B2064" s="18" t="s">
        <v>794</v>
      </c>
      <c r="C2064">
        <v>3.0</v>
      </c>
      <c r="D2064">
        <v>1.0</v>
      </c>
      <c r="E2064" t="s">
        <v>965</v>
      </c>
      <c r="F2064" t="s">
        <v>1540</v>
      </c>
      <c r="G2064" t="s">
        <v>3318</v>
      </c>
      <c r="H2064" t="s">
        <v>3319</v>
      </c>
      <c r="I2064" t="s">
        <v>1235</v>
      </c>
      <c r="J2064" t="s">
        <v>973</v>
      </c>
      <c r="K2064" s="23">
        <v>0.0</v>
      </c>
      <c r="N2064">
        <v>80.0</v>
      </c>
      <c r="O2064" s="23">
        <v>2.0</v>
      </c>
      <c r="R2064">
        <v>85.0</v>
      </c>
      <c r="S2064" t="s">
        <v>976</v>
      </c>
      <c r="T2064">
        <v>0.0</v>
      </c>
      <c r="U2064">
        <v>0.0</v>
      </c>
      <c r="V2064" s="6" t="s">
        <v>978</v>
      </c>
      <c r="W2064" s="6" t="s">
        <v>1384</v>
      </c>
      <c r="X2064" s="6" t="s">
        <v>1384</v>
      </c>
      <c r="Y2064" s="6" t="s">
        <v>3288</v>
      </c>
      <c r="Z2064" s="6" t="s">
        <v>3289</v>
      </c>
      <c r="AA2064" s="35" t="s">
        <v>3320</v>
      </c>
      <c r="AB2064" s="6" t="s">
        <v>3321</v>
      </c>
    </row>
    <row r="2065" ht="15.75" hidden="1" customHeight="1">
      <c r="A2065" s="2">
        <v>49.0</v>
      </c>
      <c r="B2065" s="18" t="s">
        <v>794</v>
      </c>
      <c r="C2065">
        <v>3.0</v>
      </c>
      <c r="D2065">
        <v>1.0</v>
      </c>
      <c r="E2065" t="s">
        <v>965</v>
      </c>
      <c r="F2065" t="s">
        <v>1540</v>
      </c>
      <c r="G2065" t="s">
        <v>3318</v>
      </c>
      <c r="H2065" t="s">
        <v>3319</v>
      </c>
      <c r="I2065" t="s">
        <v>1235</v>
      </c>
      <c r="J2065" t="s">
        <v>973</v>
      </c>
      <c r="K2065" s="23">
        <v>0.0</v>
      </c>
      <c r="N2065">
        <v>80.0</v>
      </c>
      <c r="O2065" s="23">
        <v>3.0</v>
      </c>
      <c r="R2065">
        <v>74.0</v>
      </c>
      <c r="S2065" t="s">
        <v>976</v>
      </c>
      <c r="T2065">
        <v>0.0</v>
      </c>
      <c r="U2065">
        <v>0.0</v>
      </c>
      <c r="V2065" s="6" t="s">
        <v>978</v>
      </c>
      <c r="W2065" s="6" t="s">
        <v>1384</v>
      </c>
      <c r="X2065" s="6" t="s">
        <v>1384</v>
      </c>
      <c r="Y2065" s="6" t="s">
        <v>1488</v>
      </c>
      <c r="Z2065" s="6" t="s">
        <v>3290</v>
      </c>
      <c r="AA2065" s="35" t="s">
        <v>3320</v>
      </c>
      <c r="AB2065" s="6" t="s">
        <v>3321</v>
      </c>
    </row>
    <row r="2066" ht="15.75" hidden="1" customHeight="1">
      <c r="A2066" s="2">
        <v>49.0</v>
      </c>
      <c r="B2066" s="18" t="s">
        <v>794</v>
      </c>
      <c r="C2066">
        <v>3.0</v>
      </c>
      <c r="D2066">
        <v>1.0</v>
      </c>
      <c r="E2066" t="s">
        <v>965</v>
      </c>
      <c r="F2066" t="s">
        <v>1540</v>
      </c>
      <c r="G2066" t="s">
        <v>3318</v>
      </c>
      <c r="H2066" t="s">
        <v>3319</v>
      </c>
      <c r="I2066" t="s">
        <v>1235</v>
      </c>
      <c r="J2066" t="s">
        <v>973</v>
      </c>
      <c r="K2066" s="23">
        <v>0.0</v>
      </c>
      <c r="N2066">
        <v>80.0</v>
      </c>
      <c r="O2066" s="23">
        <v>4.0</v>
      </c>
      <c r="R2066">
        <v>67.0</v>
      </c>
      <c r="S2066" t="s">
        <v>976</v>
      </c>
      <c r="T2066">
        <v>0.0</v>
      </c>
      <c r="U2066">
        <v>0.0</v>
      </c>
      <c r="V2066" s="6" t="s">
        <v>978</v>
      </c>
      <c r="W2066" s="6" t="s">
        <v>1384</v>
      </c>
      <c r="X2066" s="6" t="s">
        <v>1384</v>
      </c>
      <c r="Y2066" s="6" t="s">
        <v>1490</v>
      </c>
      <c r="Z2066" s="6" t="s">
        <v>3291</v>
      </c>
      <c r="AA2066" s="35" t="s">
        <v>3320</v>
      </c>
      <c r="AB2066" s="6" t="s">
        <v>3321</v>
      </c>
    </row>
    <row r="2067" ht="15.75" hidden="1" customHeight="1">
      <c r="A2067" s="2">
        <v>49.0</v>
      </c>
      <c r="B2067" s="18" t="s">
        <v>794</v>
      </c>
      <c r="C2067">
        <v>3.0</v>
      </c>
      <c r="D2067">
        <v>1.0</v>
      </c>
      <c r="E2067" t="s">
        <v>965</v>
      </c>
      <c r="F2067" t="s">
        <v>1540</v>
      </c>
      <c r="G2067" t="s">
        <v>3318</v>
      </c>
      <c r="H2067" t="s">
        <v>3319</v>
      </c>
      <c r="I2067" t="s">
        <v>1235</v>
      </c>
      <c r="J2067" t="s">
        <v>973</v>
      </c>
      <c r="K2067" s="23">
        <v>0.0</v>
      </c>
      <c r="N2067">
        <v>80.0</v>
      </c>
      <c r="O2067" s="23">
        <v>1.0</v>
      </c>
      <c r="R2067">
        <v>48.0</v>
      </c>
      <c r="S2067" t="s">
        <v>976</v>
      </c>
      <c r="T2067">
        <v>0.0</v>
      </c>
      <c r="U2067">
        <v>0.0</v>
      </c>
      <c r="V2067" s="6" t="s">
        <v>978</v>
      </c>
      <c r="W2067" s="6" t="s">
        <v>1384</v>
      </c>
      <c r="X2067" s="6" t="s">
        <v>1384</v>
      </c>
      <c r="Y2067" s="6" t="s">
        <v>1316</v>
      </c>
      <c r="Z2067" s="6" t="s">
        <v>1251</v>
      </c>
      <c r="AA2067" s="35" t="s">
        <v>3320</v>
      </c>
      <c r="AB2067" s="6" t="s">
        <v>3321</v>
      </c>
    </row>
    <row r="2068" ht="15.75" hidden="1" customHeight="1">
      <c r="A2068" s="2">
        <v>49.0</v>
      </c>
      <c r="B2068" s="18" t="s">
        <v>794</v>
      </c>
      <c r="C2068">
        <v>3.0</v>
      </c>
      <c r="D2068">
        <v>1.0</v>
      </c>
      <c r="E2068" t="s">
        <v>965</v>
      </c>
      <c r="F2068" t="s">
        <v>1540</v>
      </c>
      <c r="G2068" t="s">
        <v>3318</v>
      </c>
      <c r="H2068" t="s">
        <v>3319</v>
      </c>
      <c r="I2068" t="s">
        <v>1235</v>
      </c>
      <c r="J2068" t="s">
        <v>973</v>
      </c>
      <c r="K2068" s="23">
        <v>2.0</v>
      </c>
      <c r="N2068">
        <v>85.0</v>
      </c>
      <c r="O2068" s="23">
        <v>3.0</v>
      </c>
      <c r="R2068">
        <v>74.0</v>
      </c>
      <c r="S2068" t="s">
        <v>976</v>
      </c>
      <c r="T2068">
        <v>0.0</v>
      </c>
      <c r="U2068">
        <v>0.0</v>
      </c>
      <c r="V2068" s="6" t="s">
        <v>1311</v>
      </c>
      <c r="W2068" s="6" t="s">
        <v>3288</v>
      </c>
      <c r="X2068" s="6" t="s">
        <v>3289</v>
      </c>
      <c r="Y2068" s="6" t="s">
        <v>1488</v>
      </c>
      <c r="Z2068" s="6" t="s">
        <v>3290</v>
      </c>
      <c r="AA2068" s="35" t="s">
        <v>3320</v>
      </c>
      <c r="AB2068" s="6" t="s">
        <v>3321</v>
      </c>
    </row>
    <row r="2069" ht="15.75" hidden="1" customHeight="1">
      <c r="A2069" s="2">
        <v>49.0</v>
      </c>
      <c r="B2069" s="18" t="s">
        <v>794</v>
      </c>
      <c r="C2069">
        <v>3.0</v>
      </c>
      <c r="D2069">
        <v>1.0</v>
      </c>
      <c r="E2069" t="s">
        <v>965</v>
      </c>
      <c r="F2069" t="s">
        <v>1540</v>
      </c>
      <c r="G2069" t="s">
        <v>3318</v>
      </c>
      <c r="H2069" t="s">
        <v>3319</v>
      </c>
      <c r="I2069" t="s">
        <v>1235</v>
      </c>
      <c r="J2069" t="s">
        <v>973</v>
      </c>
      <c r="K2069" s="23">
        <v>2.0</v>
      </c>
      <c r="N2069">
        <v>85.0</v>
      </c>
      <c r="O2069" s="23">
        <v>4.0</v>
      </c>
      <c r="R2069">
        <v>67.0</v>
      </c>
      <c r="S2069" t="s">
        <v>976</v>
      </c>
      <c r="T2069">
        <v>0.0</v>
      </c>
      <c r="U2069">
        <v>0.0</v>
      </c>
      <c r="V2069" s="6" t="s">
        <v>1311</v>
      </c>
      <c r="W2069" s="6" t="s">
        <v>3288</v>
      </c>
      <c r="X2069" s="6" t="s">
        <v>3289</v>
      </c>
      <c r="Y2069" s="6" t="s">
        <v>1490</v>
      </c>
      <c r="Z2069" s="6" t="s">
        <v>3291</v>
      </c>
      <c r="AA2069" s="35" t="s">
        <v>3320</v>
      </c>
      <c r="AB2069" s="6" t="s">
        <v>3321</v>
      </c>
    </row>
    <row r="2070" ht="15.75" hidden="1" customHeight="1">
      <c r="A2070" s="2">
        <v>49.0</v>
      </c>
      <c r="B2070" s="18" t="s">
        <v>794</v>
      </c>
      <c r="C2070">
        <v>3.0</v>
      </c>
      <c r="D2070">
        <v>1.0</v>
      </c>
      <c r="E2070" t="s">
        <v>965</v>
      </c>
      <c r="F2070" t="s">
        <v>1540</v>
      </c>
      <c r="G2070" t="s">
        <v>3318</v>
      </c>
      <c r="H2070" t="s">
        <v>3319</v>
      </c>
      <c r="I2070" t="s">
        <v>1235</v>
      </c>
      <c r="J2070" t="s">
        <v>973</v>
      </c>
      <c r="K2070" s="23">
        <v>2.0</v>
      </c>
      <c r="N2070">
        <v>85.0</v>
      </c>
      <c r="O2070" s="23">
        <v>1.0</v>
      </c>
      <c r="R2070">
        <v>48.0</v>
      </c>
      <c r="S2070" t="s">
        <v>976</v>
      </c>
      <c r="T2070">
        <v>0.0</v>
      </c>
      <c r="U2070">
        <v>0.0</v>
      </c>
      <c r="V2070" s="6" t="s">
        <v>1311</v>
      </c>
      <c r="W2070" s="6" t="s">
        <v>3288</v>
      </c>
      <c r="X2070" s="6" t="s">
        <v>3289</v>
      </c>
      <c r="Y2070" s="6" t="s">
        <v>1316</v>
      </c>
      <c r="Z2070" s="6" t="s">
        <v>1251</v>
      </c>
      <c r="AA2070" s="35" t="s">
        <v>3320</v>
      </c>
      <c r="AB2070" s="6" t="s">
        <v>3321</v>
      </c>
    </row>
    <row r="2071" ht="15.75" hidden="1" customHeight="1">
      <c r="A2071" s="2">
        <v>49.0</v>
      </c>
      <c r="B2071" s="18" t="s">
        <v>794</v>
      </c>
      <c r="C2071">
        <v>3.0</v>
      </c>
      <c r="D2071">
        <v>1.0</v>
      </c>
      <c r="E2071" t="s">
        <v>965</v>
      </c>
      <c r="F2071" t="s">
        <v>1540</v>
      </c>
      <c r="G2071" t="s">
        <v>3318</v>
      </c>
      <c r="H2071" t="s">
        <v>3319</v>
      </c>
      <c r="I2071" t="s">
        <v>1235</v>
      </c>
      <c r="J2071" t="s">
        <v>973</v>
      </c>
      <c r="K2071" s="23">
        <v>3.0</v>
      </c>
      <c r="N2071">
        <v>74.0</v>
      </c>
      <c r="O2071" s="23">
        <v>4.0</v>
      </c>
      <c r="R2071">
        <v>67.0</v>
      </c>
      <c r="S2071" t="s">
        <v>976</v>
      </c>
      <c r="T2071">
        <v>0.0</v>
      </c>
      <c r="U2071">
        <v>0.0</v>
      </c>
      <c r="V2071" s="6" t="s">
        <v>1311</v>
      </c>
      <c r="W2071" s="6" t="s">
        <v>1488</v>
      </c>
      <c r="X2071" s="6" t="s">
        <v>3290</v>
      </c>
      <c r="Y2071" s="6" t="s">
        <v>1490</v>
      </c>
      <c r="Z2071" s="6" t="s">
        <v>3291</v>
      </c>
      <c r="AA2071" s="35" t="s">
        <v>3320</v>
      </c>
      <c r="AB2071" s="6" t="s">
        <v>3321</v>
      </c>
    </row>
    <row r="2072" ht="15.75" hidden="1" customHeight="1">
      <c r="A2072" s="2">
        <v>49.0</v>
      </c>
      <c r="B2072" s="18" t="s">
        <v>794</v>
      </c>
      <c r="C2072">
        <v>3.0</v>
      </c>
      <c r="D2072">
        <v>1.0</v>
      </c>
      <c r="E2072" t="s">
        <v>965</v>
      </c>
      <c r="F2072" t="s">
        <v>1540</v>
      </c>
      <c r="G2072" t="s">
        <v>3318</v>
      </c>
      <c r="H2072" t="s">
        <v>3319</v>
      </c>
      <c r="I2072" t="s">
        <v>1235</v>
      </c>
      <c r="J2072" t="s">
        <v>973</v>
      </c>
      <c r="K2072" s="23">
        <v>3.0</v>
      </c>
      <c r="N2072">
        <v>74.0</v>
      </c>
      <c r="O2072" s="23">
        <v>1.0</v>
      </c>
      <c r="R2072">
        <v>48.0</v>
      </c>
      <c r="S2072" t="s">
        <v>976</v>
      </c>
      <c r="T2072">
        <v>0.0</v>
      </c>
      <c r="U2072">
        <v>0.0</v>
      </c>
      <c r="V2072" s="6" t="s">
        <v>1311</v>
      </c>
      <c r="W2072" s="6" t="s">
        <v>1488</v>
      </c>
      <c r="X2072" s="6" t="s">
        <v>3290</v>
      </c>
      <c r="Y2072" s="6" t="s">
        <v>1316</v>
      </c>
      <c r="Z2072" s="6" t="s">
        <v>1251</v>
      </c>
      <c r="AA2072" s="35" t="s">
        <v>3320</v>
      </c>
      <c r="AB2072" s="6" t="s">
        <v>3321</v>
      </c>
    </row>
    <row r="2073" ht="15.75" hidden="1" customHeight="1">
      <c r="A2073" s="2">
        <v>49.0</v>
      </c>
      <c r="B2073" s="18" t="s">
        <v>794</v>
      </c>
      <c r="C2073">
        <v>3.0</v>
      </c>
      <c r="D2073">
        <v>1.0</v>
      </c>
      <c r="E2073" t="s">
        <v>965</v>
      </c>
      <c r="F2073" t="s">
        <v>1540</v>
      </c>
      <c r="G2073" t="s">
        <v>3318</v>
      </c>
      <c r="H2073" t="s">
        <v>3319</v>
      </c>
      <c r="I2073" t="s">
        <v>1235</v>
      </c>
      <c r="J2073" t="s">
        <v>973</v>
      </c>
      <c r="K2073" s="23">
        <v>4.0</v>
      </c>
      <c r="N2073">
        <v>67.0</v>
      </c>
      <c r="O2073" s="23">
        <v>1.0</v>
      </c>
      <c r="R2073">
        <v>48.0</v>
      </c>
      <c r="S2073" t="s">
        <v>976</v>
      </c>
      <c r="T2073">
        <v>0.0</v>
      </c>
      <c r="U2073">
        <v>0.0</v>
      </c>
      <c r="V2073" s="6" t="s">
        <v>1311</v>
      </c>
      <c r="W2073" s="6" t="s">
        <v>1490</v>
      </c>
      <c r="X2073" s="6" t="s">
        <v>3291</v>
      </c>
      <c r="Y2073" s="6" t="s">
        <v>1316</v>
      </c>
      <c r="Z2073" s="6" t="s">
        <v>1251</v>
      </c>
      <c r="AA2073" s="35" t="s">
        <v>3320</v>
      </c>
      <c r="AB2073" s="6" t="s">
        <v>3321</v>
      </c>
    </row>
    <row r="2074" ht="15.75" hidden="1" customHeight="1">
      <c r="A2074" s="2">
        <v>49.0</v>
      </c>
      <c r="B2074" s="18" t="s">
        <v>794</v>
      </c>
      <c r="C2074">
        <v>1.0</v>
      </c>
      <c r="D2074">
        <v>2.0</v>
      </c>
      <c r="E2074" t="s">
        <v>965</v>
      </c>
      <c r="F2074" t="s">
        <v>1540</v>
      </c>
      <c r="G2074" t="s">
        <v>3318</v>
      </c>
      <c r="H2074" t="s">
        <v>3319</v>
      </c>
      <c r="I2074" t="s">
        <v>1235</v>
      </c>
      <c r="J2074" t="s">
        <v>973</v>
      </c>
      <c r="K2074" s="23">
        <v>0.0</v>
      </c>
      <c r="N2074">
        <v>1836.0</v>
      </c>
      <c r="O2074" s="23">
        <v>2.0</v>
      </c>
      <c r="R2074">
        <v>226.0</v>
      </c>
      <c r="S2074">
        <v>0.05</v>
      </c>
      <c r="T2074">
        <v>-1.0</v>
      </c>
      <c r="U2074">
        <v>1.0</v>
      </c>
      <c r="V2074" s="6" t="s">
        <v>978</v>
      </c>
      <c r="W2074" s="6" t="s">
        <v>1384</v>
      </c>
      <c r="X2074" s="6" t="s">
        <v>1384</v>
      </c>
      <c r="Y2074" s="6" t="s">
        <v>3288</v>
      </c>
      <c r="Z2074" s="6" t="s">
        <v>3289</v>
      </c>
      <c r="AA2074" s="35" t="s">
        <v>3320</v>
      </c>
      <c r="AB2074" s="6" t="s">
        <v>3321</v>
      </c>
    </row>
    <row r="2075" ht="15.75" hidden="1" customHeight="1">
      <c r="A2075" s="2">
        <v>49.0</v>
      </c>
      <c r="B2075" s="18" t="s">
        <v>794</v>
      </c>
      <c r="C2075">
        <v>1.0</v>
      </c>
      <c r="D2075">
        <v>2.0</v>
      </c>
      <c r="E2075" t="s">
        <v>965</v>
      </c>
      <c r="F2075" t="s">
        <v>1540</v>
      </c>
      <c r="G2075" t="s">
        <v>3318</v>
      </c>
      <c r="H2075" t="s">
        <v>3319</v>
      </c>
      <c r="I2075" t="s">
        <v>1235</v>
      </c>
      <c r="J2075" t="s">
        <v>973</v>
      </c>
      <c r="K2075" s="23">
        <v>0.0</v>
      </c>
      <c r="N2075">
        <v>1836.0</v>
      </c>
      <c r="O2075" s="23">
        <v>3.0</v>
      </c>
      <c r="R2075">
        <v>679.0</v>
      </c>
      <c r="S2075" t="s">
        <v>976</v>
      </c>
      <c r="T2075">
        <v>0.0</v>
      </c>
      <c r="U2075">
        <v>0.0</v>
      </c>
      <c r="V2075" s="6" t="s">
        <v>978</v>
      </c>
      <c r="W2075" s="6" t="s">
        <v>1384</v>
      </c>
      <c r="X2075" s="6" t="s">
        <v>1384</v>
      </c>
      <c r="Y2075" s="6" t="s">
        <v>1488</v>
      </c>
      <c r="Z2075" s="6" t="s">
        <v>3290</v>
      </c>
      <c r="AA2075" s="35" t="s">
        <v>3320</v>
      </c>
      <c r="AB2075" s="6" t="s">
        <v>3321</v>
      </c>
    </row>
    <row r="2076" ht="15.75" hidden="1" customHeight="1">
      <c r="A2076" s="2">
        <v>49.0</v>
      </c>
      <c r="B2076" s="18" t="s">
        <v>794</v>
      </c>
      <c r="C2076">
        <v>1.0</v>
      </c>
      <c r="D2076">
        <v>2.0</v>
      </c>
      <c r="E2076" t="s">
        <v>965</v>
      </c>
      <c r="F2076" t="s">
        <v>1540</v>
      </c>
      <c r="G2076" t="s">
        <v>3318</v>
      </c>
      <c r="H2076" t="s">
        <v>3319</v>
      </c>
      <c r="I2076" t="s">
        <v>1235</v>
      </c>
      <c r="J2076" t="s">
        <v>973</v>
      </c>
      <c r="K2076" s="23">
        <v>0.0</v>
      </c>
      <c r="N2076">
        <v>1836.0</v>
      </c>
      <c r="O2076" s="23">
        <v>4.0</v>
      </c>
      <c r="R2076">
        <v>459.0</v>
      </c>
      <c r="S2076" t="s">
        <v>976</v>
      </c>
      <c r="T2076">
        <v>0.0</v>
      </c>
      <c r="U2076">
        <v>0.0</v>
      </c>
      <c r="V2076" s="6" t="s">
        <v>978</v>
      </c>
      <c r="W2076" s="6" t="s">
        <v>1384</v>
      </c>
      <c r="X2076" s="6" t="s">
        <v>1384</v>
      </c>
      <c r="Y2076" s="6" t="s">
        <v>1490</v>
      </c>
      <c r="Z2076" s="6" t="s">
        <v>3291</v>
      </c>
      <c r="AA2076" s="35" t="s">
        <v>3320</v>
      </c>
      <c r="AB2076" s="6" t="s">
        <v>3321</v>
      </c>
    </row>
    <row r="2077" ht="15.75" hidden="1" customHeight="1">
      <c r="A2077" s="2">
        <v>49.0</v>
      </c>
      <c r="B2077" s="18" t="s">
        <v>794</v>
      </c>
      <c r="C2077">
        <v>1.0</v>
      </c>
      <c r="D2077">
        <v>2.0</v>
      </c>
      <c r="E2077" t="s">
        <v>965</v>
      </c>
      <c r="F2077" t="s">
        <v>1540</v>
      </c>
      <c r="G2077" t="s">
        <v>3318</v>
      </c>
      <c r="H2077" t="s">
        <v>3319</v>
      </c>
      <c r="I2077" t="s">
        <v>1235</v>
      </c>
      <c r="J2077" t="s">
        <v>973</v>
      </c>
      <c r="K2077" s="23">
        <v>0.0</v>
      </c>
      <c r="N2077">
        <v>1836.0</v>
      </c>
      <c r="O2077" s="23">
        <v>1.0</v>
      </c>
      <c r="R2077">
        <v>205.0</v>
      </c>
      <c r="S2077">
        <v>0.05</v>
      </c>
      <c r="T2077">
        <v>-1.0</v>
      </c>
      <c r="U2077">
        <v>1.0</v>
      </c>
      <c r="V2077" s="6" t="s">
        <v>978</v>
      </c>
      <c r="W2077" s="6" t="s">
        <v>1384</v>
      </c>
      <c r="X2077" s="6" t="s">
        <v>1384</v>
      </c>
      <c r="Y2077" s="6" t="s">
        <v>1316</v>
      </c>
      <c r="Z2077" s="6" t="s">
        <v>1251</v>
      </c>
      <c r="AA2077" s="35" t="s">
        <v>3320</v>
      </c>
      <c r="AB2077" s="6" t="s">
        <v>3321</v>
      </c>
    </row>
    <row r="2078" ht="15.75" hidden="1" customHeight="1">
      <c r="A2078" s="2">
        <v>49.0</v>
      </c>
      <c r="B2078" s="18" t="s">
        <v>794</v>
      </c>
      <c r="C2078">
        <v>1.0</v>
      </c>
      <c r="D2078">
        <v>2.0</v>
      </c>
      <c r="E2078" t="s">
        <v>965</v>
      </c>
      <c r="F2078" t="s">
        <v>1540</v>
      </c>
      <c r="G2078" t="s">
        <v>3318</v>
      </c>
      <c r="H2078" t="s">
        <v>3319</v>
      </c>
      <c r="I2078" t="s">
        <v>1235</v>
      </c>
      <c r="J2078" t="s">
        <v>973</v>
      </c>
      <c r="K2078" s="23">
        <v>2.0</v>
      </c>
      <c r="N2078">
        <v>226.0</v>
      </c>
      <c r="O2078" s="23">
        <v>3.0</v>
      </c>
      <c r="R2078">
        <v>679.0</v>
      </c>
      <c r="S2078" t="s">
        <v>976</v>
      </c>
      <c r="T2078">
        <v>0.0</v>
      </c>
      <c r="U2078">
        <v>0.0</v>
      </c>
      <c r="V2078" s="6" t="s">
        <v>1311</v>
      </c>
      <c r="W2078" s="6" t="s">
        <v>3288</v>
      </c>
      <c r="X2078" s="6" t="s">
        <v>3289</v>
      </c>
      <c r="Y2078" s="6" t="s">
        <v>1488</v>
      </c>
      <c r="Z2078" s="6" t="s">
        <v>3290</v>
      </c>
      <c r="AA2078" s="35" t="s">
        <v>3320</v>
      </c>
      <c r="AB2078" s="6" t="s">
        <v>3321</v>
      </c>
    </row>
    <row r="2079" ht="15.75" hidden="1" customHeight="1">
      <c r="A2079" s="2">
        <v>49.0</v>
      </c>
      <c r="B2079" s="18" t="s">
        <v>794</v>
      </c>
      <c r="C2079">
        <v>1.0</v>
      </c>
      <c r="D2079">
        <v>2.0</v>
      </c>
      <c r="E2079" t="s">
        <v>965</v>
      </c>
      <c r="F2079" t="s">
        <v>1540</v>
      </c>
      <c r="G2079" t="s">
        <v>3318</v>
      </c>
      <c r="H2079" t="s">
        <v>3319</v>
      </c>
      <c r="I2079" t="s">
        <v>1235</v>
      </c>
      <c r="J2079" t="s">
        <v>973</v>
      </c>
      <c r="K2079" s="23">
        <v>2.0</v>
      </c>
      <c r="N2079">
        <v>226.0</v>
      </c>
      <c r="O2079" s="23">
        <v>4.0</v>
      </c>
      <c r="R2079">
        <v>459.0</v>
      </c>
      <c r="S2079" t="s">
        <v>976</v>
      </c>
      <c r="T2079">
        <v>0.0</v>
      </c>
      <c r="U2079">
        <v>0.0</v>
      </c>
      <c r="V2079" s="6" t="s">
        <v>1311</v>
      </c>
      <c r="W2079" s="6" t="s">
        <v>3288</v>
      </c>
      <c r="X2079" s="6" t="s">
        <v>3289</v>
      </c>
      <c r="Y2079" s="6" t="s">
        <v>1490</v>
      </c>
      <c r="Z2079" s="6" t="s">
        <v>3291</v>
      </c>
      <c r="AA2079" s="35" t="s">
        <v>3320</v>
      </c>
      <c r="AB2079" s="6" t="s">
        <v>3321</v>
      </c>
    </row>
    <row r="2080" ht="15.75" hidden="1" customHeight="1">
      <c r="A2080" s="2">
        <v>49.0</v>
      </c>
      <c r="B2080" s="18" t="s">
        <v>794</v>
      </c>
      <c r="C2080">
        <v>1.0</v>
      </c>
      <c r="D2080">
        <v>2.0</v>
      </c>
      <c r="E2080" t="s">
        <v>965</v>
      </c>
      <c r="F2080" t="s">
        <v>1540</v>
      </c>
      <c r="G2080" t="s">
        <v>3318</v>
      </c>
      <c r="H2080" t="s">
        <v>3319</v>
      </c>
      <c r="I2080" t="s">
        <v>1235</v>
      </c>
      <c r="J2080" t="s">
        <v>973</v>
      </c>
      <c r="K2080" s="23">
        <v>2.0</v>
      </c>
      <c r="N2080">
        <v>226.0</v>
      </c>
      <c r="O2080" s="23">
        <v>1.0</v>
      </c>
      <c r="R2080">
        <v>205.0</v>
      </c>
      <c r="S2080" t="s">
        <v>976</v>
      </c>
      <c r="T2080">
        <v>0.0</v>
      </c>
      <c r="U2080">
        <v>0.0</v>
      </c>
      <c r="V2080" s="6" t="s">
        <v>1311</v>
      </c>
      <c r="W2080" s="6" t="s">
        <v>3288</v>
      </c>
      <c r="X2080" s="6" t="s">
        <v>3289</v>
      </c>
      <c r="Y2080" s="6" t="s">
        <v>1316</v>
      </c>
      <c r="Z2080" s="6" t="s">
        <v>1251</v>
      </c>
      <c r="AA2080" s="35" t="s">
        <v>3320</v>
      </c>
      <c r="AB2080" s="6" t="s">
        <v>3321</v>
      </c>
    </row>
    <row r="2081" ht="15.75" hidden="1" customHeight="1">
      <c r="A2081" s="2">
        <v>49.0</v>
      </c>
      <c r="B2081" s="18" t="s">
        <v>794</v>
      </c>
      <c r="C2081">
        <v>1.0</v>
      </c>
      <c r="D2081">
        <v>2.0</v>
      </c>
      <c r="E2081" t="s">
        <v>965</v>
      </c>
      <c r="F2081" t="s">
        <v>1540</v>
      </c>
      <c r="G2081" t="s">
        <v>3318</v>
      </c>
      <c r="H2081" t="s">
        <v>3319</v>
      </c>
      <c r="I2081" t="s">
        <v>1235</v>
      </c>
      <c r="J2081" t="s">
        <v>973</v>
      </c>
      <c r="K2081" s="23">
        <v>3.0</v>
      </c>
      <c r="N2081">
        <v>679.0</v>
      </c>
      <c r="O2081" s="23">
        <v>4.0</v>
      </c>
      <c r="R2081">
        <v>459.0</v>
      </c>
      <c r="S2081" t="s">
        <v>976</v>
      </c>
      <c r="T2081">
        <v>0.0</v>
      </c>
      <c r="U2081">
        <v>0.0</v>
      </c>
      <c r="V2081" s="6" t="s">
        <v>1311</v>
      </c>
      <c r="W2081" s="6" t="s">
        <v>1488</v>
      </c>
      <c r="X2081" s="6" t="s">
        <v>3290</v>
      </c>
      <c r="Y2081" s="6" t="s">
        <v>1490</v>
      </c>
      <c r="Z2081" s="6" t="s">
        <v>3291</v>
      </c>
      <c r="AA2081" s="35" t="s">
        <v>3320</v>
      </c>
      <c r="AB2081" s="6" t="s">
        <v>3321</v>
      </c>
    </row>
    <row r="2082" ht="15.75" hidden="1" customHeight="1">
      <c r="A2082" s="2">
        <v>49.0</v>
      </c>
      <c r="B2082" s="18" t="s">
        <v>794</v>
      </c>
      <c r="C2082">
        <v>1.0</v>
      </c>
      <c r="D2082">
        <v>2.0</v>
      </c>
      <c r="E2082" t="s">
        <v>965</v>
      </c>
      <c r="F2082" t="s">
        <v>1540</v>
      </c>
      <c r="G2082" t="s">
        <v>3318</v>
      </c>
      <c r="H2082" t="s">
        <v>3319</v>
      </c>
      <c r="I2082" t="s">
        <v>1235</v>
      </c>
      <c r="J2082" t="s">
        <v>973</v>
      </c>
      <c r="K2082" s="23">
        <v>3.0</v>
      </c>
      <c r="N2082">
        <v>679.0</v>
      </c>
      <c r="O2082" s="23">
        <v>1.0</v>
      </c>
      <c r="R2082">
        <v>205.0</v>
      </c>
      <c r="S2082" t="s">
        <v>976</v>
      </c>
      <c r="T2082">
        <v>0.0</v>
      </c>
      <c r="U2082">
        <v>0.0</v>
      </c>
      <c r="V2082" s="6" t="s">
        <v>1311</v>
      </c>
      <c r="W2082" s="6" t="s">
        <v>1488</v>
      </c>
      <c r="X2082" s="6" t="s">
        <v>3290</v>
      </c>
      <c r="Y2082" s="6" t="s">
        <v>1316</v>
      </c>
      <c r="Z2082" s="6" t="s">
        <v>1251</v>
      </c>
      <c r="AA2082" s="35" t="s">
        <v>3320</v>
      </c>
      <c r="AB2082" s="6" t="s">
        <v>3321</v>
      </c>
    </row>
    <row r="2083" ht="15.75" hidden="1" customHeight="1">
      <c r="A2083" s="2">
        <v>49.0</v>
      </c>
      <c r="B2083" s="18" t="s">
        <v>794</v>
      </c>
      <c r="C2083">
        <v>1.0</v>
      </c>
      <c r="D2083">
        <v>2.0</v>
      </c>
      <c r="E2083" t="s">
        <v>965</v>
      </c>
      <c r="F2083" t="s">
        <v>1540</v>
      </c>
      <c r="G2083" t="s">
        <v>3318</v>
      </c>
      <c r="H2083" t="s">
        <v>3319</v>
      </c>
      <c r="I2083" t="s">
        <v>1235</v>
      </c>
      <c r="J2083" t="s">
        <v>973</v>
      </c>
      <c r="K2083" s="23">
        <v>4.0</v>
      </c>
      <c r="N2083">
        <v>459.0</v>
      </c>
      <c r="O2083" s="23">
        <v>1.0</v>
      </c>
      <c r="R2083">
        <v>205.0</v>
      </c>
      <c r="S2083" t="s">
        <v>976</v>
      </c>
      <c r="T2083">
        <v>0.0</v>
      </c>
      <c r="U2083">
        <v>0.0</v>
      </c>
      <c r="V2083" s="6" t="s">
        <v>1311</v>
      </c>
      <c r="W2083" s="6" t="s">
        <v>1490</v>
      </c>
      <c r="X2083" s="6" t="s">
        <v>3291</v>
      </c>
      <c r="Y2083" s="6" t="s">
        <v>1316</v>
      </c>
      <c r="Z2083" s="6" t="s">
        <v>1251</v>
      </c>
      <c r="AA2083" s="35" t="s">
        <v>3320</v>
      </c>
      <c r="AB2083" s="6" t="s">
        <v>3321</v>
      </c>
    </row>
    <row r="2084" ht="15.75" hidden="1" customHeight="1">
      <c r="A2084" s="2">
        <v>49.0</v>
      </c>
      <c r="B2084" s="18" t="s">
        <v>794</v>
      </c>
      <c r="C2084">
        <v>2.0</v>
      </c>
      <c r="D2084">
        <v>2.0</v>
      </c>
      <c r="E2084" t="s">
        <v>965</v>
      </c>
      <c r="F2084" t="s">
        <v>1540</v>
      </c>
      <c r="G2084" t="s">
        <v>3318</v>
      </c>
      <c r="H2084" t="s">
        <v>3319</v>
      </c>
      <c r="I2084" t="s">
        <v>1235</v>
      </c>
      <c r="J2084" t="s">
        <v>973</v>
      </c>
      <c r="K2084" s="23">
        <v>0.0</v>
      </c>
      <c r="N2084">
        <v>367.0</v>
      </c>
      <c r="O2084" s="23">
        <v>2.0</v>
      </c>
      <c r="R2084">
        <v>153.0</v>
      </c>
      <c r="S2084" t="s">
        <v>976</v>
      </c>
      <c r="T2084">
        <v>0.0</v>
      </c>
      <c r="U2084">
        <v>0.0</v>
      </c>
      <c r="V2084" s="6" t="s">
        <v>978</v>
      </c>
      <c r="W2084" s="6" t="s">
        <v>1384</v>
      </c>
      <c r="X2084" s="6" t="s">
        <v>1384</v>
      </c>
      <c r="Y2084" s="6" t="s">
        <v>3288</v>
      </c>
      <c r="Z2084" s="6" t="s">
        <v>3289</v>
      </c>
      <c r="AA2084" s="35" t="s">
        <v>3320</v>
      </c>
      <c r="AB2084" s="6" t="s">
        <v>3321</v>
      </c>
    </row>
    <row r="2085" ht="15.75" hidden="1" customHeight="1">
      <c r="A2085" s="2">
        <v>49.0</v>
      </c>
      <c r="B2085" s="18" t="s">
        <v>794</v>
      </c>
      <c r="C2085">
        <v>2.0</v>
      </c>
      <c r="D2085">
        <v>2.0</v>
      </c>
      <c r="E2085" t="s">
        <v>965</v>
      </c>
      <c r="F2085" t="s">
        <v>1540</v>
      </c>
      <c r="G2085" t="s">
        <v>3318</v>
      </c>
      <c r="H2085" t="s">
        <v>3319</v>
      </c>
      <c r="I2085" t="s">
        <v>1235</v>
      </c>
      <c r="J2085" t="s">
        <v>973</v>
      </c>
      <c r="K2085" s="23">
        <v>0.0</v>
      </c>
      <c r="N2085">
        <v>367.0</v>
      </c>
      <c r="O2085" s="23">
        <v>3.0</v>
      </c>
      <c r="R2085">
        <v>73.0</v>
      </c>
      <c r="S2085" t="s">
        <v>976</v>
      </c>
      <c r="T2085">
        <v>0.0</v>
      </c>
      <c r="U2085">
        <v>0.0</v>
      </c>
      <c r="V2085" s="6" t="s">
        <v>978</v>
      </c>
      <c r="W2085" s="6" t="s">
        <v>1384</v>
      </c>
      <c r="X2085" s="6" t="s">
        <v>1384</v>
      </c>
      <c r="Y2085" s="6" t="s">
        <v>1488</v>
      </c>
      <c r="Z2085" s="6" t="s">
        <v>3290</v>
      </c>
      <c r="AA2085" s="35" t="s">
        <v>3320</v>
      </c>
      <c r="AB2085" s="6" t="s">
        <v>3321</v>
      </c>
    </row>
    <row r="2086" ht="15.75" hidden="1" customHeight="1">
      <c r="A2086" s="2">
        <v>49.0</v>
      </c>
      <c r="B2086" s="18" t="s">
        <v>794</v>
      </c>
      <c r="C2086">
        <v>2.0</v>
      </c>
      <c r="D2086">
        <v>2.0</v>
      </c>
      <c r="E2086" t="s">
        <v>965</v>
      </c>
      <c r="F2086" t="s">
        <v>1540</v>
      </c>
      <c r="G2086" t="s">
        <v>3318</v>
      </c>
      <c r="H2086" t="s">
        <v>3319</v>
      </c>
      <c r="I2086" t="s">
        <v>1235</v>
      </c>
      <c r="J2086" t="s">
        <v>973</v>
      </c>
      <c r="K2086" s="23">
        <v>0.0</v>
      </c>
      <c r="N2086">
        <v>367.0</v>
      </c>
      <c r="O2086" s="23">
        <v>4.0</v>
      </c>
      <c r="R2086">
        <v>9.0</v>
      </c>
      <c r="S2086">
        <v>0.05</v>
      </c>
      <c r="T2086">
        <v>-1.0</v>
      </c>
      <c r="U2086">
        <v>1.0</v>
      </c>
      <c r="V2086" s="6" t="s">
        <v>978</v>
      </c>
      <c r="W2086" s="6" t="s">
        <v>1384</v>
      </c>
      <c r="X2086" s="6" t="s">
        <v>1384</v>
      </c>
      <c r="Y2086" s="6" t="s">
        <v>1490</v>
      </c>
      <c r="Z2086" s="6" t="s">
        <v>3291</v>
      </c>
      <c r="AA2086" s="35" t="s">
        <v>3320</v>
      </c>
      <c r="AB2086" s="6" t="s">
        <v>3321</v>
      </c>
    </row>
    <row r="2087" ht="15.75" hidden="1" customHeight="1">
      <c r="A2087" s="2">
        <v>49.0</v>
      </c>
      <c r="B2087" s="18" t="s">
        <v>794</v>
      </c>
      <c r="C2087">
        <v>2.0</v>
      </c>
      <c r="D2087">
        <v>2.0</v>
      </c>
      <c r="E2087" t="s">
        <v>965</v>
      </c>
      <c r="F2087" t="s">
        <v>1540</v>
      </c>
      <c r="G2087" t="s">
        <v>3318</v>
      </c>
      <c r="H2087" t="s">
        <v>3319</v>
      </c>
      <c r="I2087" t="s">
        <v>1235</v>
      </c>
      <c r="J2087" t="s">
        <v>973</v>
      </c>
      <c r="K2087" s="23">
        <v>0.0</v>
      </c>
      <c r="N2087">
        <v>367.0</v>
      </c>
      <c r="O2087" s="23">
        <v>1.0</v>
      </c>
      <c r="R2087">
        <v>101.0</v>
      </c>
      <c r="S2087" t="s">
        <v>976</v>
      </c>
      <c r="T2087">
        <v>0.0</v>
      </c>
      <c r="U2087">
        <v>0.0</v>
      </c>
      <c r="V2087" s="6" t="s">
        <v>978</v>
      </c>
      <c r="W2087" s="6" t="s">
        <v>1384</v>
      </c>
      <c r="X2087" s="6" t="s">
        <v>1384</v>
      </c>
      <c r="Y2087" s="6" t="s">
        <v>1316</v>
      </c>
      <c r="Z2087" s="6" t="s">
        <v>1251</v>
      </c>
      <c r="AA2087" s="35" t="s">
        <v>3320</v>
      </c>
      <c r="AB2087" s="6" t="s">
        <v>3321</v>
      </c>
    </row>
    <row r="2088" ht="15.75" hidden="1" customHeight="1">
      <c r="A2088" s="2">
        <v>49.0</v>
      </c>
      <c r="B2088" s="18" t="s">
        <v>794</v>
      </c>
      <c r="C2088">
        <v>2.0</v>
      </c>
      <c r="D2088">
        <v>2.0</v>
      </c>
      <c r="E2088" t="s">
        <v>965</v>
      </c>
      <c r="F2088" t="s">
        <v>1540</v>
      </c>
      <c r="G2088" t="s">
        <v>3318</v>
      </c>
      <c r="H2088" t="s">
        <v>3319</v>
      </c>
      <c r="I2088" t="s">
        <v>1235</v>
      </c>
      <c r="J2088" t="s">
        <v>973</v>
      </c>
      <c r="K2088" s="23">
        <v>2.0</v>
      </c>
      <c r="N2088">
        <v>153.0</v>
      </c>
      <c r="O2088" s="23">
        <v>3.0</v>
      </c>
      <c r="R2088">
        <v>73.0</v>
      </c>
      <c r="S2088" t="s">
        <v>976</v>
      </c>
      <c r="T2088">
        <v>0.0</v>
      </c>
      <c r="U2088">
        <v>0.0</v>
      </c>
      <c r="V2088" s="6" t="s">
        <v>1311</v>
      </c>
      <c r="W2088" s="6" t="s">
        <v>3288</v>
      </c>
      <c r="X2088" s="6" t="s">
        <v>3289</v>
      </c>
      <c r="Y2088" s="6" t="s">
        <v>1488</v>
      </c>
      <c r="Z2088" s="6" t="s">
        <v>3290</v>
      </c>
      <c r="AA2088" s="35" t="s">
        <v>3320</v>
      </c>
      <c r="AB2088" s="6" t="s">
        <v>3321</v>
      </c>
    </row>
    <row r="2089" ht="15.75" hidden="1" customHeight="1">
      <c r="A2089" s="2">
        <v>49.0</v>
      </c>
      <c r="B2089" s="18" t="s">
        <v>794</v>
      </c>
      <c r="C2089">
        <v>2.0</v>
      </c>
      <c r="D2089">
        <v>2.0</v>
      </c>
      <c r="E2089" t="s">
        <v>965</v>
      </c>
      <c r="F2089" t="s">
        <v>1540</v>
      </c>
      <c r="G2089" t="s">
        <v>3318</v>
      </c>
      <c r="H2089" t="s">
        <v>3319</v>
      </c>
      <c r="I2089" t="s">
        <v>1235</v>
      </c>
      <c r="J2089" t="s">
        <v>973</v>
      </c>
      <c r="K2089" s="23">
        <v>2.0</v>
      </c>
      <c r="N2089">
        <v>153.0</v>
      </c>
      <c r="O2089" s="23">
        <v>4.0</v>
      </c>
      <c r="R2089">
        <v>9.0</v>
      </c>
      <c r="S2089" t="s">
        <v>976</v>
      </c>
      <c r="T2089">
        <v>0.0</v>
      </c>
      <c r="U2089">
        <v>0.0</v>
      </c>
      <c r="V2089" s="6" t="s">
        <v>1311</v>
      </c>
      <c r="W2089" s="6" t="s">
        <v>3288</v>
      </c>
      <c r="X2089" s="6" t="s">
        <v>3289</v>
      </c>
      <c r="Y2089" s="6" t="s">
        <v>1490</v>
      </c>
      <c r="Z2089" s="6" t="s">
        <v>3291</v>
      </c>
      <c r="AA2089" s="35" t="s">
        <v>3320</v>
      </c>
      <c r="AB2089" s="6" t="s">
        <v>3321</v>
      </c>
    </row>
    <row r="2090" ht="15.75" hidden="1" customHeight="1">
      <c r="A2090" s="2">
        <v>49.0</v>
      </c>
      <c r="B2090" s="18" t="s">
        <v>794</v>
      </c>
      <c r="C2090">
        <v>2.0</v>
      </c>
      <c r="D2090">
        <v>2.0</v>
      </c>
      <c r="E2090" t="s">
        <v>965</v>
      </c>
      <c r="F2090" t="s">
        <v>1540</v>
      </c>
      <c r="G2090" t="s">
        <v>3318</v>
      </c>
      <c r="H2090" t="s">
        <v>3319</v>
      </c>
      <c r="I2090" t="s">
        <v>1235</v>
      </c>
      <c r="J2090" t="s">
        <v>973</v>
      </c>
      <c r="K2090" s="23">
        <v>2.0</v>
      </c>
      <c r="N2090">
        <v>153.0</v>
      </c>
      <c r="O2090" s="23">
        <v>1.0</v>
      </c>
      <c r="R2090">
        <v>101.0</v>
      </c>
      <c r="S2090" t="s">
        <v>976</v>
      </c>
      <c r="T2090">
        <v>0.0</v>
      </c>
      <c r="U2090">
        <v>0.0</v>
      </c>
      <c r="V2090" s="6" t="s">
        <v>1311</v>
      </c>
      <c r="W2090" s="6" t="s">
        <v>3288</v>
      </c>
      <c r="X2090" s="6" t="s">
        <v>3289</v>
      </c>
      <c r="Y2090" s="6" t="s">
        <v>1316</v>
      </c>
      <c r="Z2090" s="6" t="s">
        <v>1251</v>
      </c>
      <c r="AA2090" s="35" t="s">
        <v>3320</v>
      </c>
      <c r="AB2090" s="6" t="s">
        <v>3321</v>
      </c>
    </row>
    <row r="2091" ht="15.75" hidden="1" customHeight="1">
      <c r="A2091" s="2">
        <v>49.0</v>
      </c>
      <c r="B2091" s="18" t="s">
        <v>794</v>
      </c>
      <c r="C2091">
        <v>2.0</v>
      </c>
      <c r="D2091">
        <v>2.0</v>
      </c>
      <c r="E2091" t="s">
        <v>965</v>
      </c>
      <c r="F2091" t="s">
        <v>1540</v>
      </c>
      <c r="G2091" t="s">
        <v>3318</v>
      </c>
      <c r="H2091" t="s">
        <v>3319</v>
      </c>
      <c r="I2091" t="s">
        <v>1235</v>
      </c>
      <c r="J2091" t="s">
        <v>973</v>
      </c>
      <c r="K2091" s="23">
        <v>3.0</v>
      </c>
      <c r="N2091">
        <v>73.0</v>
      </c>
      <c r="O2091" s="23">
        <v>4.0</v>
      </c>
      <c r="R2091">
        <v>9.0</v>
      </c>
      <c r="S2091" t="s">
        <v>976</v>
      </c>
      <c r="T2091">
        <v>0.0</v>
      </c>
      <c r="U2091">
        <v>0.0</v>
      </c>
      <c r="V2091" s="6" t="s">
        <v>1311</v>
      </c>
      <c r="W2091" s="6" t="s">
        <v>1488</v>
      </c>
      <c r="X2091" s="6" t="s">
        <v>3290</v>
      </c>
      <c r="Y2091" s="6" t="s">
        <v>1490</v>
      </c>
      <c r="Z2091" s="6" t="s">
        <v>3291</v>
      </c>
      <c r="AA2091" s="35" t="s">
        <v>3320</v>
      </c>
      <c r="AB2091" s="6" t="s">
        <v>3321</v>
      </c>
    </row>
    <row r="2092" ht="15.75" hidden="1" customHeight="1">
      <c r="A2092" s="2">
        <v>49.0</v>
      </c>
      <c r="B2092" s="18" t="s">
        <v>794</v>
      </c>
      <c r="C2092">
        <v>2.0</v>
      </c>
      <c r="D2092">
        <v>2.0</v>
      </c>
      <c r="E2092" t="s">
        <v>965</v>
      </c>
      <c r="F2092" t="s">
        <v>1540</v>
      </c>
      <c r="G2092" t="s">
        <v>3318</v>
      </c>
      <c r="H2092" t="s">
        <v>3319</v>
      </c>
      <c r="I2092" t="s">
        <v>1235</v>
      </c>
      <c r="J2092" t="s">
        <v>973</v>
      </c>
      <c r="K2092" s="23">
        <v>3.0</v>
      </c>
      <c r="N2092">
        <v>73.0</v>
      </c>
      <c r="O2092" s="23">
        <v>1.0</v>
      </c>
      <c r="R2092">
        <v>101.0</v>
      </c>
      <c r="S2092" t="s">
        <v>976</v>
      </c>
      <c r="T2092">
        <v>0.0</v>
      </c>
      <c r="U2092">
        <v>0.0</v>
      </c>
      <c r="V2092" s="6" t="s">
        <v>1311</v>
      </c>
      <c r="W2092" s="6" t="s">
        <v>1488</v>
      </c>
      <c r="X2092" s="6" t="s">
        <v>3290</v>
      </c>
      <c r="Y2092" s="6" t="s">
        <v>1316</v>
      </c>
      <c r="Z2092" s="6" t="s">
        <v>1251</v>
      </c>
      <c r="AA2092" s="35" t="s">
        <v>3320</v>
      </c>
      <c r="AB2092" s="6" t="s">
        <v>3321</v>
      </c>
    </row>
    <row r="2093" ht="15.75" hidden="1" customHeight="1">
      <c r="A2093" s="2">
        <v>49.0</v>
      </c>
      <c r="B2093" s="18" t="s">
        <v>794</v>
      </c>
      <c r="C2093">
        <v>2.0</v>
      </c>
      <c r="D2093">
        <v>2.0</v>
      </c>
      <c r="E2093" t="s">
        <v>965</v>
      </c>
      <c r="F2093" t="s">
        <v>1540</v>
      </c>
      <c r="G2093" t="s">
        <v>3318</v>
      </c>
      <c r="H2093" t="s">
        <v>3319</v>
      </c>
      <c r="I2093" t="s">
        <v>1235</v>
      </c>
      <c r="J2093" t="s">
        <v>973</v>
      </c>
      <c r="K2093" s="23">
        <v>4.0</v>
      </c>
      <c r="N2093">
        <v>9.0</v>
      </c>
      <c r="O2093" s="23">
        <v>1.0</v>
      </c>
      <c r="R2093">
        <v>101.0</v>
      </c>
      <c r="S2093" t="s">
        <v>976</v>
      </c>
      <c r="T2093">
        <v>0.0</v>
      </c>
      <c r="U2093">
        <v>0.0</v>
      </c>
      <c r="V2093" s="6" t="s">
        <v>1311</v>
      </c>
      <c r="W2093" s="6" t="s">
        <v>1490</v>
      </c>
      <c r="X2093" s="6" t="s">
        <v>3291</v>
      </c>
      <c r="Y2093" s="6" t="s">
        <v>1316</v>
      </c>
      <c r="Z2093" s="6" t="s">
        <v>1251</v>
      </c>
      <c r="AA2093" s="35" t="s">
        <v>3320</v>
      </c>
      <c r="AB2093" s="6" t="s">
        <v>3321</v>
      </c>
    </row>
    <row r="2094" ht="15.75" hidden="1" customHeight="1">
      <c r="A2094" s="2">
        <v>49.0</v>
      </c>
      <c r="B2094" s="18" t="s">
        <v>794</v>
      </c>
      <c r="C2094">
        <v>3.0</v>
      </c>
      <c r="D2094">
        <v>2.0</v>
      </c>
      <c r="E2094" t="s">
        <v>965</v>
      </c>
      <c r="F2094" t="s">
        <v>1540</v>
      </c>
      <c r="G2094" t="s">
        <v>3318</v>
      </c>
      <c r="H2094" t="s">
        <v>3319</v>
      </c>
      <c r="I2094" t="s">
        <v>1235</v>
      </c>
      <c r="J2094" t="s">
        <v>973</v>
      </c>
      <c r="K2094" s="23">
        <v>0.0</v>
      </c>
      <c r="N2094">
        <v>2618.0</v>
      </c>
      <c r="O2094" s="23">
        <v>2.0</v>
      </c>
      <c r="R2094">
        <v>407.0</v>
      </c>
      <c r="S2094" t="s">
        <v>976</v>
      </c>
      <c r="T2094">
        <v>0.0</v>
      </c>
      <c r="U2094">
        <v>0.0</v>
      </c>
      <c r="V2094" s="6" t="s">
        <v>978</v>
      </c>
      <c r="W2094" s="6" t="s">
        <v>1384</v>
      </c>
      <c r="X2094" s="6" t="s">
        <v>1384</v>
      </c>
      <c r="Y2094" s="6" t="s">
        <v>3288</v>
      </c>
      <c r="Z2094" s="6" t="s">
        <v>3289</v>
      </c>
      <c r="AA2094" s="35" t="s">
        <v>3320</v>
      </c>
      <c r="AB2094" s="6" t="s">
        <v>3321</v>
      </c>
    </row>
    <row r="2095" ht="15.75" hidden="1" customHeight="1">
      <c r="A2095" s="2">
        <v>49.0</v>
      </c>
      <c r="B2095" s="18" t="s">
        <v>794</v>
      </c>
      <c r="C2095">
        <v>3.0</v>
      </c>
      <c r="D2095">
        <v>2.0</v>
      </c>
      <c r="E2095" t="s">
        <v>965</v>
      </c>
      <c r="F2095" t="s">
        <v>1540</v>
      </c>
      <c r="G2095" t="s">
        <v>3318</v>
      </c>
      <c r="H2095" t="s">
        <v>3319</v>
      </c>
      <c r="I2095" t="s">
        <v>1235</v>
      </c>
      <c r="J2095" t="s">
        <v>973</v>
      </c>
      <c r="K2095" s="23">
        <v>0.0</v>
      </c>
      <c r="N2095">
        <v>2618.0</v>
      </c>
      <c r="O2095" s="23">
        <v>3.0</v>
      </c>
      <c r="R2095">
        <v>2640.0</v>
      </c>
      <c r="S2095" t="s">
        <v>976</v>
      </c>
      <c r="T2095">
        <v>0.0</v>
      </c>
      <c r="U2095">
        <v>0.0</v>
      </c>
      <c r="V2095" s="6" t="s">
        <v>978</v>
      </c>
      <c r="W2095" s="6" t="s">
        <v>1384</v>
      </c>
      <c r="X2095" s="6" t="s">
        <v>1384</v>
      </c>
      <c r="Y2095" s="6" t="s">
        <v>1488</v>
      </c>
      <c r="Z2095" s="6" t="s">
        <v>3290</v>
      </c>
      <c r="AA2095" s="35" t="s">
        <v>3320</v>
      </c>
      <c r="AB2095" s="6" t="s">
        <v>3321</v>
      </c>
    </row>
    <row r="2096" ht="15.75" hidden="1" customHeight="1">
      <c r="A2096" s="2">
        <v>49.0</v>
      </c>
      <c r="B2096" s="18" t="s">
        <v>794</v>
      </c>
      <c r="C2096">
        <v>3.0</v>
      </c>
      <c r="D2096">
        <v>2.0</v>
      </c>
      <c r="E2096" t="s">
        <v>965</v>
      </c>
      <c r="F2096" t="s">
        <v>1540</v>
      </c>
      <c r="G2096" t="s">
        <v>3318</v>
      </c>
      <c r="H2096" t="s">
        <v>3319</v>
      </c>
      <c r="I2096" t="s">
        <v>1235</v>
      </c>
      <c r="J2096" t="s">
        <v>973</v>
      </c>
      <c r="K2096" s="23">
        <v>0.0</v>
      </c>
      <c r="N2096">
        <v>2618.0</v>
      </c>
      <c r="O2096" s="23">
        <v>4.0</v>
      </c>
      <c r="R2096">
        <v>204.0</v>
      </c>
      <c r="S2096">
        <v>0.05</v>
      </c>
      <c r="T2096">
        <v>-1.0</v>
      </c>
      <c r="U2096">
        <v>1.0</v>
      </c>
      <c r="V2096" s="6" t="s">
        <v>978</v>
      </c>
      <c r="W2096" s="6" t="s">
        <v>1384</v>
      </c>
      <c r="X2096" s="6" t="s">
        <v>1384</v>
      </c>
      <c r="Y2096" s="6" t="s">
        <v>1490</v>
      </c>
      <c r="Z2096" s="6" t="s">
        <v>3291</v>
      </c>
      <c r="AA2096" s="35" t="s">
        <v>3320</v>
      </c>
      <c r="AB2096" s="6" t="s">
        <v>3321</v>
      </c>
    </row>
    <row r="2097" ht="15.75" hidden="1" customHeight="1">
      <c r="A2097" s="2">
        <v>49.0</v>
      </c>
      <c r="B2097" s="18" t="s">
        <v>794</v>
      </c>
      <c r="C2097">
        <v>3.0</v>
      </c>
      <c r="D2097">
        <v>2.0</v>
      </c>
      <c r="E2097" t="s">
        <v>965</v>
      </c>
      <c r="F2097" t="s">
        <v>1540</v>
      </c>
      <c r="G2097" t="s">
        <v>3318</v>
      </c>
      <c r="H2097" t="s">
        <v>3319</v>
      </c>
      <c r="I2097" t="s">
        <v>1235</v>
      </c>
      <c r="J2097" t="s">
        <v>973</v>
      </c>
      <c r="K2097" s="23">
        <v>0.0</v>
      </c>
      <c r="N2097">
        <v>2618.0</v>
      </c>
      <c r="O2097" s="23">
        <v>1.0</v>
      </c>
      <c r="R2097">
        <v>2087.0</v>
      </c>
      <c r="S2097" t="s">
        <v>976</v>
      </c>
      <c r="T2097">
        <v>0.0</v>
      </c>
      <c r="U2097">
        <v>0.0</v>
      </c>
      <c r="V2097" s="6" t="s">
        <v>978</v>
      </c>
      <c r="W2097" s="6" t="s">
        <v>1384</v>
      </c>
      <c r="X2097" s="6" t="s">
        <v>1384</v>
      </c>
      <c r="Y2097" s="6" t="s">
        <v>1316</v>
      </c>
      <c r="Z2097" s="6" t="s">
        <v>1251</v>
      </c>
      <c r="AA2097" s="35" t="s">
        <v>3320</v>
      </c>
      <c r="AB2097" s="6" t="s">
        <v>3321</v>
      </c>
    </row>
    <row r="2098" ht="15.75" hidden="1" customHeight="1">
      <c r="A2098" s="2">
        <v>49.0</v>
      </c>
      <c r="B2098" s="18" t="s">
        <v>794</v>
      </c>
      <c r="C2098">
        <v>3.0</v>
      </c>
      <c r="D2098">
        <v>2.0</v>
      </c>
      <c r="E2098" t="s">
        <v>965</v>
      </c>
      <c r="F2098" t="s">
        <v>1540</v>
      </c>
      <c r="G2098" t="s">
        <v>3318</v>
      </c>
      <c r="H2098" t="s">
        <v>3319</v>
      </c>
      <c r="I2098" t="s">
        <v>1235</v>
      </c>
      <c r="J2098" t="s">
        <v>973</v>
      </c>
      <c r="K2098" s="23">
        <v>2.0</v>
      </c>
      <c r="N2098">
        <v>407.0</v>
      </c>
      <c r="O2098" s="23">
        <v>3.0</v>
      </c>
      <c r="R2098">
        <v>2640.0</v>
      </c>
      <c r="S2098" t="s">
        <v>976</v>
      </c>
      <c r="T2098">
        <v>0.0</v>
      </c>
      <c r="U2098">
        <v>0.0</v>
      </c>
      <c r="V2098" s="6" t="s">
        <v>1311</v>
      </c>
      <c r="W2098" s="6" t="s">
        <v>3288</v>
      </c>
      <c r="X2098" s="6" t="s">
        <v>3289</v>
      </c>
      <c r="Y2098" s="6" t="s">
        <v>1488</v>
      </c>
      <c r="Z2098" s="6" t="s">
        <v>3290</v>
      </c>
      <c r="AA2098" s="35" t="s">
        <v>3320</v>
      </c>
      <c r="AB2098" s="6" t="s">
        <v>3321</v>
      </c>
    </row>
    <row r="2099" ht="15.75" hidden="1" customHeight="1">
      <c r="A2099" s="2">
        <v>49.0</v>
      </c>
      <c r="B2099" s="18" t="s">
        <v>794</v>
      </c>
      <c r="C2099">
        <v>3.0</v>
      </c>
      <c r="D2099">
        <v>2.0</v>
      </c>
      <c r="E2099" t="s">
        <v>965</v>
      </c>
      <c r="F2099" t="s">
        <v>1540</v>
      </c>
      <c r="G2099" t="s">
        <v>3318</v>
      </c>
      <c r="H2099" t="s">
        <v>3319</v>
      </c>
      <c r="I2099" t="s">
        <v>1235</v>
      </c>
      <c r="J2099" t="s">
        <v>973</v>
      </c>
      <c r="K2099" s="23">
        <v>2.0</v>
      </c>
      <c r="N2099">
        <v>407.0</v>
      </c>
      <c r="O2099" s="23">
        <v>4.0</v>
      </c>
      <c r="R2099">
        <v>204.0</v>
      </c>
      <c r="S2099" t="s">
        <v>976</v>
      </c>
      <c r="T2099">
        <v>0.0</v>
      </c>
      <c r="U2099">
        <v>0.0</v>
      </c>
      <c r="V2099" s="6" t="s">
        <v>1311</v>
      </c>
      <c r="W2099" s="6" t="s">
        <v>3288</v>
      </c>
      <c r="X2099" s="6" t="s">
        <v>3289</v>
      </c>
      <c r="Y2099" s="6" t="s">
        <v>1490</v>
      </c>
      <c r="Z2099" s="6" t="s">
        <v>3291</v>
      </c>
      <c r="AA2099" s="35" t="s">
        <v>3320</v>
      </c>
      <c r="AB2099" s="6" t="s">
        <v>3321</v>
      </c>
    </row>
    <row r="2100" ht="15.75" hidden="1" customHeight="1">
      <c r="A2100" s="2">
        <v>49.0</v>
      </c>
      <c r="B2100" s="18" t="s">
        <v>794</v>
      </c>
      <c r="C2100">
        <v>3.0</v>
      </c>
      <c r="D2100">
        <v>2.0</v>
      </c>
      <c r="E2100" t="s">
        <v>965</v>
      </c>
      <c r="F2100" t="s">
        <v>1540</v>
      </c>
      <c r="G2100" t="s">
        <v>3318</v>
      </c>
      <c r="H2100" t="s">
        <v>3319</v>
      </c>
      <c r="I2100" t="s">
        <v>1235</v>
      </c>
      <c r="J2100" t="s">
        <v>973</v>
      </c>
      <c r="K2100" s="23">
        <v>2.0</v>
      </c>
      <c r="N2100">
        <v>407.0</v>
      </c>
      <c r="O2100" s="23">
        <v>1.0</v>
      </c>
      <c r="R2100">
        <v>2087.0</v>
      </c>
      <c r="S2100" t="s">
        <v>976</v>
      </c>
      <c r="T2100">
        <v>0.0</v>
      </c>
      <c r="U2100">
        <v>0.0</v>
      </c>
      <c r="V2100" s="6" t="s">
        <v>1311</v>
      </c>
      <c r="W2100" s="6" t="s">
        <v>3288</v>
      </c>
      <c r="X2100" s="6" t="s">
        <v>3289</v>
      </c>
      <c r="Y2100" s="6" t="s">
        <v>1316</v>
      </c>
      <c r="Z2100" s="6" t="s">
        <v>1251</v>
      </c>
      <c r="AA2100" s="35" t="s">
        <v>3320</v>
      </c>
      <c r="AB2100" s="6" t="s">
        <v>3321</v>
      </c>
    </row>
    <row r="2101" ht="15.75" hidden="1" customHeight="1">
      <c r="A2101" s="2">
        <v>49.0</v>
      </c>
      <c r="B2101" s="18" t="s">
        <v>794</v>
      </c>
      <c r="C2101">
        <v>3.0</v>
      </c>
      <c r="D2101">
        <v>2.0</v>
      </c>
      <c r="E2101" t="s">
        <v>965</v>
      </c>
      <c r="F2101" t="s">
        <v>1540</v>
      </c>
      <c r="G2101" t="s">
        <v>3318</v>
      </c>
      <c r="H2101" t="s">
        <v>3319</v>
      </c>
      <c r="I2101" t="s">
        <v>1235</v>
      </c>
      <c r="J2101" t="s">
        <v>973</v>
      </c>
      <c r="K2101" s="23">
        <v>3.0</v>
      </c>
      <c r="N2101">
        <v>2640.0</v>
      </c>
      <c r="O2101" s="23">
        <v>4.0</v>
      </c>
      <c r="R2101">
        <v>204.0</v>
      </c>
      <c r="S2101">
        <v>0.05</v>
      </c>
      <c r="V2101" s="6" t="s">
        <v>1311</v>
      </c>
      <c r="W2101" s="6" t="s">
        <v>1488</v>
      </c>
      <c r="X2101" s="6" t="s">
        <v>3290</v>
      </c>
      <c r="Y2101" s="6" t="s">
        <v>1490</v>
      </c>
      <c r="Z2101" s="6" t="s">
        <v>3291</v>
      </c>
      <c r="AA2101" s="35" t="s">
        <v>3320</v>
      </c>
      <c r="AB2101" s="6" t="s">
        <v>3321</v>
      </c>
    </row>
    <row r="2102" ht="15.75" hidden="1" customHeight="1">
      <c r="A2102" s="2">
        <v>49.0</v>
      </c>
      <c r="B2102" s="18" t="s">
        <v>794</v>
      </c>
      <c r="C2102">
        <v>3.0</v>
      </c>
      <c r="D2102">
        <v>2.0</v>
      </c>
      <c r="E2102" t="s">
        <v>965</v>
      </c>
      <c r="F2102" t="s">
        <v>1540</v>
      </c>
      <c r="G2102" t="s">
        <v>3318</v>
      </c>
      <c r="H2102" t="s">
        <v>3319</v>
      </c>
      <c r="I2102" t="s">
        <v>1235</v>
      </c>
      <c r="J2102" t="s">
        <v>973</v>
      </c>
      <c r="K2102" s="23">
        <v>3.0</v>
      </c>
      <c r="N2102">
        <v>2640.0</v>
      </c>
      <c r="O2102" s="23">
        <v>1.0</v>
      </c>
      <c r="R2102">
        <v>2087.0</v>
      </c>
      <c r="S2102" t="s">
        <v>976</v>
      </c>
      <c r="T2102">
        <v>0.0</v>
      </c>
      <c r="U2102">
        <v>0.0</v>
      </c>
      <c r="V2102" s="6" t="s">
        <v>1311</v>
      </c>
      <c r="W2102" s="6" t="s">
        <v>1488</v>
      </c>
      <c r="X2102" s="6" t="s">
        <v>3290</v>
      </c>
      <c r="Y2102" s="6" t="s">
        <v>1316</v>
      </c>
      <c r="Z2102" s="6" t="s">
        <v>1251</v>
      </c>
      <c r="AA2102" s="35" t="s">
        <v>3320</v>
      </c>
      <c r="AB2102" s="6" t="s">
        <v>3321</v>
      </c>
    </row>
    <row r="2103" ht="15.75" hidden="1" customHeight="1">
      <c r="A2103" s="2">
        <v>49.0</v>
      </c>
      <c r="B2103" s="18" t="s">
        <v>794</v>
      </c>
      <c r="C2103">
        <v>3.0</v>
      </c>
      <c r="D2103">
        <v>2.0</v>
      </c>
      <c r="E2103" t="s">
        <v>965</v>
      </c>
      <c r="F2103" t="s">
        <v>1540</v>
      </c>
      <c r="G2103" t="s">
        <v>3318</v>
      </c>
      <c r="H2103" t="s">
        <v>3319</v>
      </c>
      <c r="I2103" t="s">
        <v>1235</v>
      </c>
      <c r="J2103" t="s">
        <v>973</v>
      </c>
      <c r="K2103" s="23">
        <v>4.0</v>
      </c>
      <c r="N2103">
        <v>204.0</v>
      </c>
      <c r="O2103" s="23">
        <v>1.0</v>
      </c>
      <c r="R2103">
        <v>2087.0</v>
      </c>
      <c r="S2103" t="s">
        <v>976</v>
      </c>
      <c r="T2103">
        <v>0.0</v>
      </c>
      <c r="U2103">
        <v>0.0</v>
      </c>
      <c r="V2103" s="6" t="s">
        <v>1311</v>
      </c>
      <c r="W2103" s="6" t="s">
        <v>1490</v>
      </c>
      <c r="X2103" s="6" t="s">
        <v>3291</v>
      </c>
      <c r="Y2103" s="6" t="s">
        <v>1316</v>
      </c>
      <c r="Z2103" s="6" t="s">
        <v>1251</v>
      </c>
      <c r="AA2103" s="35" t="s">
        <v>3320</v>
      </c>
      <c r="AB2103" s="6" t="s">
        <v>3321</v>
      </c>
    </row>
    <row r="2104" ht="15.75" hidden="1" customHeight="1">
      <c r="A2104" s="2">
        <v>49.0</v>
      </c>
      <c r="B2104" s="18" t="s">
        <v>794</v>
      </c>
      <c r="C2104">
        <v>1.0</v>
      </c>
      <c r="D2104">
        <v>3.0</v>
      </c>
      <c r="E2104" t="s">
        <v>965</v>
      </c>
      <c r="F2104" t="s">
        <v>1540</v>
      </c>
      <c r="G2104" t="s">
        <v>3318</v>
      </c>
      <c r="H2104" t="s">
        <v>3319</v>
      </c>
      <c r="I2104" t="s">
        <v>1235</v>
      </c>
      <c r="J2104" t="s">
        <v>973</v>
      </c>
      <c r="K2104" s="23">
        <v>0.0</v>
      </c>
      <c r="N2104">
        <v>885.0</v>
      </c>
      <c r="O2104" s="23">
        <v>4.0</v>
      </c>
      <c r="R2104">
        <v>219.0</v>
      </c>
      <c r="S2104">
        <v>0.05</v>
      </c>
      <c r="T2104">
        <v>-1.0</v>
      </c>
      <c r="U2104">
        <v>1.0</v>
      </c>
      <c r="V2104" s="6" t="s">
        <v>978</v>
      </c>
      <c r="W2104" s="6" t="s">
        <v>1384</v>
      </c>
      <c r="X2104" s="6" t="s">
        <v>1384</v>
      </c>
      <c r="Y2104" s="6" t="s">
        <v>1490</v>
      </c>
      <c r="Z2104" s="6" t="s">
        <v>3291</v>
      </c>
      <c r="AA2104" s="35" t="s">
        <v>3320</v>
      </c>
      <c r="AB2104" s="6" t="s">
        <v>3321</v>
      </c>
    </row>
    <row r="2105" ht="15.75" hidden="1" customHeight="1">
      <c r="A2105" s="2">
        <v>49.0</v>
      </c>
      <c r="B2105" s="18" t="s">
        <v>794</v>
      </c>
      <c r="C2105">
        <v>1.0</v>
      </c>
      <c r="D2105">
        <v>3.0</v>
      </c>
      <c r="E2105" t="s">
        <v>965</v>
      </c>
      <c r="F2105" t="s">
        <v>1540</v>
      </c>
      <c r="G2105" t="s">
        <v>3318</v>
      </c>
      <c r="H2105" t="s">
        <v>3319</v>
      </c>
      <c r="I2105" t="s">
        <v>1235</v>
      </c>
      <c r="J2105" t="s">
        <v>973</v>
      </c>
      <c r="K2105" s="23">
        <v>0.0</v>
      </c>
      <c r="N2105">
        <v>885.0</v>
      </c>
      <c r="O2105" s="23">
        <v>1.0</v>
      </c>
      <c r="R2105">
        <v>288.0</v>
      </c>
      <c r="S2105" t="s">
        <v>976</v>
      </c>
      <c r="T2105">
        <v>0.0</v>
      </c>
      <c r="U2105">
        <v>0.0</v>
      </c>
      <c r="V2105" s="6" t="s">
        <v>978</v>
      </c>
      <c r="W2105" s="6" t="s">
        <v>1384</v>
      </c>
      <c r="X2105" s="6" t="s">
        <v>1384</v>
      </c>
      <c r="Y2105" s="6" t="s">
        <v>1316</v>
      </c>
      <c r="Z2105" s="6" t="s">
        <v>1251</v>
      </c>
      <c r="AA2105" s="35" t="s">
        <v>3320</v>
      </c>
      <c r="AB2105" s="6" t="s">
        <v>3321</v>
      </c>
    </row>
    <row r="2106" ht="15.75" hidden="1" customHeight="1">
      <c r="A2106" s="2">
        <v>49.0</v>
      </c>
      <c r="B2106" s="18" t="s">
        <v>794</v>
      </c>
      <c r="C2106">
        <v>1.0</v>
      </c>
      <c r="D2106">
        <v>3.0</v>
      </c>
      <c r="E2106" t="s">
        <v>965</v>
      </c>
      <c r="F2106" t="s">
        <v>1540</v>
      </c>
      <c r="G2106" t="s">
        <v>3318</v>
      </c>
      <c r="H2106" t="s">
        <v>3319</v>
      </c>
      <c r="I2106" t="s">
        <v>1235</v>
      </c>
      <c r="J2106" t="s">
        <v>973</v>
      </c>
      <c r="K2106" s="23">
        <v>4.0</v>
      </c>
      <c r="N2106">
        <v>219.0</v>
      </c>
      <c r="O2106" s="23">
        <v>1.0</v>
      </c>
      <c r="R2106">
        <v>288.0</v>
      </c>
      <c r="S2106" t="s">
        <v>976</v>
      </c>
      <c r="T2106">
        <v>0.0</v>
      </c>
      <c r="U2106">
        <v>0.0</v>
      </c>
      <c r="V2106" s="6" t="s">
        <v>1311</v>
      </c>
      <c r="W2106" s="6" t="s">
        <v>1490</v>
      </c>
      <c r="X2106" s="6" t="s">
        <v>3291</v>
      </c>
      <c r="Y2106" s="6" t="s">
        <v>1316</v>
      </c>
      <c r="Z2106" s="6" t="s">
        <v>1251</v>
      </c>
      <c r="AA2106" s="35" t="s">
        <v>3320</v>
      </c>
      <c r="AB2106" s="6" t="s">
        <v>3321</v>
      </c>
    </row>
    <row r="2107" ht="15.75" hidden="1" customHeight="1">
      <c r="A2107" s="2">
        <v>49.0</v>
      </c>
      <c r="B2107" s="18" t="s">
        <v>794</v>
      </c>
      <c r="C2107">
        <v>2.0</v>
      </c>
      <c r="D2107">
        <v>3.0</v>
      </c>
      <c r="E2107" t="s">
        <v>965</v>
      </c>
      <c r="F2107" t="s">
        <v>1540</v>
      </c>
      <c r="G2107" t="s">
        <v>3318</v>
      </c>
      <c r="H2107" t="s">
        <v>3319</v>
      </c>
      <c r="I2107" t="s">
        <v>1235</v>
      </c>
      <c r="J2107" t="s">
        <v>973</v>
      </c>
      <c r="K2107" s="23">
        <v>0.0</v>
      </c>
      <c r="N2107">
        <v>104.0</v>
      </c>
      <c r="O2107" s="23">
        <v>1.0</v>
      </c>
      <c r="P2107">
        <v>121.0</v>
      </c>
      <c r="S2107" t="s">
        <v>976</v>
      </c>
      <c r="T2107">
        <v>0.0</v>
      </c>
      <c r="U2107">
        <v>0.0</v>
      </c>
      <c r="V2107" s="6" t="s">
        <v>978</v>
      </c>
      <c r="W2107" s="6" t="s">
        <v>1384</v>
      </c>
      <c r="X2107" s="6" t="s">
        <v>1384</v>
      </c>
      <c r="Y2107" s="6" t="s">
        <v>1316</v>
      </c>
      <c r="Z2107" s="6" t="s">
        <v>1251</v>
      </c>
      <c r="AA2107" s="35" t="s">
        <v>3320</v>
      </c>
      <c r="AB2107" s="6" t="s">
        <v>3321</v>
      </c>
    </row>
    <row r="2108" ht="15.75" hidden="1" customHeight="1">
      <c r="A2108" s="2">
        <v>49.0</v>
      </c>
      <c r="B2108" s="18" t="s">
        <v>794</v>
      </c>
      <c r="C2108">
        <v>3.0</v>
      </c>
      <c r="D2108">
        <v>3.0</v>
      </c>
      <c r="E2108" t="s">
        <v>965</v>
      </c>
      <c r="F2108" t="s">
        <v>1540</v>
      </c>
      <c r="G2108" t="s">
        <v>3318</v>
      </c>
      <c r="H2108" t="s">
        <v>3319</v>
      </c>
      <c r="I2108" t="s">
        <v>1235</v>
      </c>
      <c r="J2108" t="s">
        <v>973</v>
      </c>
      <c r="K2108" s="23">
        <v>0.0</v>
      </c>
      <c r="N2108">
        <v>222.0</v>
      </c>
      <c r="O2108" s="23">
        <v>1.0</v>
      </c>
      <c r="R2108">
        <v>63.0</v>
      </c>
      <c r="S2108">
        <v>0.05</v>
      </c>
      <c r="T2108">
        <v>-1.0</v>
      </c>
      <c r="V2108" s="6" t="s">
        <v>978</v>
      </c>
      <c r="W2108" s="6" t="s">
        <v>1384</v>
      </c>
      <c r="X2108" s="6" t="s">
        <v>1384</v>
      </c>
      <c r="Y2108" s="6" t="s">
        <v>1316</v>
      </c>
      <c r="Z2108" s="6" t="s">
        <v>1251</v>
      </c>
      <c r="AA2108" s="35" t="s">
        <v>3320</v>
      </c>
      <c r="AB2108" s="6" t="s">
        <v>3321</v>
      </c>
    </row>
    <row r="2109" ht="15.75" hidden="1" customHeight="1">
      <c r="A2109" s="2">
        <v>49.0</v>
      </c>
      <c r="B2109" s="18" t="s">
        <v>794</v>
      </c>
      <c r="C2109">
        <v>1.0</v>
      </c>
      <c r="D2109">
        <v>4.0</v>
      </c>
      <c r="E2109" t="s">
        <v>965</v>
      </c>
      <c r="F2109" t="s">
        <v>1540</v>
      </c>
      <c r="G2109" t="s">
        <v>3318</v>
      </c>
      <c r="H2109" t="s">
        <v>3319</v>
      </c>
      <c r="I2109" t="s">
        <v>1235</v>
      </c>
      <c r="J2109" t="s">
        <v>973</v>
      </c>
      <c r="K2109" s="23">
        <v>0.0</v>
      </c>
      <c r="N2109">
        <v>16.0</v>
      </c>
      <c r="O2109" s="23">
        <v>4.0</v>
      </c>
      <c r="R2109">
        <v>19.0</v>
      </c>
      <c r="S2109" t="s">
        <v>976</v>
      </c>
      <c r="T2109">
        <v>0.0</v>
      </c>
      <c r="U2109">
        <v>0.0</v>
      </c>
      <c r="V2109" s="6" t="s">
        <v>978</v>
      </c>
      <c r="W2109" s="6" t="s">
        <v>1384</v>
      </c>
      <c r="X2109" s="6" t="s">
        <v>1384</v>
      </c>
      <c r="Y2109" s="6" t="s">
        <v>1490</v>
      </c>
      <c r="Z2109" s="6" t="s">
        <v>3291</v>
      </c>
      <c r="AA2109" s="35" t="s">
        <v>3320</v>
      </c>
      <c r="AB2109" s="6" t="s">
        <v>3321</v>
      </c>
    </row>
    <row r="2110" ht="15.75" hidden="1" customHeight="1">
      <c r="A2110" s="2">
        <v>49.0</v>
      </c>
      <c r="B2110" s="18" t="s">
        <v>794</v>
      </c>
      <c r="C2110">
        <v>1.0</v>
      </c>
      <c r="D2110">
        <v>4.0</v>
      </c>
      <c r="E2110" t="s">
        <v>965</v>
      </c>
      <c r="F2110" t="s">
        <v>1540</v>
      </c>
      <c r="G2110" t="s">
        <v>3318</v>
      </c>
      <c r="H2110" t="s">
        <v>3319</v>
      </c>
      <c r="I2110" t="s">
        <v>1235</v>
      </c>
      <c r="J2110" t="s">
        <v>973</v>
      </c>
      <c r="K2110" s="23">
        <v>0.0</v>
      </c>
      <c r="N2110">
        <v>16.0</v>
      </c>
      <c r="O2110" s="23">
        <v>1.0</v>
      </c>
      <c r="R2110">
        <v>7.0</v>
      </c>
      <c r="S2110" t="s">
        <v>976</v>
      </c>
      <c r="T2110">
        <v>0.0</v>
      </c>
      <c r="U2110">
        <v>0.0</v>
      </c>
      <c r="V2110" s="6" t="s">
        <v>978</v>
      </c>
      <c r="W2110" s="6" t="s">
        <v>1384</v>
      </c>
      <c r="X2110" s="6" t="s">
        <v>1384</v>
      </c>
      <c r="Y2110" s="6" t="s">
        <v>1316</v>
      </c>
      <c r="Z2110" s="6" t="s">
        <v>1251</v>
      </c>
      <c r="AA2110" s="35" t="s">
        <v>3320</v>
      </c>
      <c r="AB2110" s="6" t="s">
        <v>3321</v>
      </c>
    </row>
    <row r="2111" ht="15.75" hidden="1" customHeight="1">
      <c r="A2111" s="2">
        <v>49.0</v>
      </c>
      <c r="B2111" s="18" t="s">
        <v>794</v>
      </c>
      <c r="C2111">
        <v>1.0</v>
      </c>
      <c r="D2111">
        <v>4.0</v>
      </c>
      <c r="E2111" t="s">
        <v>965</v>
      </c>
      <c r="F2111" t="s">
        <v>1540</v>
      </c>
      <c r="G2111" t="s">
        <v>3318</v>
      </c>
      <c r="H2111" t="s">
        <v>3319</v>
      </c>
      <c r="I2111" t="s">
        <v>1235</v>
      </c>
      <c r="J2111" t="s">
        <v>973</v>
      </c>
      <c r="K2111" s="23">
        <v>4.0</v>
      </c>
      <c r="N2111">
        <v>19.0</v>
      </c>
      <c r="O2111" s="23">
        <v>1.0</v>
      </c>
      <c r="R2111">
        <v>7.0</v>
      </c>
      <c r="S2111" t="s">
        <v>976</v>
      </c>
      <c r="T2111">
        <v>0.0</v>
      </c>
      <c r="U2111">
        <v>0.0</v>
      </c>
      <c r="V2111" s="6" t="s">
        <v>1311</v>
      </c>
      <c r="W2111" s="6" t="s">
        <v>1490</v>
      </c>
      <c r="X2111" s="6" t="s">
        <v>3291</v>
      </c>
      <c r="Y2111" s="6" t="s">
        <v>1316</v>
      </c>
      <c r="Z2111" s="6" t="s">
        <v>1251</v>
      </c>
      <c r="AA2111" s="35" t="s">
        <v>3320</v>
      </c>
      <c r="AB2111" s="6" t="s">
        <v>3321</v>
      </c>
    </row>
    <row r="2112" ht="15.75" hidden="1" customHeight="1">
      <c r="A2112" s="2">
        <v>49.0</v>
      </c>
      <c r="B2112" s="18" t="s">
        <v>794</v>
      </c>
      <c r="C2112">
        <v>2.0</v>
      </c>
      <c r="D2112">
        <v>4.0</v>
      </c>
      <c r="E2112" t="s">
        <v>965</v>
      </c>
      <c r="F2112" t="s">
        <v>1540</v>
      </c>
      <c r="G2112" t="s">
        <v>3318</v>
      </c>
      <c r="H2112" t="s">
        <v>3319</v>
      </c>
      <c r="I2112" t="s">
        <v>1235</v>
      </c>
      <c r="J2112" t="s">
        <v>973</v>
      </c>
      <c r="K2112" s="23">
        <v>0.0</v>
      </c>
      <c r="N2112">
        <v>207.0</v>
      </c>
      <c r="O2112" s="23">
        <v>4.0</v>
      </c>
      <c r="R2112">
        <v>48.0</v>
      </c>
      <c r="S2112">
        <v>0.05</v>
      </c>
      <c r="T2112">
        <v>-1.0</v>
      </c>
      <c r="U2112">
        <v>1.0</v>
      </c>
      <c r="V2112" s="6" t="s">
        <v>978</v>
      </c>
      <c r="W2112" s="6" t="s">
        <v>1384</v>
      </c>
      <c r="X2112" s="6" t="s">
        <v>1384</v>
      </c>
      <c r="Y2112" s="6" t="s">
        <v>1490</v>
      </c>
      <c r="Z2112" s="6" t="s">
        <v>3291</v>
      </c>
      <c r="AA2112" s="35" t="s">
        <v>3320</v>
      </c>
      <c r="AB2112" s="6" t="s">
        <v>3321</v>
      </c>
    </row>
    <row r="2113" ht="15.75" hidden="1" customHeight="1">
      <c r="A2113" s="2">
        <v>49.0</v>
      </c>
      <c r="B2113" s="18" t="s">
        <v>794</v>
      </c>
      <c r="C2113">
        <v>2.0</v>
      </c>
      <c r="D2113">
        <v>4.0</v>
      </c>
      <c r="E2113" t="s">
        <v>965</v>
      </c>
      <c r="F2113" t="s">
        <v>1540</v>
      </c>
      <c r="G2113" t="s">
        <v>3318</v>
      </c>
      <c r="H2113" t="s">
        <v>3319</v>
      </c>
      <c r="I2113" t="s">
        <v>1235</v>
      </c>
      <c r="J2113" t="s">
        <v>973</v>
      </c>
      <c r="K2113" s="23">
        <v>0.0</v>
      </c>
      <c r="N2113">
        <v>207.0</v>
      </c>
      <c r="O2113" s="23">
        <v>1.0</v>
      </c>
      <c r="R2113">
        <v>48.0</v>
      </c>
      <c r="S2113">
        <v>0.05</v>
      </c>
      <c r="T2113">
        <v>-1.0</v>
      </c>
      <c r="U2113">
        <v>1.0</v>
      </c>
      <c r="V2113" s="6" t="s">
        <v>978</v>
      </c>
      <c r="W2113" s="6" t="s">
        <v>1384</v>
      </c>
      <c r="X2113" s="6" t="s">
        <v>1384</v>
      </c>
      <c r="Y2113" s="6" t="s">
        <v>1316</v>
      </c>
      <c r="Z2113" s="6" t="s">
        <v>1251</v>
      </c>
      <c r="AA2113" s="35" t="s">
        <v>3320</v>
      </c>
      <c r="AB2113" s="6" t="s">
        <v>3321</v>
      </c>
    </row>
    <row r="2114" ht="15.75" hidden="1" customHeight="1">
      <c r="A2114" s="2">
        <v>49.0</v>
      </c>
      <c r="B2114" s="18" t="s">
        <v>794</v>
      </c>
      <c r="C2114">
        <v>2.0</v>
      </c>
      <c r="D2114">
        <v>4.0</v>
      </c>
      <c r="E2114" t="s">
        <v>965</v>
      </c>
      <c r="F2114" t="s">
        <v>1540</v>
      </c>
      <c r="G2114" t="s">
        <v>3318</v>
      </c>
      <c r="H2114" t="s">
        <v>3319</v>
      </c>
      <c r="I2114" t="s">
        <v>1235</v>
      </c>
      <c r="J2114" t="s">
        <v>973</v>
      </c>
      <c r="K2114" s="23">
        <v>4.0</v>
      </c>
      <c r="N2114">
        <v>48.0</v>
      </c>
      <c r="O2114" s="23">
        <v>1.0</v>
      </c>
      <c r="R2114">
        <v>48.0</v>
      </c>
      <c r="S2114" t="s">
        <v>976</v>
      </c>
      <c r="T2114">
        <v>0.0</v>
      </c>
      <c r="U2114">
        <v>0.0</v>
      </c>
      <c r="V2114" s="6" t="s">
        <v>1311</v>
      </c>
      <c r="W2114" s="6" t="s">
        <v>1490</v>
      </c>
      <c r="X2114" s="6" t="s">
        <v>3291</v>
      </c>
      <c r="Y2114" s="6" t="s">
        <v>1316</v>
      </c>
      <c r="Z2114" s="6" t="s">
        <v>1251</v>
      </c>
      <c r="AA2114" s="35" t="s">
        <v>3320</v>
      </c>
      <c r="AB2114" s="6" t="s">
        <v>3321</v>
      </c>
    </row>
    <row r="2115" ht="15.75" hidden="1" customHeight="1">
      <c r="A2115" s="2">
        <v>49.0</v>
      </c>
      <c r="B2115" s="18" t="s">
        <v>794</v>
      </c>
      <c r="C2115">
        <v>3.0</v>
      </c>
      <c r="D2115">
        <v>4.0</v>
      </c>
      <c r="E2115" t="s">
        <v>965</v>
      </c>
      <c r="F2115" t="s">
        <v>1540</v>
      </c>
      <c r="G2115" t="s">
        <v>3318</v>
      </c>
      <c r="H2115" t="s">
        <v>3319</v>
      </c>
      <c r="I2115" t="s">
        <v>1235</v>
      </c>
      <c r="J2115" t="s">
        <v>973</v>
      </c>
      <c r="K2115" s="23">
        <v>0.0</v>
      </c>
      <c r="O2115" s="23">
        <v>4.0</v>
      </c>
      <c r="S2115" t="s">
        <v>976</v>
      </c>
      <c r="T2115">
        <v>0.0</v>
      </c>
      <c r="U2115">
        <v>0.0</v>
      </c>
      <c r="V2115" s="6" t="s">
        <v>978</v>
      </c>
      <c r="W2115" s="6" t="s">
        <v>1384</v>
      </c>
      <c r="X2115" s="6" t="s">
        <v>1384</v>
      </c>
      <c r="Y2115" s="6" t="s">
        <v>1490</v>
      </c>
      <c r="Z2115" s="6" t="s">
        <v>3291</v>
      </c>
      <c r="AA2115" s="35" t="s">
        <v>3320</v>
      </c>
      <c r="AB2115" s="6" t="s">
        <v>3321</v>
      </c>
    </row>
    <row r="2116" ht="15.75" hidden="1" customHeight="1">
      <c r="A2116" s="2">
        <v>49.0</v>
      </c>
      <c r="B2116" s="18" t="s">
        <v>794</v>
      </c>
      <c r="C2116">
        <v>3.0</v>
      </c>
      <c r="D2116">
        <v>4.0</v>
      </c>
      <c r="E2116" t="s">
        <v>965</v>
      </c>
      <c r="F2116" t="s">
        <v>1540</v>
      </c>
      <c r="G2116" t="s">
        <v>3318</v>
      </c>
      <c r="H2116" t="s">
        <v>3319</v>
      </c>
      <c r="I2116" t="s">
        <v>1235</v>
      </c>
      <c r="J2116" t="s">
        <v>973</v>
      </c>
      <c r="K2116" s="23">
        <v>0.0</v>
      </c>
      <c r="O2116" s="23">
        <v>1.0</v>
      </c>
      <c r="S2116" t="s">
        <v>976</v>
      </c>
      <c r="T2116">
        <v>0.0</v>
      </c>
      <c r="U2116">
        <v>0.0</v>
      </c>
      <c r="V2116" s="6" t="s">
        <v>978</v>
      </c>
      <c r="W2116" s="6" t="s">
        <v>1384</v>
      </c>
      <c r="X2116" s="6" t="s">
        <v>1384</v>
      </c>
      <c r="Y2116" s="6" t="s">
        <v>1316</v>
      </c>
      <c r="Z2116" s="6" t="s">
        <v>1251</v>
      </c>
      <c r="AA2116" s="35" t="s">
        <v>3320</v>
      </c>
      <c r="AB2116" s="6" t="s">
        <v>3321</v>
      </c>
    </row>
    <row r="2117" ht="15.75" hidden="1" customHeight="1">
      <c r="A2117" s="2">
        <v>49.0</v>
      </c>
      <c r="B2117" s="18" t="s">
        <v>794</v>
      </c>
      <c r="C2117">
        <v>3.0</v>
      </c>
      <c r="D2117">
        <v>4.0</v>
      </c>
      <c r="E2117" t="s">
        <v>965</v>
      </c>
      <c r="F2117" t="s">
        <v>1540</v>
      </c>
      <c r="G2117" t="s">
        <v>3318</v>
      </c>
      <c r="H2117" t="s">
        <v>3319</v>
      </c>
      <c r="I2117" t="s">
        <v>1235</v>
      </c>
      <c r="J2117" t="s">
        <v>973</v>
      </c>
      <c r="K2117" s="23">
        <v>4.0</v>
      </c>
      <c r="O2117" s="23">
        <v>1.0</v>
      </c>
      <c r="S2117" t="s">
        <v>976</v>
      </c>
      <c r="T2117">
        <v>0.0</v>
      </c>
      <c r="U2117">
        <v>0.0</v>
      </c>
      <c r="V2117" s="6" t="s">
        <v>1311</v>
      </c>
      <c r="W2117" s="6" t="s">
        <v>1490</v>
      </c>
      <c r="X2117" s="6" t="s">
        <v>3291</v>
      </c>
      <c r="Y2117" s="6" t="s">
        <v>1316</v>
      </c>
      <c r="Z2117" s="6" t="s">
        <v>1251</v>
      </c>
      <c r="AA2117" s="35" t="s">
        <v>3320</v>
      </c>
      <c r="AB2117" s="6" t="s">
        <v>3321</v>
      </c>
    </row>
    <row r="2118" ht="15.75" hidden="1" customHeight="1">
      <c r="A2118" s="2">
        <v>49.0</v>
      </c>
      <c r="B2118" s="18" t="s">
        <v>794</v>
      </c>
      <c r="C2118">
        <v>1.0</v>
      </c>
      <c r="D2118">
        <v>1.0</v>
      </c>
      <c r="E2118" t="s">
        <v>965</v>
      </c>
      <c r="F2118" t="s">
        <v>966</v>
      </c>
      <c r="G2118" t="s">
        <v>1210</v>
      </c>
      <c r="H2118" t="s">
        <v>3322</v>
      </c>
      <c r="I2118" t="s">
        <v>1235</v>
      </c>
      <c r="J2118" t="s">
        <v>973</v>
      </c>
      <c r="K2118" s="23">
        <v>0.0</v>
      </c>
      <c r="N2118">
        <v>13.3</v>
      </c>
      <c r="O2118" s="23">
        <v>2.0</v>
      </c>
      <c r="R2118">
        <v>19.2</v>
      </c>
      <c r="S2118" t="s">
        <v>976</v>
      </c>
      <c r="T2118">
        <v>0.0</v>
      </c>
      <c r="U2118">
        <v>0.0</v>
      </c>
      <c r="V2118" s="6" t="s">
        <v>978</v>
      </c>
      <c r="W2118" s="6" t="s">
        <v>1384</v>
      </c>
      <c r="X2118" s="6" t="s">
        <v>1384</v>
      </c>
      <c r="Y2118" s="6" t="s">
        <v>3288</v>
      </c>
      <c r="Z2118" s="6" t="s">
        <v>3289</v>
      </c>
      <c r="AA2118" s="35" t="s">
        <v>3323</v>
      </c>
      <c r="AB2118" s="6" t="s">
        <v>3324</v>
      </c>
    </row>
    <row r="2119" ht="15.75" hidden="1" customHeight="1">
      <c r="A2119" s="2">
        <v>49.0</v>
      </c>
      <c r="B2119" s="18" t="s">
        <v>794</v>
      </c>
      <c r="C2119">
        <v>1.0</v>
      </c>
      <c r="D2119">
        <v>1.0</v>
      </c>
      <c r="E2119" t="s">
        <v>965</v>
      </c>
      <c r="F2119" t="s">
        <v>966</v>
      </c>
      <c r="G2119" t="s">
        <v>1210</v>
      </c>
      <c r="H2119" t="s">
        <v>3322</v>
      </c>
      <c r="I2119" t="s">
        <v>1235</v>
      </c>
      <c r="J2119" t="s">
        <v>973</v>
      </c>
      <c r="K2119" s="23">
        <v>0.0</v>
      </c>
      <c r="N2119">
        <v>13.3</v>
      </c>
      <c r="O2119" s="23">
        <v>3.0</v>
      </c>
      <c r="R2119">
        <v>24.7</v>
      </c>
      <c r="S2119" t="s">
        <v>976</v>
      </c>
      <c r="T2119">
        <v>0.0</v>
      </c>
      <c r="U2119">
        <v>0.0</v>
      </c>
      <c r="V2119" s="6" t="s">
        <v>978</v>
      </c>
      <c r="W2119" s="6" t="s">
        <v>1384</v>
      </c>
      <c r="X2119" s="6" t="s">
        <v>1384</v>
      </c>
      <c r="Y2119" s="6" t="s">
        <v>1490</v>
      </c>
      <c r="Z2119" s="6" t="s">
        <v>3291</v>
      </c>
      <c r="AA2119" s="35" t="s">
        <v>3323</v>
      </c>
      <c r="AB2119" s="6" t="s">
        <v>3324</v>
      </c>
    </row>
    <row r="2120" ht="15.75" hidden="1" customHeight="1">
      <c r="A2120" s="2">
        <v>49.0</v>
      </c>
      <c r="B2120" s="18" t="s">
        <v>794</v>
      </c>
      <c r="C2120">
        <v>1.0</v>
      </c>
      <c r="D2120">
        <v>1.0</v>
      </c>
      <c r="E2120" t="s">
        <v>965</v>
      </c>
      <c r="F2120" t="s">
        <v>966</v>
      </c>
      <c r="G2120" t="s">
        <v>1210</v>
      </c>
      <c r="H2120" t="s">
        <v>3322</v>
      </c>
      <c r="I2120" t="s">
        <v>1235</v>
      </c>
      <c r="J2120" t="s">
        <v>973</v>
      </c>
      <c r="K2120" s="23">
        <v>0.0</v>
      </c>
      <c r="N2120">
        <v>13.3</v>
      </c>
      <c r="O2120" s="23">
        <v>4.0</v>
      </c>
      <c r="R2120">
        <v>32.9</v>
      </c>
      <c r="S2120">
        <v>0.05</v>
      </c>
      <c r="T2120">
        <v>1.0</v>
      </c>
      <c r="U2120">
        <v>1.0</v>
      </c>
      <c r="V2120" s="6" t="s">
        <v>978</v>
      </c>
      <c r="W2120" s="6" t="s">
        <v>1384</v>
      </c>
      <c r="X2120" s="6" t="s">
        <v>1384</v>
      </c>
      <c r="Y2120" s="6" t="s">
        <v>1316</v>
      </c>
      <c r="Z2120" s="6" t="s">
        <v>1251</v>
      </c>
      <c r="AA2120" s="35" t="s">
        <v>3323</v>
      </c>
      <c r="AB2120" s="6" t="s">
        <v>3324</v>
      </c>
    </row>
    <row r="2121" ht="15.75" hidden="1" customHeight="1">
      <c r="A2121" s="2">
        <v>49.0</v>
      </c>
      <c r="B2121" s="18" t="s">
        <v>794</v>
      </c>
      <c r="C2121">
        <v>1.0</v>
      </c>
      <c r="D2121">
        <v>1.0</v>
      </c>
      <c r="E2121" t="s">
        <v>965</v>
      </c>
      <c r="F2121" t="s">
        <v>966</v>
      </c>
      <c r="G2121" t="s">
        <v>1210</v>
      </c>
      <c r="H2121" t="s">
        <v>3322</v>
      </c>
      <c r="I2121" t="s">
        <v>1235</v>
      </c>
      <c r="J2121" t="s">
        <v>973</v>
      </c>
      <c r="K2121" s="23">
        <v>0.0</v>
      </c>
      <c r="N2121">
        <v>13.3</v>
      </c>
      <c r="O2121" s="23">
        <v>1.0</v>
      </c>
      <c r="R2121">
        <v>8.7</v>
      </c>
      <c r="S2121" t="s">
        <v>976</v>
      </c>
      <c r="T2121">
        <v>0.0</v>
      </c>
      <c r="U2121">
        <v>0.0</v>
      </c>
      <c r="V2121" s="6" t="s">
        <v>978</v>
      </c>
      <c r="W2121" s="6" t="s">
        <v>1384</v>
      </c>
      <c r="X2121" s="6" t="s">
        <v>1384</v>
      </c>
      <c r="Y2121" s="6" t="s">
        <v>1488</v>
      </c>
      <c r="Z2121" s="6" t="s">
        <v>3290</v>
      </c>
      <c r="AA2121" s="35" t="s">
        <v>3323</v>
      </c>
      <c r="AB2121" s="6" t="s">
        <v>3324</v>
      </c>
    </row>
    <row r="2122" ht="15.75" hidden="1" customHeight="1">
      <c r="A2122" s="2">
        <v>49.0</v>
      </c>
      <c r="B2122" s="18" t="s">
        <v>794</v>
      </c>
      <c r="C2122">
        <v>1.0</v>
      </c>
      <c r="D2122">
        <v>1.0</v>
      </c>
      <c r="E2122" t="s">
        <v>965</v>
      </c>
      <c r="F2122" t="s">
        <v>966</v>
      </c>
      <c r="G2122" t="s">
        <v>1210</v>
      </c>
      <c r="H2122" t="s">
        <v>3322</v>
      </c>
      <c r="I2122" t="s">
        <v>1235</v>
      </c>
      <c r="J2122" t="s">
        <v>973</v>
      </c>
      <c r="K2122" s="23">
        <v>2.0</v>
      </c>
      <c r="N2122">
        <v>19.2</v>
      </c>
      <c r="O2122" s="23">
        <v>3.0</v>
      </c>
      <c r="R2122">
        <v>24.7</v>
      </c>
      <c r="S2122" t="s">
        <v>976</v>
      </c>
      <c r="T2122">
        <v>0.0</v>
      </c>
      <c r="U2122">
        <v>0.0</v>
      </c>
      <c r="V2122" s="6" t="s">
        <v>1311</v>
      </c>
      <c r="W2122" s="6" t="s">
        <v>3288</v>
      </c>
      <c r="X2122" s="6" t="s">
        <v>3289</v>
      </c>
      <c r="Y2122" s="6" t="s">
        <v>1490</v>
      </c>
      <c r="Z2122" s="6" t="s">
        <v>3291</v>
      </c>
      <c r="AA2122" s="35" t="s">
        <v>3323</v>
      </c>
      <c r="AB2122" s="6" t="s">
        <v>3324</v>
      </c>
    </row>
    <row r="2123" ht="15.75" hidden="1" customHeight="1">
      <c r="A2123" s="2">
        <v>49.0</v>
      </c>
      <c r="B2123" s="18" t="s">
        <v>794</v>
      </c>
      <c r="C2123">
        <v>1.0</v>
      </c>
      <c r="D2123">
        <v>1.0</v>
      </c>
      <c r="E2123" t="s">
        <v>965</v>
      </c>
      <c r="F2123" t="s">
        <v>966</v>
      </c>
      <c r="G2123" t="s">
        <v>1210</v>
      </c>
      <c r="H2123" t="s">
        <v>3322</v>
      </c>
      <c r="I2123" t="s">
        <v>1235</v>
      </c>
      <c r="J2123" t="s">
        <v>973</v>
      </c>
      <c r="K2123" s="23">
        <v>2.0</v>
      </c>
      <c r="N2123">
        <v>19.2</v>
      </c>
      <c r="O2123" s="23">
        <v>4.0</v>
      </c>
      <c r="R2123">
        <v>32.9</v>
      </c>
      <c r="S2123" t="s">
        <v>976</v>
      </c>
      <c r="T2123">
        <v>0.0</v>
      </c>
      <c r="U2123">
        <v>0.0</v>
      </c>
      <c r="V2123" s="6" t="s">
        <v>1311</v>
      </c>
      <c r="W2123" s="6" t="s">
        <v>3288</v>
      </c>
      <c r="X2123" s="6" t="s">
        <v>3289</v>
      </c>
      <c r="Y2123" s="6" t="s">
        <v>1316</v>
      </c>
      <c r="Z2123" s="6" t="s">
        <v>1251</v>
      </c>
      <c r="AA2123" s="35" t="s">
        <v>3323</v>
      </c>
      <c r="AB2123" s="6" t="s">
        <v>3324</v>
      </c>
    </row>
    <row r="2124" ht="15.75" hidden="1" customHeight="1">
      <c r="A2124" s="2">
        <v>49.0</v>
      </c>
      <c r="B2124" s="18" t="s">
        <v>794</v>
      </c>
      <c r="C2124">
        <v>1.0</v>
      </c>
      <c r="D2124">
        <v>1.0</v>
      </c>
      <c r="E2124" t="s">
        <v>965</v>
      </c>
      <c r="F2124" t="s">
        <v>966</v>
      </c>
      <c r="G2124" t="s">
        <v>1210</v>
      </c>
      <c r="H2124" t="s">
        <v>3322</v>
      </c>
      <c r="I2124" t="s">
        <v>1235</v>
      </c>
      <c r="J2124" t="s">
        <v>973</v>
      </c>
      <c r="K2124" s="23">
        <v>2.0</v>
      </c>
      <c r="N2124">
        <v>19.2</v>
      </c>
      <c r="O2124" s="23">
        <v>1.0</v>
      </c>
      <c r="R2124">
        <v>8.7</v>
      </c>
      <c r="S2124" t="s">
        <v>976</v>
      </c>
      <c r="T2124">
        <v>0.0</v>
      </c>
      <c r="U2124">
        <v>0.0</v>
      </c>
      <c r="V2124" s="6" t="s">
        <v>1311</v>
      </c>
      <c r="W2124" s="6" t="s">
        <v>3288</v>
      </c>
      <c r="X2124" s="6" t="s">
        <v>3289</v>
      </c>
      <c r="Y2124" s="6" t="s">
        <v>1488</v>
      </c>
      <c r="Z2124" s="6" t="s">
        <v>3290</v>
      </c>
      <c r="AA2124" s="35" t="s">
        <v>3323</v>
      </c>
      <c r="AB2124" s="6" t="s">
        <v>3324</v>
      </c>
    </row>
    <row r="2125" ht="15.75" hidden="1" customHeight="1">
      <c r="A2125" s="2">
        <v>49.0</v>
      </c>
      <c r="B2125" s="18" t="s">
        <v>794</v>
      </c>
      <c r="C2125">
        <v>1.0</v>
      </c>
      <c r="D2125">
        <v>1.0</v>
      </c>
      <c r="E2125" t="s">
        <v>965</v>
      </c>
      <c r="F2125" t="s">
        <v>966</v>
      </c>
      <c r="G2125" t="s">
        <v>1210</v>
      </c>
      <c r="H2125" t="s">
        <v>3322</v>
      </c>
      <c r="I2125" t="s">
        <v>1235</v>
      </c>
      <c r="J2125" t="s">
        <v>973</v>
      </c>
      <c r="K2125" s="23">
        <v>3.0</v>
      </c>
      <c r="N2125">
        <v>24.7</v>
      </c>
      <c r="O2125" s="23">
        <v>4.0</v>
      </c>
      <c r="R2125">
        <v>32.9</v>
      </c>
      <c r="S2125" t="s">
        <v>976</v>
      </c>
      <c r="T2125">
        <v>0.0</v>
      </c>
      <c r="U2125">
        <v>0.0</v>
      </c>
      <c r="V2125" s="6" t="s">
        <v>1311</v>
      </c>
      <c r="W2125" s="6" t="s">
        <v>1490</v>
      </c>
      <c r="X2125" s="6" t="s">
        <v>3291</v>
      </c>
      <c r="Y2125" s="6" t="s">
        <v>1316</v>
      </c>
      <c r="Z2125" s="6" t="s">
        <v>1251</v>
      </c>
      <c r="AA2125" s="35" t="s">
        <v>3323</v>
      </c>
      <c r="AB2125" s="6" t="s">
        <v>3324</v>
      </c>
    </row>
    <row r="2126" ht="15.75" hidden="1" customHeight="1">
      <c r="A2126" s="2">
        <v>49.0</v>
      </c>
      <c r="B2126" s="18" t="s">
        <v>794</v>
      </c>
      <c r="C2126">
        <v>1.0</v>
      </c>
      <c r="D2126">
        <v>1.0</v>
      </c>
      <c r="E2126" t="s">
        <v>965</v>
      </c>
      <c r="F2126" t="s">
        <v>966</v>
      </c>
      <c r="G2126" t="s">
        <v>1210</v>
      </c>
      <c r="H2126" t="s">
        <v>3322</v>
      </c>
      <c r="I2126" t="s">
        <v>1235</v>
      </c>
      <c r="J2126" t="s">
        <v>973</v>
      </c>
      <c r="K2126" s="23">
        <v>3.0</v>
      </c>
      <c r="N2126">
        <v>24.7</v>
      </c>
      <c r="O2126" s="23">
        <v>1.0</v>
      </c>
      <c r="R2126">
        <v>8.7</v>
      </c>
      <c r="S2126" t="s">
        <v>976</v>
      </c>
      <c r="T2126">
        <v>0.0</v>
      </c>
      <c r="U2126">
        <v>0.0</v>
      </c>
      <c r="V2126" s="6" t="s">
        <v>1311</v>
      </c>
      <c r="W2126" s="6" t="s">
        <v>1490</v>
      </c>
      <c r="X2126" s="6" t="s">
        <v>3291</v>
      </c>
      <c r="Y2126" s="6" t="s">
        <v>1488</v>
      </c>
      <c r="Z2126" s="6" t="s">
        <v>3290</v>
      </c>
      <c r="AA2126" s="35" t="s">
        <v>3323</v>
      </c>
      <c r="AB2126" s="6" t="s">
        <v>3324</v>
      </c>
    </row>
    <row r="2127" ht="15.75" hidden="1" customHeight="1">
      <c r="A2127" s="2">
        <v>49.0</v>
      </c>
      <c r="B2127" s="18" t="s">
        <v>794</v>
      </c>
      <c r="C2127">
        <v>1.0</v>
      </c>
      <c r="D2127">
        <v>1.0</v>
      </c>
      <c r="E2127" t="s">
        <v>965</v>
      </c>
      <c r="F2127" t="s">
        <v>966</v>
      </c>
      <c r="G2127" t="s">
        <v>1210</v>
      </c>
      <c r="H2127" t="s">
        <v>3322</v>
      </c>
      <c r="I2127" t="s">
        <v>1235</v>
      </c>
      <c r="J2127" t="s">
        <v>973</v>
      </c>
      <c r="K2127" s="23">
        <v>4.0</v>
      </c>
      <c r="N2127">
        <v>32.9</v>
      </c>
      <c r="O2127" s="23">
        <v>1.0</v>
      </c>
      <c r="R2127">
        <v>8.7</v>
      </c>
      <c r="S2127">
        <v>0.5</v>
      </c>
      <c r="T2127">
        <v>-1.0</v>
      </c>
      <c r="V2127" s="6" t="s">
        <v>1311</v>
      </c>
      <c r="W2127" s="6" t="s">
        <v>1316</v>
      </c>
      <c r="X2127" s="6" t="s">
        <v>1251</v>
      </c>
      <c r="Y2127" s="6" t="s">
        <v>1488</v>
      </c>
      <c r="Z2127" s="6" t="s">
        <v>3290</v>
      </c>
      <c r="AA2127" s="35" t="s">
        <v>3323</v>
      </c>
      <c r="AB2127" s="6" t="s">
        <v>3324</v>
      </c>
    </row>
    <row r="2128" ht="15.75" hidden="1" customHeight="1">
      <c r="A2128" s="2">
        <v>49.0</v>
      </c>
      <c r="B2128" s="18" t="s">
        <v>794</v>
      </c>
      <c r="C2128">
        <v>1.0</v>
      </c>
      <c r="D2128">
        <v>2.0</v>
      </c>
      <c r="E2128" t="s">
        <v>965</v>
      </c>
      <c r="F2128" t="s">
        <v>966</v>
      </c>
      <c r="G2128" t="s">
        <v>1210</v>
      </c>
      <c r="H2128" t="s">
        <v>3322</v>
      </c>
      <c r="I2128" t="s">
        <v>1235</v>
      </c>
      <c r="J2128" t="s">
        <v>973</v>
      </c>
      <c r="K2128" s="23">
        <v>0.0</v>
      </c>
      <c r="N2128">
        <v>33.9</v>
      </c>
      <c r="O2128" s="23">
        <v>2.0</v>
      </c>
      <c r="R2128">
        <v>31.6</v>
      </c>
      <c r="S2128" t="s">
        <v>976</v>
      </c>
      <c r="T2128">
        <v>0.0</v>
      </c>
      <c r="U2128">
        <v>0.0</v>
      </c>
      <c r="V2128" s="6" t="s">
        <v>978</v>
      </c>
      <c r="W2128" s="6" t="s">
        <v>1384</v>
      </c>
      <c r="X2128" s="6" t="s">
        <v>1384</v>
      </c>
      <c r="Y2128" s="6" t="s">
        <v>3288</v>
      </c>
      <c r="Z2128" s="6" t="s">
        <v>3289</v>
      </c>
      <c r="AA2128" s="35" t="s">
        <v>3323</v>
      </c>
      <c r="AB2128" s="6" t="s">
        <v>3324</v>
      </c>
    </row>
    <row r="2129" ht="15.75" hidden="1" customHeight="1">
      <c r="A2129" s="2">
        <v>49.0</v>
      </c>
      <c r="B2129" s="18" t="s">
        <v>794</v>
      </c>
      <c r="C2129">
        <v>1.0</v>
      </c>
      <c r="D2129">
        <v>2.0</v>
      </c>
      <c r="E2129" t="s">
        <v>965</v>
      </c>
      <c r="F2129" t="s">
        <v>966</v>
      </c>
      <c r="G2129" t="s">
        <v>1210</v>
      </c>
      <c r="H2129" t="s">
        <v>3322</v>
      </c>
      <c r="I2129" t="s">
        <v>1235</v>
      </c>
      <c r="J2129" t="s">
        <v>973</v>
      </c>
      <c r="K2129" s="23">
        <v>0.0</v>
      </c>
      <c r="N2129">
        <v>33.9</v>
      </c>
      <c r="O2129" s="23">
        <v>3.0</v>
      </c>
      <c r="R2129">
        <v>26.0</v>
      </c>
      <c r="S2129" t="s">
        <v>976</v>
      </c>
      <c r="T2129">
        <v>0.0</v>
      </c>
      <c r="U2129">
        <v>0.0</v>
      </c>
      <c r="V2129" s="6" t="s">
        <v>978</v>
      </c>
      <c r="W2129" s="6" t="s">
        <v>1384</v>
      </c>
      <c r="X2129" s="6" t="s">
        <v>1384</v>
      </c>
      <c r="Y2129" s="6" t="s">
        <v>1490</v>
      </c>
      <c r="Z2129" s="6" t="s">
        <v>3291</v>
      </c>
      <c r="AA2129" s="35" t="s">
        <v>3323</v>
      </c>
      <c r="AB2129" s="6" t="s">
        <v>3324</v>
      </c>
    </row>
    <row r="2130" ht="15.75" hidden="1" customHeight="1">
      <c r="A2130" s="2">
        <v>49.0</v>
      </c>
      <c r="B2130" s="18" t="s">
        <v>794</v>
      </c>
      <c r="C2130">
        <v>1.0</v>
      </c>
      <c r="D2130">
        <v>2.0</v>
      </c>
      <c r="E2130" t="s">
        <v>965</v>
      </c>
      <c r="F2130" t="s">
        <v>966</v>
      </c>
      <c r="G2130" t="s">
        <v>1210</v>
      </c>
      <c r="H2130" t="s">
        <v>3322</v>
      </c>
      <c r="I2130" t="s">
        <v>1235</v>
      </c>
      <c r="J2130" t="s">
        <v>973</v>
      </c>
      <c r="K2130" s="23">
        <v>0.0</v>
      </c>
      <c r="N2130">
        <v>33.9</v>
      </c>
      <c r="O2130" s="23">
        <v>4.0</v>
      </c>
      <c r="R2130">
        <v>24.7</v>
      </c>
      <c r="S2130" t="s">
        <v>976</v>
      </c>
      <c r="T2130">
        <v>0.0</v>
      </c>
      <c r="U2130">
        <v>0.0</v>
      </c>
      <c r="V2130" s="6" t="s">
        <v>978</v>
      </c>
      <c r="W2130" s="6" t="s">
        <v>1384</v>
      </c>
      <c r="X2130" s="6" t="s">
        <v>1384</v>
      </c>
      <c r="Y2130" s="6" t="s">
        <v>1316</v>
      </c>
      <c r="Z2130" s="6" t="s">
        <v>1251</v>
      </c>
      <c r="AA2130" s="35" t="s">
        <v>3323</v>
      </c>
      <c r="AB2130" s="6" t="s">
        <v>3324</v>
      </c>
    </row>
    <row r="2131" ht="15.75" hidden="1" customHeight="1">
      <c r="A2131" s="2">
        <v>49.0</v>
      </c>
      <c r="B2131" s="18" t="s">
        <v>794</v>
      </c>
      <c r="C2131">
        <v>1.0</v>
      </c>
      <c r="D2131">
        <v>2.0</v>
      </c>
      <c r="E2131" t="s">
        <v>965</v>
      </c>
      <c r="F2131" t="s">
        <v>966</v>
      </c>
      <c r="G2131" t="s">
        <v>1210</v>
      </c>
      <c r="H2131" t="s">
        <v>3322</v>
      </c>
      <c r="I2131" t="s">
        <v>1235</v>
      </c>
      <c r="J2131" t="s">
        <v>973</v>
      </c>
      <c r="K2131" s="23">
        <v>0.0</v>
      </c>
      <c r="N2131">
        <v>33.9</v>
      </c>
      <c r="O2131" s="23">
        <v>1.0</v>
      </c>
      <c r="R2131">
        <v>30.7</v>
      </c>
      <c r="S2131" t="s">
        <v>976</v>
      </c>
      <c r="T2131">
        <v>0.0</v>
      </c>
      <c r="U2131">
        <v>0.0</v>
      </c>
      <c r="V2131" s="6" t="s">
        <v>978</v>
      </c>
      <c r="W2131" s="6" t="s">
        <v>1384</v>
      </c>
      <c r="X2131" s="6" t="s">
        <v>1384</v>
      </c>
      <c r="Y2131" s="6" t="s">
        <v>1488</v>
      </c>
      <c r="Z2131" s="6" t="s">
        <v>3290</v>
      </c>
      <c r="AA2131" s="35" t="s">
        <v>3323</v>
      </c>
      <c r="AB2131" s="6" t="s">
        <v>3324</v>
      </c>
    </row>
    <row r="2132" ht="15.75" hidden="1" customHeight="1">
      <c r="A2132" s="2">
        <v>49.0</v>
      </c>
      <c r="B2132" s="18" t="s">
        <v>794</v>
      </c>
      <c r="C2132">
        <v>1.0</v>
      </c>
      <c r="D2132">
        <v>2.0</v>
      </c>
      <c r="E2132" t="s">
        <v>965</v>
      </c>
      <c r="F2132" t="s">
        <v>966</v>
      </c>
      <c r="G2132" t="s">
        <v>1210</v>
      </c>
      <c r="H2132" t="s">
        <v>3322</v>
      </c>
      <c r="I2132" t="s">
        <v>1235</v>
      </c>
      <c r="J2132" t="s">
        <v>973</v>
      </c>
      <c r="K2132" s="23">
        <v>2.0</v>
      </c>
      <c r="N2132">
        <v>31.6</v>
      </c>
      <c r="O2132" s="23">
        <v>3.0</v>
      </c>
      <c r="R2132">
        <v>26.0</v>
      </c>
      <c r="S2132" t="s">
        <v>976</v>
      </c>
      <c r="T2132">
        <v>0.0</v>
      </c>
      <c r="U2132">
        <v>0.0</v>
      </c>
      <c r="V2132" s="6" t="s">
        <v>1311</v>
      </c>
      <c r="W2132" s="6" t="s">
        <v>3288</v>
      </c>
      <c r="X2132" s="6" t="s">
        <v>3289</v>
      </c>
      <c r="Y2132" s="6" t="s">
        <v>1490</v>
      </c>
      <c r="Z2132" s="6" t="s">
        <v>3291</v>
      </c>
      <c r="AA2132" s="35" t="s">
        <v>3323</v>
      </c>
      <c r="AB2132" s="6" t="s">
        <v>3324</v>
      </c>
    </row>
    <row r="2133" ht="15.75" hidden="1" customHeight="1">
      <c r="A2133" s="2">
        <v>49.0</v>
      </c>
      <c r="B2133" s="18" t="s">
        <v>794</v>
      </c>
      <c r="C2133">
        <v>1.0</v>
      </c>
      <c r="D2133">
        <v>2.0</v>
      </c>
      <c r="E2133" t="s">
        <v>965</v>
      </c>
      <c r="F2133" t="s">
        <v>966</v>
      </c>
      <c r="G2133" t="s">
        <v>1210</v>
      </c>
      <c r="H2133" t="s">
        <v>3322</v>
      </c>
      <c r="I2133" t="s">
        <v>1235</v>
      </c>
      <c r="J2133" t="s">
        <v>973</v>
      </c>
      <c r="K2133" s="23">
        <v>2.0</v>
      </c>
      <c r="N2133">
        <v>31.6</v>
      </c>
      <c r="O2133" s="23">
        <v>4.0</v>
      </c>
      <c r="R2133">
        <v>24.7</v>
      </c>
      <c r="S2133" t="s">
        <v>976</v>
      </c>
      <c r="T2133">
        <v>0.0</v>
      </c>
      <c r="U2133">
        <v>0.0</v>
      </c>
      <c r="V2133" s="6" t="s">
        <v>1311</v>
      </c>
      <c r="W2133" s="6" t="s">
        <v>3288</v>
      </c>
      <c r="X2133" s="6" t="s">
        <v>3289</v>
      </c>
      <c r="Y2133" s="6" t="s">
        <v>1316</v>
      </c>
      <c r="Z2133" s="6" t="s">
        <v>1251</v>
      </c>
      <c r="AA2133" s="35" t="s">
        <v>3323</v>
      </c>
      <c r="AB2133" s="6" t="s">
        <v>3324</v>
      </c>
    </row>
    <row r="2134" ht="15.75" hidden="1" customHeight="1">
      <c r="A2134" s="2">
        <v>49.0</v>
      </c>
      <c r="B2134" s="18" t="s">
        <v>794</v>
      </c>
      <c r="C2134">
        <v>1.0</v>
      </c>
      <c r="D2134">
        <v>2.0</v>
      </c>
      <c r="E2134" t="s">
        <v>965</v>
      </c>
      <c r="F2134" t="s">
        <v>966</v>
      </c>
      <c r="G2134" t="s">
        <v>1210</v>
      </c>
      <c r="H2134" t="s">
        <v>3322</v>
      </c>
      <c r="I2134" t="s">
        <v>1235</v>
      </c>
      <c r="J2134" t="s">
        <v>973</v>
      </c>
      <c r="K2134" s="23">
        <v>2.0</v>
      </c>
      <c r="N2134">
        <v>31.6</v>
      </c>
      <c r="O2134" s="23">
        <v>1.0</v>
      </c>
      <c r="R2134">
        <v>30.7</v>
      </c>
      <c r="S2134" t="s">
        <v>976</v>
      </c>
      <c r="T2134">
        <v>0.0</v>
      </c>
      <c r="U2134">
        <v>0.0</v>
      </c>
      <c r="V2134" s="6" t="s">
        <v>1311</v>
      </c>
      <c r="W2134" s="6" t="s">
        <v>3288</v>
      </c>
      <c r="X2134" s="6" t="s">
        <v>3289</v>
      </c>
      <c r="Y2134" s="6" t="s">
        <v>1488</v>
      </c>
      <c r="Z2134" s="6" t="s">
        <v>3290</v>
      </c>
      <c r="AA2134" s="35" t="s">
        <v>3323</v>
      </c>
      <c r="AB2134" s="6" t="s">
        <v>3324</v>
      </c>
    </row>
    <row r="2135" ht="15.75" hidden="1" customHeight="1">
      <c r="A2135" s="2">
        <v>49.0</v>
      </c>
      <c r="B2135" s="18" t="s">
        <v>794</v>
      </c>
      <c r="C2135">
        <v>1.0</v>
      </c>
      <c r="D2135">
        <v>2.0</v>
      </c>
      <c r="E2135" t="s">
        <v>965</v>
      </c>
      <c r="F2135" t="s">
        <v>966</v>
      </c>
      <c r="G2135" t="s">
        <v>1210</v>
      </c>
      <c r="H2135" t="s">
        <v>3322</v>
      </c>
      <c r="I2135" t="s">
        <v>1235</v>
      </c>
      <c r="J2135" t="s">
        <v>973</v>
      </c>
      <c r="K2135" s="23">
        <v>3.0</v>
      </c>
      <c r="N2135">
        <v>26.0</v>
      </c>
      <c r="O2135" s="23">
        <v>4.0</v>
      </c>
      <c r="R2135">
        <v>24.7</v>
      </c>
      <c r="S2135" t="s">
        <v>976</v>
      </c>
      <c r="T2135">
        <v>0.0</v>
      </c>
      <c r="U2135">
        <v>0.0</v>
      </c>
      <c r="V2135" s="6" t="s">
        <v>1311</v>
      </c>
      <c r="W2135" s="6" t="s">
        <v>1490</v>
      </c>
      <c r="X2135" s="6" t="s">
        <v>3291</v>
      </c>
      <c r="Y2135" s="6" t="s">
        <v>1316</v>
      </c>
      <c r="Z2135" s="6" t="s">
        <v>1251</v>
      </c>
      <c r="AA2135" s="35" t="s">
        <v>3323</v>
      </c>
      <c r="AB2135" s="6" t="s">
        <v>3324</v>
      </c>
    </row>
    <row r="2136" ht="15.75" hidden="1" customHeight="1">
      <c r="A2136" s="2">
        <v>49.0</v>
      </c>
      <c r="B2136" s="18" t="s">
        <v>794</v>
      </c>
      <c r="C2136">
        <v>1.0</v>
      </c>
      <c r="D2136">
        <v>2.0</v>
      </c>
      <c r="E2136" t="s">
        <v>965</v>
      </c>
      <c r="F2136" t="s">
        <v>966</v>
      </c>
      <c r="G2136" t="s">
        <v>1210</v>
      </c>
      <c r="H2136" t="s">
        <v>3322</v>
      </c>
      <c r="I2136" t="s">
        <v>1235</v>
      </c>
      <c r="J2136" t="s">
        <v>973</v>
      </c>
      <c r="K2136" s="23">
        <v>3.0</v>
      </c>
      <c r="N2136">
        <v>26.0</v>
      </c>
      <c r="O2136" s="23">
        <v>1.0</v>
      </c>
      <c r="R2136">
        <v>30.7</v>
      </c>
      <c r="S2136" t="s">
        <v>976</v>
      </c>
      <c r="T2136">
        <v>0.0</v>
      </c>
      <c r="U2136">
        <v>0.0</v>
      </c>
      <c r="V2136" s="6" t="s">
        <v>1311</v>
      </c>
      <c r="W2136" s="6" t="s">
        <v>1490</v>
      </c>
      <c r="X2136" s="6" t="s">
        <v>3291</v>
      </c>
      <c r="Y2136" s="6" t="s">
        <v>1488</v>
      </c>
      <c r="Z2136" s="6" t="s">
        <v>3290</v>
      </c>
      <c r="AA2136" s="35" t="s">
        <v>3323</v>
      </c>
      <c r="AB2136" s="6" t="s">
        <v>3324</v>
      </c>
    </row>
    <row r="2137" ht="15.75" hidden="1" customHeight="1">
      <c r="A2137" s="2">
        <v>49.0</v>
      </c>
      <c r="B2137" s="18" t="s">
        <v>794</v>
      </c>
      <c r="C2137">
        <v>1.0</v>
      </c>
      <c r="D2137">
        <v>2.0</v>
      </c>
      <c r="E2137" t="s">
        <v>965</v>
      </c>
      <c r="F2137" t="s">
        <v>966</v>
      </c>
      <c r="G2137" t="s">
        <v>1210</v>
      </c>
      <c r="H2137" t="s">
        <v>3322</v>
      </c>
      <c r="I2137" t="s">
        <v>1235</v>
      </c>
      <c r="J2137" t="s">
        <v>973</v>
      </c>
      <c r="K2137" s="23">
        <v>4.0</v>
      </c>
      <c r="N2137">
        <v>24.7</v>
      </c>
      <c r="O2137" s="23">
        <v>1.0</v>
      </c>
      <c r="R2137">
        <v>30.7</v>
      </c>
      <c r="S2137" t="s">
        <v>976</v>
      </c>
      <c r="T2137">
        <v>0.0</v>
      </c>
      <c r="U2137">
        <v>0.0</v>
      </c>
      <c r="V2137" s="6" t="s">
        <v>1311</v>
      </c>
      <c r="W2137" s="6" t="s">
        <v>1316</v>
      </c>
      <c r="X2137" s="6" t="s">
        <v>3291</v>
      </c>
      <c r="Y2137" s="6" t="s">
        <v>1488</v>
      </c>
      <c r="Z2137" s="6" t="s">
        <v>3290</v>
      </c>
      <c r="AA2137" s="35" t="s">
        <v>3323</v>
      </c>
      <c r="AB2137" s="6" t="s">
        <v>3324</v>
      </c>
    </row>
    <row r="2138" ht="15.75" hidden="1" customHeight="1">
      <c r="A2138" s="2">
        <v>49.0</v>
      </c>
      <c r="B2138" s="18" t="s">
        <v>794</v>
      </c>
      <c r="C2138">
        <v>3.0</v>
      </c>
      <c r="D2138">
        <v>4.0</v>
      </c>
      <c r="E2138" t="s">
        <v>965</v>
      </c>
      <c r="F2138" t="s">
        <v>966</v>
      </c>
      <c r="G2138" t="s">
        <v>1210</v>
      </c>
      <c r="H2138" t="s">
        <v>3322</v>
      </c>
      <c r="I2138" t="s">
        <v>1235</v>
      </c>
      <c r="J2138" t="s">
        <v>973</v>
      </c>
      <c r="K2138" s="23">
        <v>0.0</v>
      </c>
      <c r="N2138">
        <v>61.8</v>
      </c>
      <c r="O2138" s="23">
        <v>4.0</v>
      </c>
      <c r="R2138">
        <v>55.4</v>
      </c>
      <c r="S2138" t="s">
        <v>976</v>
      </c>
      <c r="T2138">
        <v>0.0</v>
      </c>
      <c r="U2138">
        <v>0.0</v>
      </c>
      <c r="V2138" s="6" t="s">
        <v>978</v>
      </c>
      <c r="W2138" s="6" t="s">
        <v>1384</v>
      </c>
      <c r="X2138" s="6" t="s">
        <v>1384</v>
      </c>
      <c r="Y2138" s="6" t="s">
        <v>1490</v>
      </c>
      <c r="Z2138" s="6" t="s">
        <v>3291</v>
      </c>
      <c r="AA2138" s="35" t="s">
        <v>3323</v>
      </c>
      <c r="AB2138" s="6" t="s">
        <v>3324</v>
      </c>
    </row>
    <row r="2139" ht="15.75" hidden="1" customHeight="1">
      <c r="A2139" s="2">
        <v>49.0</v>
      </c>
      <c r="B2139" s="18" t="s">
        <v>794</v>
      </c>
      <c r="C2139">
        <v>3.0</v>
      </c>
      <c r="D2139">
        <v>4.0</v>
      </c>
      <c r="E2139" t="s">
        <v>965</v>
      </c>
      <c r="F2139" t="s">
        <v>966</v>
      </c>
      <c r="G2139" t="s">
        <v>1210</v>
      </c>
      <c r="H2139" t="s">
        <v>3322</v>
      </c>
      <c r="I2139" t="s">
        <v>1235</v>
      </c>
      <c r="J2139" t="s">
        <v>973</v>
      </c>
      <c r="K2139" s="23">
        <v>0.0</v>
      </c>
      <c r="N2139">
        <v>61.8</v>
      </c>
      <c r="O2139" s="23">
        <v>1.0</v>
      </c>
      <c r="R2139">
        <v>51.2</v>
      </c>
      <c r="S2139">
        <v>0.05</v>
      </c>
      <c r="T2139">
        <v>1.0</v>
      </c>
      <c r="U2139">
        <v>1.0</v>
      </c>
      <c r="V2139" s="6" t="s">
        <v>978</v>
      </c>
      <c r="W2139" s="6" t="s">
        <v>1384</v>
      </c>
      <c r="X2139" s="6" t="s">
        <v>1384</v>
      </c>
      <c r="Y2139" s="6" t="s">
        <v>1316</v>
      </c>
      <c r="Z2139" s="6" t="s">
        <v>1251</v>
      </c>
      <c r="AA2139" s="35" t="s">
        <v>3323</v>
      </c>
      <c r="AB2139" s="6" t="s">
        <v>3324</v>
      </c>
    </row>
    <row r="2140" ht="15.75" hidden="1" customHeight="1">
      <c r="A2140" s="2">
        <v>49.0</v>
      </c>
      <c r="B2140" s="18" t="s">
        <v>794</v>
      </c>
      <c r="C2140">
        <v>3.0</v>
      </c>
      <c r="D2140">
        <v>4.0</v>
      </c>
      <c r="E2140" t="s">
        <v>965</v>
      </c>
      <c r="F2140" t="s">
        <v>966</v>
      </c>
      <c r="G2140" t="s">
        <v>1210</v>
      </c>
      <c r="H2140" t="s">
        <v>3322</v>
      </c>
      <c r="I2140" t="s">
        <v>1235</v>
      </c>
      <c r="J2140" t="s">
        <v>973</v>
      </c>
      <c r="K2140" s="23">
        <v>4.0</v>
      </c>
      <c r="N2140">
        <v>55.4</v>
      </c>
      <c r="O2140" s="23">
        <v>1.0</v>
      </c>
      <c r="R2140">
        <v>51.2</v>
      </c>
      <c r="S2140" t="s">
        <v>976</v>
      </c>
      <c r="T2140">
        <v>0.0</v>
      </c>
      <c r="U2140">
        <v>0.0</v>
      </c>
      <c r="V2140" s="6" t="s">
        <v>1311</v>
      </c>
      <c r="W2140" s="6" t="s">
        <v>1490</v>
      </c>
      <c r="X2140" s="6" t="s">
        <v>3291</v>
      </c>
      <c r="Y2140" s="6" t="s">
        <v>1316</v>
      </c>
      <c r="Z2140" s="6" t="s">
        <v>1251</v>
      </c>
      <c r="AA2140" s="35" t="s">
        <v>3323</v>
      </c>
      <c r="AB2140" s="6" t="s">
        <v>3324</v>
      </c>
    </row>
    <row r="2141" ht="15.75" hidden="1" customHeight="1">
      <c r="A2141" s="2">
        <v>50.0</v>
      </c>
      <c r="B2141" s="18" t="s">
        <v>832</v>
      </c>
      <c r="C2141">
        <v>5.0</v>
      </c>
      <c r="D2141">
        <v>0.0</v>
      </c>
      <c r="E2141" t="s">
        <v>965</v>
      </c>
      <c r="F2141" t="s">
        <v>1246</v>
      </c>
      <c r="G2141" t="s">
        <v>3325</v>
      </c>
      <c r="H2141" t="s">
        <v>3326</v>
      </c>
      <c r="I2141" t="s">
        <v>3327</v>
      </c>
      <c r="J2141" t="s">
        <v>973</v>
      </c>
      <c r="K2141" s="23">
        <v>0.0</v>
      </c>
      <c r="N2141">
        <v>27.7</v>
      </c>
      <c r="O2141" s="23">
        <v>1.0</v>
      </c>
      <c r="R2141">
        <v>2.2</v>
      </c>
      <c r="S2141">
        <v>0.05</v>
      </c>
      <c r="T2141">
        <v>-1.0</v>
      </c>
      <c r="U2141">
        <v>1.0</v>
      </c>
      <c r="V2141" s="6" t="s">
        <v>978</v>
      </c>
      <c r="W2141" s="6" t="s">
        <v>1384</v>
      </c>
      <c r="X2141" s="6" t="s">
        <v>1384</v>
      </c>
      <c r="Y2141" s="6" t="s">
        <v>1316</v>
      </c>
      <c r="Z2141" s="6" t="s">
        <v>1251</v>
      </c>
      <c r="AA2141" s="35" t="s">
        <v>3328</v>
      </c>
      <c r="AB2141" s="6" t="s">
        <v>3329</v>
      </c>
    </row>
    <row r="2142" ht="15.75" hidden="1" customHeight="1">
      <c r="A2142" s="2">
        <v>50.0</v>
      </c>
      <c r="B2142" s="18" t="s">
        <v>832</v>
      </c>
      <c r="C2142">
        <v>5.0</v>
      </c>
      <c r="D2142">
        <v>0.0</v>
      </c>
      <c r="E2142" t="s">
        <v>965</v>
      </c>
      <c r="F2142" t="s">
        <v>1246</v>
      </c>
      <c r="G2142" t="s">
        <v>3330</v>
      </c>
      <c r="H2142" t="s">
        <v>3326</v>
      </c>
      <c r="I2142" t="s">
        <v>3327</v>
      </c>
      <c r="J2142" t="s">
        <v>973</v>
      </c>
      <c r="K2142" s="23">
        <v>0.0</v>
      </c>
      <c r="N2142">
        <v>19.4</v>
      </c>
      <c r="O2142" s="23">
        <v>1.0</v>
      </c>
      <c r="R2142">
        <v>12.6</v>
      </c>
      <c r="S2142">
        <v>0.05</v>
      </c>
      <c r="T2142">
        <v>-1.0</v>
      </c>
      <c r="U2142">
        <v>1.0</v>
      </c>
      <c r="V2142" s="6" t="s">
        <v>978</v>
      </c>
      <c r="W2142" s="6" t="s">
        <v>1384</v>
      </c>
      <c r="X2142" s="6" t="s">
        <v>1384</v>
      </c>
      <c r="Y2142" s="6" t="s">
        <v>1316</v>
      </c>
      <c r="Z2142" s="6" t="s">
        <v>1251</v>
      </c>
      <c r="AA2142" s="35" t="s">
        <v>3328</v>
      </c>
      <c r="AB2142" s="6" t="s">
        <v>3329</v>
      </c>
    </row>
    <row r="2143" ht="15.75" hidden="1" customHeight="1">
      <c r="A2143" s="2">
        <v>50.0</v>
      </c>
      <c r="B2143" s="18" t="s">
        <v>832</v>
      </c>
      <c r="C2143">
        <v>5.0</v>
      </c>
      <c r="D2143">
        <v>0.0</v>
      </c>
      <c r="E2143" t="s">
        <v>965</v>
      </c>
      <c r="F2143" t="s">
        <v>1246</v>
      </c>
      <c r="G2143" t="s">
        <v>3331</v>
      </c>
      <c r="H2143" t="s">
        <v>3326</v>
      </c>
      <c r="I2143" t="s">
        <v>3327</v>
      </c>
      <c r="J2143" t="s">
        <v>973</v>
      </c>
      <c r="K2143" s="23">
        <v>0.0</v>
      </c>
      <c r="N2143">
        <v>2.4</v>
      </c>
      <c r="O2143" s="23">
        <v>1.0</v>
      </c>
      <c r="R2143">
        <v>1.7</v>
      </c>
      <c r="S2143" t="s">
        <v>976</v>
      </c>
      <c r="T2143">
        <v>0.0</v>
      </c>
      <c r="U2143">
        <v>0.0</v>
      </c>
      <c r="V2143" s="6" t="s">
        <v>978</v>
      </c>
      <c r="W2143" s="6" t="s">
        <v>1384</v>
      </c>
      <c r="X2143" s="6" t="s">
        <v>1384</v>
      </c>
      <c r="Y2143" s="6" t="s">
        <v>1316</v>
      </c>
      <c r="Z2143" s="6" t="s">
        <v>1251</v>
      </c>
      <c r="AA2143" s="35" t="s">
        <v>3328</v>
      </c>
      <c r="AB2143" s="6" t="s">
        <v>3329</v>
      </c>
    </row>
    <row r="2144" ht="15.75" hidden="1" customHeight="1">
      <c r="A2144" s="2">
        <v>50.0</v>
      </c>
      <c r="B2144" s="18" t="s">
        <v>832</v>
      </c>
      <c r="C2144">
        <v>5.0</v>
      </c>
      <c r="D2144">
        <v>0.0</v>
      </c>
      <c r="E2144" t="s">
        <v>965</v>
      </c>
      <c r="F2144" t="s">
        <v>1246</v>
      </c>
      <c r="G2144" t="s">
        <v>3332</v>
      </c>
      <c r="H2144" t="s">
        <v>3326</v>
      </c>
      <c r="I2144" t="s">
        <v>3327</v>
      </c>
      <c r="J2144" t="s">
        <v>973</v>
      </c>
      <c r="K2144" s="23">
        <v>0.0</v>
      </c>
      <c r="N2144">
        <v>4.7</v>
      </c>
      <c r="O2144" s="23">
        <v>1.0</v>
      </c>
      <c r="R2144">
        <v>3.9</v>
      </c>
      <c r="S2144" t="s">
        <v>976</v>
      </c>
      <c r="T2144">
        <v>0.0</v>
      </c>
      <c r="U2144">
        <v>0.0</v>
      </c>
      <c r="V2144" s="6" t="s">
        <v>978</v>
      </c>
      <c r="W2144" s="6" t="s">
        <v>1384</v>
      </c>
      <c r="X2144" s="6" t="s">
        <v>1384</v>
      </c>
      <c r="Y2144" s="6" t="s">
        <v>1316</v>
      </c>
      <c r="Z2144" s="6" t="s">
        <v>1251</v>
      </c>
      <c r="AA2144" s="35" t="s">
        <v>3328</v>
      </c>
      <c r="AB2144" s="6" t="s">
        <v>3329</v>
      </c>
    </row>
    <row r="2145" ht="15.75" hidden="1" customHeight="1">
      <c r="A2145" s="2">
        <v>50.0</v>
      </c>
      <c r="B2145" s="18" t="s">
        <v>832</v>
      </c>
      <c r="C2145">
        <v>5.0</v>
      </c>
      <c r="D2145">
        <v>0.0</v>
      </c>
      <c r="E2145" t="s">
        <v>965</v>
      </c>
      <c r="F2145" t="s">
        <v>1246</v>
      </c>
      <c r="G2145" t="s">
        <v>3333</v>
      </c>
      <c r="H2145" t="s">
        <v>3334</v>
      </c>
      <c r="I2145" t="s">
        <v>3327</v>
      </c>
      <c r="J2145" t="s">
        <v>973</v>
      </c>
      <c r="K2145" s="23">
        <v>0.0</v>
      </c>
      <c r="N2145">
        <v>23.1</v>
      </c>
      <c r="O2145" s="23">
        <v>1.0</v>
      </c>
      <c r="R2145">
        <v>1.4</v>
      </c>
      <c r="S2145">
        <v>0.05</v>
      </c>
      <c r="T2145">
        <v>-1.0</v>
      </c>
      <c r="U2145">
        <v>1.0</v>
      </c>
      <c r="V2145" s="6" t="s">
        <v>978</v>
      </c>
      <c r="W2145" s="6" t="s">
        <v>1384</v>
      </c>
      <c r="X2145" s="6" t="s">
        <v>1384</v>
      </c>
      <c r="Y2145" s="6" t="s">
        <v>1316</v>
      </c>
      <c r="Z2145" s="6" t="s">
        <v>1251</v>
      </c>
      <c r="AA2145" s="35" t="s">
        <v>3328</v>
      </c>
      <c r="AB2145" s="6" t="s">
        <v>3329</v>
      </c>
    </row>
    <row r="2146" ht="15.75" hidden="1" customHeight="1">
      <c r="A2146" s="2">
        <v>50.0</v>
      </c>
      <c r="B2146" s="18" t="s">
        <v>832</v>
      </c>
      <c r="C2146">
        <v>5.0</v>
      </c>
      <c r="D2146">
        <v>0.0</v>
      </c>
      <c r="E2146" t="s">
        <v>965</v>
      </c>
      <c r="F2146" t="s">
        <v>1246</v>
      </c>
      <c r="G2146" t="s">
        <v>3335</v>
      </c>
      <c r="H2146" t="s">
        <v>3334</v>
      </c>
      <c r="I2146" t="s">
        <v>3327</v>
      </c>
      <c r="J2146" t="s">
        <v>973</v>
      </c>
      <c r="K2146" s="23">
        <v>0.0</v>
      </c>
      <c r="N2146">
        <v>6.6</v>
      </c>
      <c r="O2146" s="23">
        <v>1.0</v>
      </c>
      <c r="R2146">
        <v>3.8</v>
      </c>
      <c r="S2146" t="s">
        <v>976</v>
      </c>
      <c r="T2146">
        <v>0.0</v>
      </c>
      <c r="U2146">
        <v>0.0</v>
      </c>
      <c r="V2146" s="6" t="s">
        <v>978</v>
      </c>
      <c r="W2146" s="6" t="s">
        <v>1384</v>
      </c>
      <c r="X2146" s="6" t="s">
        <v>1384</v>
      </c>
      <c r="Y2146" s="6" t="s">
        <v>1316</v>
      </c>
      <c r="Z2146" s="6" t="s">
        <v>1251</v>
      </c>
      <c r="AA2146" s="35" t="s">
        <v>3328</v>
      </c>
      <c r="AB2146" s="6" t="s">
        <v>3329</v>
      </c>
    </row>
    <row r="2147" ht="15.75" hidden="1" customHeight="1">
      <c r="A2147" s="2">
        <v>50.0</v>
      </c>
      <c r="B2147" s="18" t="s">
        <v>832</v>
      </c>
      <c r="C2147">
        <v>5.0</v>
      </c>
      <c r="D2147">
        <v>0.0</v>
      </c>
      <c r="E2147" t="s">
        <v>965</v>
      </c>
      <c r="F2147" t="s">
        <v>1246</v>
      </c>
      <c r="G2147" t="s">
        <v>3336</v>
      </c>
      <c r="H2147" t="s">
        <v>3337</v>
      </c>
      <c r="I2147" t="s">
        <v>3327</v>
      </c>
      <c r="J2147" t="s">
        <v>973</v>
      </c>
      <c r="K2147" s="23">
        <v>0.0</v>
      </c>
      <c r="N2147">
        <v>13.6</v>
      </c>
      <c r="O2147" s="23">
        <v>1.0</v>
      </c>
      <c r="R2147">
        <v>1.5</v>
      </c>
      <c r="S2147">
        <v>0.05</v>
      </c>
      <c r="T2147">
        <v>-1.0</v>
      </c>
      <c r="U2147">
        <v>1.0</v>
      </c>
      <c r="V2147" s="6" t="s">
        <v>978</v>
      </c>
      <c r="W2147" s="6" t="s">
        <v>1384</v>
      </c>
      <c r="X2147" s="6" t="s">
        <v>1384</v>
      </c>
      <c r="Y2147" s="6" t="s">
        <v>1316</v>
      </c>
      <c r="Z2147" s="6" t="s">
        <v>1251</v>
      </c>
      <c r="AA2147" s="35" t="s">
        <v>3328</v>
      </c>
      <c r="AB2147" s="6" t="s">
        <v>3329</v>
      </c>
    </row>
    <row r="2148" ht="15.75" hidden="1" customHeight="1">
      <c r="A2148" s="2">
        <v>50.0</v>
      </c>
      <c r="B2148" s="18" t="s">
        <v>832</v>
      </c>
      <c r="C2148">
        <v>5.0</v>
      </c>
      <c r="D2148">
        <v>0.0</v>
      </c>
      <c r="E2148" t="s">
        <v>965</v>
      </c>
      <c r="F2148" t="s">
        <v>1246</v>
      </c>
      <c r="G2148" t="s">
        <v>3338</v>
      </c>
      <c r="H2148" t="s">
        <v>3337</v>
      </c>
      <c r="I2148" t="s">
        <v>3327</v>
      </c>
      <c r="J2148" t="s">
        <v>973</v>
      </c>
      <c r="K2148" s="23">
        <v>0.0</v>
      </c>
      <c r="N2148">
        <v>6.4</v>
      </c>
      <c r="O2148" s="23">
        <v>1.0</v>
      </c>
      <c r="R2148">
        <v>5.2</v>
      </c>
      <c r="S2148" t="s">
        <v>976</v>
      </c>
      <c r="T2148">
        <v>0.0</v>
      </c>
      <c r="U2148">
        <v>0.0</v>
      </c>
      <c r="V2148" s="6" t="s">
        <v>978</v>
      </c>
      <c r="W2148" s="6" t="s">
        <v>1384</v>
      </c>
      <c r="X2148" s="6" t="s">
        <v>1384</v>
      </c>
      <c r="Y2148" s="6" t="s">
        <v>1316</v>
      </c>
      <c r="Z2148" s="6" t="s">
        <v>1251</v>
      </c>
      <c r="AA2148" s="35" t="s">
        <v>3328</v>
      </c>
      <c r="AB2148" s="6" t="s">
        <v>3329</v>
      </c>
    </row>
    <row r="2149" ht="15.75" hidden="1" customHeight="1">
      <c r="A2149" s="2">
        <v>50.0</v>
      </c>
      <c r="B2149" s="18" t="s">
        <v>832</v>
      </c>
      <c r="C2149">
        <v>5.0</v>
      </c>
      <c r="D2149">
        <v>0.0</v>
      </c>
      <c r="E2149" t="s">
        <v>965</v>
      </c>
      <c r="F2149" t="s">
        <v>1246</v>
      </c>
      <c r="G2149" t="s">
        <v>3339</v>
      </c>
      <c r="H2149" t="s">
        <v>3340</v>
      </c>
      <c r="I2149" t="s">
        <v>3327</v>
      </c>
      <c r="J2149" t="s">
        <v>973</v>
      </c>
      <c r="K2149" s="23">
        <v>0.0</v>
      </c>
      <c r="N2149">
        <v>11.7</v>
      </c>
      <c r="O2149" s="23">
        <v>1.0</v>
      </c>
      <c r="R2149">
        <v>52.1</v>
      </c>
      <c r="S2149">
        <v>0.05</v>
      </c>
      <c r="T2149">
        <v>1.0</v>
      </c>
      <c r="U2149">
        <v>1.0</v>
      </c>
      <c r="V2149" s="6" t="s">
        <v>978</v>
      </c>
      <c r="W2149" s="6" t="s">
        <v>1384</v>
      </c>
      <c r="X2149" s="6" t="s">
        <v>1384</v>
      </c>
      <c r="Y2149" s="6" t="s">
        <v>1316</v>
      </c>
      <c r="Z2149" s="6" t="s">
        <v>1251</v>
      </c>
      <c r="AA2149" s="35" t="s">
        <v>3328</v>
      </c>
      <c r="AB2149" s="6" t="s">
        <v>3329</v>
      </c>
    </row>
    <row r="2150" ht="15.75" hidden="1" customHeight="1">
      <c r="A2150" s="2">
        <v>50.0</v>
      </c>
      <c r="B2150" s="18" t="s">
        <v>832</v>
      </c>
      <c r="C2150">
        <v>5.0</v>
      </c>
      <c r="D2150">
        <v>0.0</v>
      </c>
      <c r="E2150" t="s">
        <v>965</v>
      </c>
      <c r="F2150" t="s">
        <v>1246</v>
      </c>
      <c r="G2150" t="s">
        <v>3341</v>
      </c>
      <c r="H2150" t="s">
        <v>3340</v>
      </c>
      <c r="I2150" t="s">
        <v>3327</v>
      </c>
      <c r="J2150" t="s">
        <v>973</v>
      </c>
      <c r="K2150" s="23">
        <v>0.0</v>
      </c>
      <c r="N2150">
        <v>20.0</v>
      </c>
      <c r="O2150" s="23">
        <v>1.0</v>
      </c>
      <c r="R2150">
        <v>13.1</v>
      </c>
      <c r="S2150" t="s">
        <v>976</v>
      </c>
      <c r="T2150">
        <v>0.0</v>
      </c>
      <c r="U2150">
        <v>0.0</v>
      </c>
      <c r="V2150" s="6" t="s">
        <v>978</v>
      </c>
      <c r="W2150" s="6" t="s">
        <v>1384</v>
      </c>
      <c r="X2150" s="6" t="s">
        <v>1384</v>
      </c>
      <c r="Y2150" s="6" t="s">
        <v>1316</v>
      </c>
      <c r="Z2150" s="6" t="s">
        <v>1251</v>
      </c>
      <c r="AA2150" s="35" t="s">
        <v>3328</v>
      </c>
      <c r="AB2150" s="6" t="s">
        <v>3329</v>
      </c>
    </row>
    <row r="2151" ht="15.75" hidden="1" customHeight="1">
      <c r="A2151" s="2">
        <v>51.0</v>
      </c>
      <c r="B2151" s="18" t="s">
        <v>727</v>
      </c>
      <c r="C2151">
        <v>0.0</v>
      </c>
      <c r="D2151">
        <v>0.0</v>
      </c>
      <c r="E2151" t="s">
        <v>965</v>
      </c>
      <c r="F2151" t="s">
        <v>966</v>
      </c>
      <c r="G2151" t="s">
        <v>968</v>
      </c>
      <c r="H2151" t="s">
        <v>970</v>
      </c>
      <c r="I2151" t="s">
        <v>972</v>
      </c>
      <c r="J2151" t="s">
        <v>973</v>
      </c>
      <c r="K2151" s="23">
        <v>0.0</v>
      </c>
      <c r="N2151">
        <v>12.38</v>
      </c>
      <c r="O2151" s="23">
        <v>1.0</v>
      </c>
      <c r="R2151">
        <v>11.88</v>
      </c>
      <c r="S2151">
        <v>0.05</v>
      </c>
      <c r="T2151">
        <v>-1.0</v>
      </c>
      <c r="U2151">
        <v>-1.0</v>
      </c>
      <c r="V2151" s="6" t="s">
        <v>978</v>
      </c>
      <c r="W2151" s="6" t="s">
        <v>1384</v>
      </c>
      <c r="X2151" s="6" t="s">
        <v>1384</v>
      </c>
      <c r="Y2151" s="6" t="s">
        <v>3342</v>
      </c>
      <c r="Z2151" s="6" t="s">
        <v>3342</v>
      </c>
      <c r="AA2151" s="35" t="s">
        <v>3343</v>
      </c>
      <c r="AB2151" s="6" t="s">
        <v>3344</v>
      </c>
    </row>
    <row r="2152" ht="15.75" hidden="1" customHeight="1">
      <c r="A2152" s="2">
        <v>51.0</v>
      </c>
      <c r="B2152" s="18" t="s">
        <v>727</v>
      </c>
      <c r="C2152">
        <v>0.0</v>
      </c>
      <c r="D2152">
        <v>0.0</v>
      </c>
      <c r="E2152" t="s">
        <v>965</v>
      </c>
      <c r="F2152" t="s">
        <v>966</v>
      </c>
      <c r="G2152" t="s">
        <v>968</v>
      </c>
      <c r="H2152" t="s">
        <v>970</v>
      </c>
      <c r="I2152" t="s">
        <v>972</v>
      </c>
      <c r="J2152" t="s">
        <v>973</v>
      </c>
      <c r="K2152" s="23">
        <v>0.0</v>
      </c>
      <c r="N2152">
        <v>12.38</v>
      </c>
      <c r="O2152" s="23">
        <v>2.0</v>
      </c>
      <c r="R2152">
        <v>11.74</v>
      </c>
      <c r="S2152">
        <v>0.05</v>
      </c>
      <c r="T2152">
        <v>-1.0</v>
      </c>
      <c r="U2152">
        <v>-1.0</v>
      </c>
      <c r="V2152" s="6" t="s">
        <v>978</v>
      </c>
      <c r="W2152" s="6" t="s">
        <v>1384</v>
      </c>
      <c r="X2152" s="6" t="s">
        <v>1384</v>
      </c>
      <c r="Y2152" s="6" t="s">
        <v>3345</v>
      </c>
      <c r="Z2152" s="6" t="s">
        <v>3345</v>
      </c>
      <c r="AA2152" s="35" t="s">
        <v>3343</v>
      </c>
      <c r="AB2152" s="6" t="s">
        <v>3344</v>
      </c>
    </row>
    <row r="2153" ht="15.75" hidden="1" customHeight="1">
      <c r="A2153" s="2">
        <v>51.0</v>
      </c>
      <c r="B2153" s="18" t="s">
        <v>727</v>
      </c>
      <c r="C2153">
        <v>0.0</v>
      </c>
      <c r="D2153">
        <v>0.0</v>
      </c>
      <c r="E2153" t="s">
        <v>965</v>
      </c>
      <c r="F2153" t="s">
        <v>966</v>
      </c>
      <c r="G2153" t="s">
        <v>968</v>
      </c>
      <c r="H2153" t="s">
        <v>970</v>
      </c>
      <c r="I2153" t="s">
        <v>972</v>
      </c>
      <c r="J2153" t="s">
        <v>973</v>
      </c>
      <c r="K2153" s="23">
        <v>0.0</v>
      </c>
      <c r="N2153">
        <v>12.38</v>
      </c>
      <c r="O2153" s="23">
        <v>3.0</v>
      </c>
      <c r="R2153">
        <v>12.01</v>
      </c>
      <c r="S2153">
        <v>0.05</v>
      </c>
      <c r="T2153">
        <v>-1.0</v>
      </c>
      <c r="U2153">
        <v>-1.0</v>
      </c>
      <c r="V2153" s="6" t="s">
        <v>978</v>
      </c>
      <c r="W2153" s="6" t="s">
        <v>1384</v>
      </c>
      <c r="X2153" s="6" t="s">
        <v>1384</v>
      </c>
      <c r="Y2153" s="6" t="s">
        <v>3346</v>
      </c>
      <c r="Z2153" s="6" t="s">
        <v>3346</v>
      </c>
      <c r="AA2153" s="35" t="s">
        <v>3343</v>
      </c>
      <c r="AB2153" s="6" t="s">
        <v>3344</v>
      </c>
    </row>
    <row r="2154" ht="15.75" hidden="1" customHeight="1">
      <c r="A2154" s="2">
        <v>51.0</v>
      </c>
      <c r="B2154" s="18" t="s">
        <v>727</v>
      </c>
      <c r="C2154">
        <v>0.0</v>
      </c>
      <c r="D2154">
        <v>0.0</v>
      </c>
      <c r="E2154" t="s">
        <v>965</v>
      </c>
      <c r="F2154" t="s">
        <v>966</v>
      </c>
      <c r="G2154" t="s">
        <v>968</v>
      </c>
      <c r="H2154" t="s">
        <v>970</v>
      </c>
      <c r="I2154" t="s">
        <v>972</v>
      </c>
      <c r="J2154" t="s">
        <v>973</v>
      </c>
      <c r="K2154" s="23">
        <v>0.0</v>
      </c>
      <c r="N2154">
        <v>12.38</v>
      </c>
      <c r="O2154" s="23">
        <v>4.0</v>
      </c>
      <c r="R2154">
        <v>12.02</v>
      </c>
      <c r="S2154">
        <v>0.05</v>
      </c>
      <c r="T2154">
        <v>-1.0</v>
      </c>
      <c r="U2154">
        <v>-1.0</v>
      </c>
      <c r="V2154" s="6" t="s">
        <v>978</v>
      </c>
      <c r="W2154" s="6" t="s">
        <v>1384</v>
      </c>
      <c r="X2154" s="6" t="s">
        <v>1384</v>
      </c>
      <c r="Y2154" s="6" t="s">
        <v>3347</v>
      </c>
      <c r="Z2154" s="6" t="s">
        <v>3347</v>
      </c>
      <c r="AA2154" s="35" t="s">
        <v>3343</v>
      </c>
      <c r="AB2154" s="6" t="s">
        <v>3344</v>
      </c>
    </row>
    <row r="2155" ht="15.75" hidden="1" customHeight="1">
      <c r="A2155" s="2">
        <v>51.0</v>
      </c>
      <c r="B2155" s="18" t="s">
        <v>727</v>
      </c>
      <c r="C2155">
        <v>0.0</v>
      </c>
      <c r="D2155">
        <v>0.0</v>
      </c>
      <c r="E2155" t="s">
        <v>965</v>
      </c>
      <c r="F2155" t="s">
        <v>966</v>
      </c>
      <c r="G2155" t="s">
        <v>968</v>
      </c>
      <c r="H2155" t="s">
        <v>970</v>
      </c>
      <c r="I2155" t="s">
        <v>972</v>
      </c>
      <c r="J2155" t="s">
        <v>973</v>
      </c>
      <c r="K2155" s="23">
        <v>0.0</v>
      </c>
      <c r="N2155">
        <v>12.38</v>
      </c>
      <c r="O2155" s="23">
        <v>5.0</v>
      </c>
      <c r="R2155">
        <v>12.18</v>
      </c>
      <c r="S2155" t="s">
        <v>976</v>
      </c>
      <c r="T2155">
        <v>0.0</v>
      </c>
      <c r="U2155">
        <v>0.0</v>
      </c>
      <c r="V2155" s="6" t="s">
        <v>978</v>
      </c>
      <c r="W2155" s="6" t="s">
        <v>1384</v>
      </c>
      <c r="X2155" s="6" t="s">
        <v>1384</v>
      </c>
      <c r="Y2155" s="6" t="s">
        <v>3348</v>
      </c>
      <c r="Z2155" s="6" t="s">
        <v>3348</v>
      </c>
      <c r="AA2155" s="35" t="s">
        <v>3343</v>
      </c>
      <c r="AB2155" s="6" t="s">
        <v>3344</v>
      </c>
    </row>
    <row r="2156" ht="15.75" hidden="1" customHeight="1">
      <c r="A2156" s="2">
        <v>51.0</v>
      </c>
      <c r="B2156" s="18" t="s">
        <v>727</v>
      </c>
      <c r="C2156">
        <v>0.0</v>
      </c>
      <c r="D2156">
        <v>0.0</v>
      </c>
      <c r="E2156" t="s">
        <v>965</v>
      </c>
      <c r="F2156" t="s">
        <v>966</v>
      </c>
      <c r="G2156" t="s">
        <v>968</v>
      </c>
      <c r="H2156" t="s">
        <v>970</v>
      </c>
      <c r="I2156" t="s">
        <v>972</v>
      </c>
      <c r="J2156" t="s">
        <v>973</v>
      </c>
      <c r="K2156" s="23">
        <v>0.0</v>
      </c>
      <c r="N2156">
        <v>12.38</v>
      </c>
      <c r="O2156" s="23">
        <v>6.0</v>
      </c>
      <c r="R2156">
        <v>12.07</v>
      </c>
      <c r="S2156" t="s">
        <v>976</v>
      </c>
      <c r="T2156">
        <v>0.0</v>
      </c>
      <c r="U2156">
        <v>0.0</v>
      </c>
      <c r="V2156" s="6" t="s">
        <v>978</v>
      </c>
      <c r="W2156" s="6" t="s">
        <v>1384</v>
      </c>
      <c r="X2156" s="6" t="s">
        <v>1384</v>
      </c>
      <c r="Y2156" s="6" t="s">
        <v>3349</v>
      </c>
      <c r="Z2156" s="6" t="s">
        <v>3349</v>
      </c>
      <c r="AA2156" s="35" t="s">
        <v>3343</v>
      </c>
      <c r="AB2156" s="6" t="s">
        <v>3344</v>
      </c>
    </row>
    <row r="2157" ht="15.75" hidden="1" customHeight="1">
      <c r="A2157" s="2">
        <v>51.0</v>
      </c>
      <c r="B2157" s="18" t="s">
        <v>727</v>
      </c>
      <c r="C2157">
        <v>0.0</v>
      </c>
      <c r="D2157">
        <v>0.0</v>
      </c>
      <c r="E2157" t="s">
        <v>965</v>
      </c>
      <c r="F2157" t="s">
        <v>966</v>
      </c>
      <c r="G2157" t="s">
        <v>968</v>
      </c>
      <c r="H2157" t="s">
        <v>970</v>
      </c>
      <c r="I2157" t="s">
        <v>972</v>
      </c>
      <c r="J2157" t="s">
        <v>973</v>
      </c>
      <c r="K2157" s="23">
        <v>0.0</v>
      </c>
      <c r="N2157">
        <v>12.38</v>
      </c>
      <c r="O2157" s="23">
        <v>7.0</v>
      </c>
      <c r="R2157">
        <v>12.15</v>
      </c>
      <c r="S2157" t="s">
        <v>976</v>
      </c>
      <c r="T2157">
        <v>0.0</v>
      </c>
      <c r="U2157">
        <v>0.0</v>
      </c>
      <c r="V2157" s="6" t="s">
        <v>978</v>
      </c>
      <c r="W2157" s="6" t="s">
        <v>1384</v>
      </c>
      <c r="X2157" s="6" t="s">
        <v>1384</v>
      </c>
      <c r="Y2157" s="6" t="s">
        <v>3350</v>
      </c>
      <c r="Z2157" s="6" t="s">
        <v>3350</v>
      </c>
      <c r="AA2157" s="35" t="s">
        <v>3343</v>
      </c>
      <c r="AB2157" s="6" t="s">
        <v>3344</v>
      </c>
    </row>
    <row r="2158" ht="15.75" hidden="1" customHeight="1">
      <c r="A2158" s="2">
        <v>51.0</v>
      </c>
      <c r="B2158" s="18" t="s">
        <v>727</v>
      </c>
      <c r="C2158">
        <v>0.0</v>
      </c>
      <c r="D2158">
        <v>0.0</v>
      </c>
      <c r="E2158" t="s">
        <v>965</v>
      </c>
      <c r="F2158" t="s">
        <v>966</v>
      </c>
      <c r="G2158" t="s">
        <v>968</v>
      </c>
      <c r="H2158" t="s">
        <v>970</v>
      </c>
      <c r="I2158" t="s">
        <v>972</v>
      </c>
      <c r="J2158" t="s">
        <v>973</v>
      </c>
      <c r="K2158" s="23">
        <v>0.0</v>
      </c>
      <c r="N2158">
        <v>12.38</v>
      </c>
      <c r="O2158" s="23">
        <v>8.0</v>
      </c>
      <c r="R2158">
        <v>12.04</v>
      </c>
      <c r="S2158">
        <v>0.05</v>
      </c>
      <c r="T2158">
        <v>-1.0</v>
      </c>
      <c r="U2158">
        <v>-1.0</v>
      </c>
      <c r="V2158" s="6" t="s">
        <v>978</v>
      </c>
      <c r="W2158" s="6" t="s">
        <v>1384</v>
      </c>
      <c r="X2158" s="6" t="s">
        <v>1384</v>
      </c>
      <c r="Y2158" s="6" t="s">
        <v>3351</v>
      </c>
      <c r="Z2158" s="6" t="s">
        <v>3351</v>
      </c>
      <c r="AA2158" s="35" t="s">
        <v>3343</v>
      </c>
      <c r="AB2158" s="6" t="s">
        <v>3344</v>
      </c>
    </row>
    <row r="2159" ht="15.75" hidden="1" customHeight="1">
      <c r="A2159" s="2">
        <v>51.0</v>
      </c>
      <c r="B2159" s="18" t="s">
        <v>727</v>
      </c>
      <c r="C2159">
        <v>0.0</v>
      </c>
      <c r="D2159">
        <v>0.0</v>
      </c>
      <c r="E2159" t="s">
        <v>965</v>
      </c>
      <c r="F2159" t="s">
        <v>966</v>
      </c>
      <c r="G2159" t="s">
        <v>968</v>
      </c>
      <c r="H2159" t="s">
        <v>970</v>
      </c>
      <c r="I2159" t="s">
        <v>972</v>
      </c>
      <c r="J2159" t="s">
        <v>973</v>
      </c>
      <c r="K2159" s="23">
        <v>0.0</v>
      </c>
      <c r="N2159">
        <v>12.38</v>
      </c>
      <c r="O2159" s="23">
        <v>9.0</v>
      </c>
      <c r="R2159">
        <v>12.05</v>
      </c>
      <c r="S2159" t="s">
        <v>976</v>
      </c>
      <c r="T2159">
        <v>0.0</v>
      </c>
      <c r="U2159">
        <v>0.0</v>
      </c>
      <c r="V2159" s="6" t="s">
        <v>978</v>
      </c>
      <c r="W2159" s="6" t="s">
        <v>1384</v>
      </c>
      <c r="X2159" s="6" t="s">
        <v>1384</v>
      </c>
      <c r="Y2159" s="6" t="s">
        <v>3352</v>
      </c>
      <c r="Z2159" s="6" t="s">
        <v>3352</v>
      </c>
      <c r="AA2159" s="35" t="s">
        <v>3343</v>
      </c>
      <c r="AB2159" s="6" t="s">
        <v>3344</v>
      </c>
    </row>
    <row r="2160" ht="15.75" hidden="1" customHeight="1">
      <c r="A2160" s="2">
        <v>51.0</v>
      </c>
      <c r="B2160" s="18" t="s">
        <v>727</v>
      </c>
      <c r="C2160">
        <v>0.0</v>
      </c>
      <c r="D2160">
        <v>0.0</v>
      </c>
      <c r="E2160" t="s">
        <v>965</v>
      </c>
      <c r="F2160" t="s">
        <v>966</v>
      </c>
      <c r="G2160" t="s">
        <v>968</v>
      </c>
      <c r="H2160" t="s">
        <v>970</v>
      </c>
      <c r="I2160" t="s">
        <v>972</v>
      </c>
      <c r="J2160" t="s">
        <v>973</v>
      </c>
      <c r="K2160" s="23">
        <v>0.0</v>
      </c>
      <c r="N2160">
        <v>12.38</v>
      </c>
      <c r="O2160" s="23">
        <v>10.0</v>
      </c>
      <c r="R2160">
        <v>11.93</v>
      </c>
      <c r="S2160">
        <v>0.05</v>
      </c>
      <c r="T2160">
        <v>-1.0</v>
      </c>
      <c r="U2160">
        <v>-1.0</v>
      </c>
      <c r="V2160" s="6" t="s">
        <v>978</v>
      </c>
      <c r="W2160" s="6" t="s">
        <v>1384</v>
      </c>
      <c r="X2160" s="6" t="s">
        <v>1384</v>
      </c>
      <c r="Y2160" s="6" t="s">
        <v>3353</v>
      </c>
      <c r="Z2160" s="6" t="s">
        <v>3353</v>
      </c>
      <c r="AA2160" s="35" t="s">
        <v>3343</v>
      </c>
      <c r="AB2160" s="6" t="s">
        <v>3344</v>
      </c>
    </row>
    <row r="2161" ht="15.75" hidden="1" customHeight="1">
      <c r="A2161" s="2">
        <v>51.0</v>
      </c>
      <c r="B2161" s="18" t="s">
        <v>727</v>
      </c>
      <c r="C2161">
        <v>0.0</v>
      </c>
      <c r="D2161">
        <v>0.0</v>
      </c>
      <c r="E2161" t="s">
        <v>965</v>
      </c>
      <c r="F2161" t="s">
        <v>966</v>
      </c>
      <c r="G2161" t="s">
        <v>968</v>
      </c>
      <c r="H2161" t="s">
        <v>970</v>
      </c>
      <c r="I2161" t="s">
        <v>972</v>
      </c>
      <c r="J2161" t="s">
        <v>973</v>
      </c>
      <c r="K2161" s="23">
        <v>0.0</v>
      </c>
      <c r="N2161">
        <v>12.38</v>
      </c>
      <c r="O2161" s="23">
        <v>11.0</v>
      </c>
      <c r="R2161">
        <v>11.89</v>
      </c>
      <c r="S2161">
        <v>0.05</v>
      </c>
      <c r="T2161">
        <v>-1.0</v>
      </c>
      <c r="U2161">
        <v>-1.0</v>
      </c>
      <c r="V2161" s="6" t="s">
        <v>978</v>
      </c>
      <c r="W2161" s="6" t="s">
        <v>1384</v>
      </c>
      <c r="X2161" s="6" t="s">
        <v>1384</v>
      </c>
      <c r="Y2161" s="6" t="s">
        <v>3354</v>
      </c>
      <c r="Z2161" s="6" t="s">
        <v>3354</v>
      </c>
      <c r="AA2161" s="35" t="s">
        <v>3343</v>
      </c>
      <c r="AB2161" s="6" t="s">
        <v>3344</v>
      </c>
    </row>
    <row r="2162" ht="15.75" hidden="1" customHeight="1">
      <c r="A2162" s="2">
        <v>51.0</v>
      </c>
      <c r="B2162" s="18" t="s">
        <v>727</v>
      </c>
      <c r="C2162">
        <v>0.0</v>
      </c>
      <c r="D2162">
        <v>0.0</v>
      </c>
      <c r="E2162" t="s">
        <v>965</v>
      </c>
      <c r="F2162" t="s">
        <v>966</v>
      </c>
      <c r="G2162" t="s">
        <v>968</v>
      </c>
      <c r="H2162" t="s">
        <v>970</v>
      </c>
      <c r="I2162" t="s">
        <v>972</v>
      </c>
      <c r="J2162" t="s">
        <v>973</v>
      </c>
      <c r="K2162" s="23">
        <v>0.0</v>
      </c>
      <c r="N2162">
        <v>12.38</v>
      </c>
      <c r="O2162" s="23">
        <v>12.0</v>
      </c>
      <c r="R2162">
        <v>11.97</v>
      </c>
      <c r="S2162">
        <v>0.05</v>
      </c>
      <c r="T2162">
        <v>-1.0</v>
      </c>
      <c r="U2162">
        <v>-1.0</v>
      </c>
      <c r="V2162" s="6" t="s">
        <v>978</v>
      </c>
      <c r="W2162" s="6" t="s">
        <v>1384</v>
      </c>
      <c r="X2162" s="6" t="s">
        <v>1384</v>
      </c>
      <c r="Y2162" s="6" t="s">
        <v>3355</v>
      </c>
      <c r="Z2162" s="6" t="s">
        <v>3355</v>
      </c>
      <c r="AA2162" s="35" t="s">
        <v>3343</v>
      </c>
      <c r="AB2162" s="6" t="s">
        <v>3344</v>
      </c>
    </row>
    <row r="2163" ht="15.75" hidden="1" customHeight="1">
      <c r="A2163" s="2">
        <v>51.0</v>
      </c>
      <c r="B2163" s="18" t="s">
        <v>727</v>
      </c>
      <c r="C2163">
        <v>0.0</v>
      </c>
      <c r="D2163">
        <v>0.0</v>
      </c>
      <c r="E2163" t="s">
        <v>965</v>
      </c>
      <c r="F2163" t="s">
        <v>966</v>
      </c>
      <c r="G2163" t="s">
        <v>968</v>
      </c>
      <c r="H2163" t="s">
        <v>970</v>
      </c>
      <c r="I2163" t="s">
        <v>972</v>
      </c>
      <c r="J2163" t="s">
        <v>973</v>
      </c>
      <c r="K2163" s="23">
        <v>1.0</v>
      </c>
      <c r="N2163">
        <v>11.88</v>
      </c>
      <c r="O2163" s="23">
        <v>2.0</v>
      </c>
      <c r="R2163">
        <v>11.74</v>
      </c>
      <c r="S2163" t="s">
        <v>976</v>
      </c>
      <c r="T2163">
        <v>0.0</v>
      </c>
      <c r="U2163">
        <v>0.0</v>
      </c>
      <c r="V2163" s="6" t="s">
        <v>1311</v>
      </c>
      <c r="W2163" s="6" t="s">
        <v>3342</v>
      </c>
      <c r="X2163" s="6" t="s">
        <v>3342</v>
      </c>
      <c r="Y2163" s="6" t="s">
        <v>3345</v>
      </c>
      <c r="Z2163" s="6" t="s">
        <v>3345</v>
      </c>
      <c r="AA2163" s="35" t="s">
        <v>3343</v>
      </c>
      <c r="AB2163" s="6" t="s">
        <v>3344</v>
      </c>
    </row>
    <row r="2164" ht="15.75" hidden="1" customHeight="1">
      <c r="A2164" s="2">
        <v>51.0</v>
      </c>
      <c r="B2164" s="18" t="s">
        <v>727</v>
      </c>
      <c r="C2164">
        <v>0.0</v>
      </c>
      <c r="D2164">
        <v>0.0</v>
      </c>
      <c r="E2164" t="s">
        <v>965</v>
      </c>
      <c r="F2164" t="s">
        <v>966</v>
      </c>
      <c r="G2164" t="s">
        <v>968</v>
      </c>
      <c r="H2164" t="s">
        <v>970</v>
      </c>
      <c r="I2164" t="s">
        <v>972</v>
      </c>
      <c r="J2164" t="s">
        <v>973</v>
      </c>
      <c r="K2164" s="23">
        <v>1.0</v>
      </c>
      <c r="N2164">
        <v>11.88</v>
      </c>
      <c r="O2164" s="23">
        <v>3.0</v>
      </c>
      <c r="R2164">
        <v>12.01</v>
      </c>
      <c r="S2164" t="s">
        <v>976</v>
      </c>
      <c r="T2164">
        <v>0.0</v>
      </c>
      <c r="U2164">
        <v>0.0</v>
      </c>
      <c r="V2164" s="6" t="s">
        <v>1311</v>
      </c>
      <c r="W2164" s="6" t="s">
        <v>3342</v>
      </c>
      <c r="X2164" s="6" t="s">
        <v>3342</v>
      </c>
      <c r="Y2164" s="6" t="s">
        <v>3346</v>
      </c>
      <c r="Z2164" s="6" t="s">
        <v>3346</v>
      </c>
      <c r="AA2164" s="35" t="s">
        <v>3343</v>
      </c>
      <c r="AB2164" s="6" t="s">
        <v>3344</v>
      </c>
    </row>
    <row r="2165" ht="15.75" hidden="1" customHeight="1">
      <c r="A2165" s="2">
        <v>51.0</v>
      </c>
      <c r="B2165" s="18" t="s">
        <v>727</v>
      </c>
      <c r="C2165">
        <v>0.0</v>
      </c>
      <c r="D2165">
        <v>0.0</v>
      </c>
      <c r="E2165" t="s">
        <v>965</v>
      </c>
      <c r="F2165" t="s">
        <v>966</v>
      </c>
      <c r="G2165" t="s">
        <v>968</v>
      </c>
      <c r="H2165" t="s">
        <v>970</v>
      </c>
      <c r="I2165" t="s">
        <v>972</v>
      </c>
      <c r="J2165" t="s">
        <v>973</v>
      </c>
      <c r="K2165" s="23">
        <v>1.0</v>
      </c>
      <c r="N2165">
        <v>11.88</v>
      </c>
      <c r="O2165" s="23">
        <v>4.0</v>
      </c>
      <c r="R2165">
        <v>12.02</v>
      </c>
      <c r="S2165" t="s">
        <v>976</v>
      </c>
      <c r="T2165">
        <v>0.0</v>
      </c>
      <c r="U2165">
        <v>0.0</v>
      </c>
      <c r="V2165" s="6" t="s">
        <v>1311</v>
      </c>
      <c r="W2165" s="6" t="s">
        <v>3342</v>
      </c>
      <c r="X2165" s="6" t="s">
        <v>3342</v>
      </c>
      <c r="Y2165" s="6" t="s">
        <v>3347</v>
      </c>
      <c r="Z2165" s="6" t="s">
        <v>3347</v>
      </c>
      <c r="AA2165" s="35" t="s">
        <v>3343</v>
      </c>
      <c r="AB2165" s="6" t="s">
        <v>3344</v>
      </c>
    </row>
    <row r="2166" ht="15.75" hidden="1" customHeight="1">
      <c r="A2166" s="2">
        <v>51.0</v>
      </c>
      <c r="B2166" s="18" t="s">
        <v>727</v>
      </c>
      <c r="C2166">
        <v>0.0</v>
      </c>
      <c r="D2166">
        <v>0.0</v>
      </c>
      <c r="E2166" t="s">
        <v>965</v>
      </c>
      <c r="F2166" t="s">
        <v>966</v>
      </c>
      <c r="G2166" t="s">
        <v>968</v>
      </c>
      <c r="H2166" t="s">
        <v>970</v>
      </c>
      <c r="I2166" t="s">
        <v>972</v>
      </c>
      <c r="J2166" t="s">
        <v>973</v>
      </c>
      <c r="K2166" s="23">
        <v>1.0</v>
      </c>
      <c r="N2166">
        <v>11.88</v>
      </c>
      <c r="O2166" s="23">
        <v>5.0</v>
      </c>
      <c r="R2166">
        <v>12.18</v>
      </c>
      <c r="S2166" t="s">
        <v>976</v>
      </c>
      <c r="T2166">
        <v>0.0</v>
      </c>
      <c r="U2166">
        <v>0.0</v>
      </c>
      <c r="V2166" s="6" t="s">
        <v>1311</v>
      </c>
      <c r="W2166" s="6" t="s">
        <v>3342</v>
      </c>
      <c r="X2166" s="6" t="s">
        <v>3342</v>
      </c>
      <c r="Y2166" s="6" t="s">
        <v>3348</v>
      </c>
      <c r="Z2166" s="6" t="s">
        <v>3348</v>
      </c>
      <c r="AA2166" s="35" t="s">
        <v>3343</v>
      </c>
      <c r="AB2166" s="6" t="s">
        <v>3344</v>
      </c>
    </row>
    <row r="2167" ht="15.75" hidden="1" customHeight="1">
      <c r="A2167" s="2">
        <v>51.0</v>
      </c>
      <c r="B2167" s="18" t="s">
        <v>727</v>
      </c>
      <c r="C2167">
        <v>0.0</v>
      </c>
      <c r="D2167">
        <v>0.0</v>
      </c>
      <c r="E2167" t="s">
        <v>965</v>
      </c>
      <c r="F2167" t="s">
        <v>966</v>
      </c>
      <c r="G2167" t="s">
        <v>968</v>
      </c>
      <c r="H2167" t="s">
        <v>970</v>
      </c>
      <c r="I2167" t="s">
        <v>972</v>
      </c>
      <c r="J2167" t="s">
        <v>973</v>
      </c>
      <c r="K2167" s="23">
        <v>1.0</v>
      </c>
      <c r="N2167">
        <v>11.88</v>
      </c>
      <c r="O2167" s="23">
        <v>6.0</v>
      </c>
      <c r="R2167">
        <v>12.07</v>
      </c>
      <c r="S2167" t="s">
        <v>976</v>
      </c>
      <c r="T2167">
        <v>0.0</v>
      </c>
      <c r="U2167">
        <v>0.0</v>
      </c>
      <c r="V2167" s="6" t="s">
        <v>1311</v>
      </c>
      <c r="W2167" s="6" t="s">
        <v>3342</v>
      </c>
      <c r="X2167" s="6" t="s">
        <v>3342</v>
      </c>
      <c r="Y2167" s="6" t="s">
        <v>3349</v>
      </c>
      <c r="Z2167" s="6" t="s">
        <v>3349</v>
      </c>
      <c r="AA2167" s="35" t="s">
        <v>3343</v>
      </c>
      <c r="AB2167" s="6" t="s">
        <v>3344</v>
      </c>
    </row>
    <row r="2168" ht="15.75" hidden="1" customHeight="1">
      <c r="A2168" s="2">
        <v>51.0</v>
      </c>
      <c r="B2168" s="18" t="s">
        <v>727</v>
      </c>
      <c r="C2168">
        <v>0.0</v>
      </c>
      <c r="D2168">
        <v>0.0</v>
      </c>
      <c r="E2168" t="s">
        <v>965</v>
      </c>
      <c r="F2168" t="s">
        <v>966</v>
      </c>
      <c r="G2168" t="s">
        <v>968</v>
      </c>
      <c r="H2168" t="s">
        <v>970</v>
      </c>
      <c r="I2168" t="s">
        <v>972</v>
      </c>
      <c r="J2168" t="s">
        <v>973</v>
      </c>
      <c r="K2168" s="23">
        <v>1.0</v>
      </c>
      <c r="N2168">
        <v>11.88</v>
      </c>
      <c r="O2168" s="23">
        <v>7.0</v>
      </c>
      <c r="R2168">
        <v>12.15</v>
      </c>
      <c r="S2168" t="s">
        <v>976</v>
      </c>
      <c r="T2168">
        <v>0.0</v>
      </c>
      <c r="U2168">
        <v>0.0</v>
      </c>
      <c r="V2168" s="6" t="s">
        <v>1311</v>
      </c>
      <c r="W2168" s="6" t="s">
        <v>3342</v>
      </c>
      <c r="X2168" s="6" t="s">
        <v>3342</v>
      </c>
      <c r="Y2168" s="6" t="s">
        <v>3350</v>
      </c>
      <c r="Z2168" s="6" t="s">
        <v>3350</v>
      </c>
      <c r="AA2168" s="35" t="s">
        <v>3343</v>
      </c>
      <c r="AB2168" s="6" t="s">
        <v>3344</v>
      </c>
    </row>
    <row r="2169" ht="15.75" hidden="1" customHeight="1">
      <c r="A2169" s="2">
        <v>51.0</v>
      </c>
      <c r="B2169" s="18" t="s">
        <v>727</v>
      </c>
      <c r="C2169">
        <v>0.0</v>
      </c>
      <c r="D2169">
        <v>0.0</v>
      </c>
      <c r="E2169" t="s">
        <v>965</v>
      </c>
      <c r="F2169" t="s">
        <v>966</v>
      </c>
      <c r="G2169" t="s">
        <v>968</v>
      </c>
      <c r="H2169" t="s">
        <v>970</v>
      </c>
      <c r="I2169" t="s">
        <v>972</v>
      </c>
      <c r="J2169" t="s">
        <v>973</v>
      </c>
      <c r="K2169" s="23">
        <v>1.0</v>
      </c>
      <c r="N2169">
        <v>11.88</v>
      </c>
      <c r="O2169" s="23">
        <v>8.0</v>
      </c>
      <c r="R2169">
        <v>12.04</v>
      </c>
      <c r="S2169" t="s">
        <v>976</v>
      </c>
      <c r="T2169">
        <v>0.0</v>
      </c>
      <c r="U2169">
        <v>0.0</v>
      </c>
      <c r="V2169" s="6" t="s">
        <v>1311</v>
      </c>
      <c r="W2169" s="6" t="s">
        <v>3342</v>
      </c>
      <c r="X2169" s="6" t="s">
        <v>3342</v>
      </c>
      <c r="Y2169" s="6" t="s">
        <v>3351</v>
      </c>
      <c r="Z2169" s="6" t="s">
        <v>3351</v>
      </c>
      <c r="AA2169" s="35" t="s">
        <v>3343</v>
      </c>
      <c r="AB2169" s="6" t="s">
        <v>3344</v>
      </c>
    </row>
    <row r="2170" ht="15.75" hidden="1" customHeight="1">
      <c r="A2170" s="2">
        <v>51.0</v>
      </c>
      <c r="B2170" s="18" t="s">
        <v>727</v>
      </c>
      <c r="C2170">
        <v>0.0</v>
      </c>
      <c r="D2170">
        <v>0.0</v>
      </c>
      <c r="E2170" t="s">
        <v>965</v>
      </c>
      <c r="F2170" t="s">
        <v>966</v>
      </c>
      <c r="G2170" t="s">
        <v>968</v>
      </c>
      <c r="H2170" t="s">
        <v>970</v>
      </c>
      <c r="I2170" t="s">
        <v>972</v>
      </c>
      <c r="J2170" t="s">
        <v>973</v>
      </c>
      <c r="K2170" s="23">
        <v>1.0</v>
      </c>
      <c r="N2170">
        <v>11.88</v>
      </c>
      <c r="O2170" s="23">
        <v>9.0</v>
      </c>
      <c r="R2170">
        <v>12.05</v>
      </c>
      <c r="S2170" t="s">
        <v>976</v>
      </c>
      <c r="T2170">
        <v>0.0</v>
      </c>
      <c r="U2170">
        <v>0.0</v>
      </c>
      <c r="V2170" s="6" t="s">
        <v>1311</v>
      </c>
      <c r="W2170" s="6" t="s">
        <v>3342</v>
      </c>
      <c r="X2170" s="6" t="s">
        <v>3342</v>
      </c>
      <c r="Y2170" s="6" t="s">
        <v>3352</v>
      </c>
      <c r="Z2170" s="6" t="s">
        <v>3352</v>
      </c>
      <c r="AA2170" s="35" t="s">
        <v>3343</v>
      </c>
      <c r="AB2170" s="6" t="s">
        <v>3344</v>
      </c>
    </row>
    <row r="2171" ht="15.75" hidden="1" customHeight="1">
      <c r="A2171" s="2">
        <v>51.0</v>
      </c>
      <c r="B2171" s="18" t="s">
        <v>727</v>
      </c>
      <c r="C2171">
        <v>0.0</v>
      </c>
      <c r="D2171">
        <v>0.0</v>
      </c>
      <c r="E2171" t="s">
        <v>965</v>
      </c>
      <c r="F2171" t="s">
        <v>966</v>
      </c>
      <c r="G2171" t="s">
        <v>968</v>
      </c>
      <c r="H2171" t="s">
        <v>970</v>
      </c>
      <c r="I2171" t="s">
        <v>972</v>
      </c>
      <c r="J2171" t="s">
        <v>973</v>
      </c>
      <c r="K2171" s="23">
        <v>1.0</v>
      </c>
      <c r="N2171">
        <v>11.88</v>
      </c>
      <c r="O2171" s="23">
        <v>10.0</v>
      </c>
      <c r="R2171">
        <v>11.93</v>
      </c>
      <c r="S2171" t="s">
        <v>976</v>
      </c>
      <c r="T2171">
        <v>0.0</v>
      </c>
      <c r="U2171">
        <v>0.0</v>
      </c>
      <c r="V2171" s="6" t="s">
        <v>1311</v>
      </c>
      <c r="W2171" s="6" t="s">
        <v>3342</v>
      </c>
      <c r="X2171" s="6" t="s">
        <v>3342</v>
      </c>
      <c r="Y2171" s="6" t="s">
        <v>3353</v>
      </c>
      <c r="Z2171" s="6" t="s">
        <v>3353</v>
      </c>
      <c r="AA2171" s="35" t="s">
        <v>3343</v>
      </c>
      <c r="AB2171" s="6" t="s">
        <v>3344</v>
      </c>
    </row>
    <row r="2172" ht="15.75" hidden="1" customHeight="1">
      <c r="A2172" s="2">
        <v>51.0</v>
      </c>
      <c r="B2172" s="18" t="s">
        <v>727</v>
      </c>
      <c r="C2172">
        <v>0.0</v>
      </c>
      <c r="D2172">
        <v>0.0</v>
      </c>
      <c r="E2172" t="s">
        <v>965</v>
      </c>
      <c r="F2172" t="s">
        <v>966</v>
      </c>
      <c r="G2172" t="s">
        <v>968</v>
      </c>
      <c r="H2172" t="s">
        <v>970</v>
      </c>
      <c r="I2172" t="s">
        <v>972</v>
      </c>
      <c r="J2172" t="s">
        <v>973</v>
      </c>
      <c r="K2172" s="23">
        <v>1.0</v>
      </c>
      <c r="N2172">
        <v>11.88</v>
      </c>
      <c r="O2172" s="23">
        <v>11.0</v>
      </c>
      <c r="R2172">
        <v>11.89</v>
      </c>
      <c r="S2172" t="s">
        <v>976</v>
      </c>
      <c r="T2172">
        <v>0.0</v>
      </c>
      <c r="U2172">
        <v>0.0</v>
      </c>
      <c r="V2172" s="6" t="s">
        <v>1311</v>
      </c>
      <c r="W2172" s="6" t="s">
        <v>3342</v>
      </c>
      <c r="X2172" s="6" t="s">
        <v>3342</v>
      </c>
      <c r="Y2172" s="6" t="s">
        <v>3354</v>
      </c>
      <c r="Z2172" s="6" t="s">
        <v>3354</v>
      </c>
      <c r="AA2172" s="35" t="s">
        <v>3343</v>
      </c>
      <c r="AB2172" s="6" t="s">
        <v>3344</v>
      </c>
    </row>
    <row r="2173" ht="15.75" hidden="1" customHeight="1">
      <c r="A2173" s="2">
        <v>51.0</v>
      </c>
      <c r="B2173" s="18" t="s">
        <v>727</v>
      </c>
      <c r="C2173">
        <v>0.0</v>
      </c>
      <c r="D2173">
        <v>0.0</v>
      </c>
      <c r="E2173" t="s">
        <v>965</v>
      </c>
      <c r="F2173" t="s">
        <v>966</v>
      </c>
      <c r="G2173" t="s">
        <v>968</v>
      </c>
      <c r="H2173" t="s">
        <v>970</v>
      </c>
      <c r="I2173" t="s">
        <v>972</v>
      </c>
      <c r="J2173" t="s">
        <v>973</v>
      </c>
      <c r="K2173" s="23">
        <v>1.0</v>
      </c>
      <c r="N2173">
        <v>11.88</v>
      </c>
      <c r="O2173" s="23">
        <v>12.0</v>
      </c>
      <c r="R2173">
        <v>11.97</v>
      </c>
      <c r="S2173" t="s">
        <v>976</v>
      </c>
      <c r="T2173">
        <v>0.0</v>
      </c>
      <c r="U2173">
        <v>0.0</v>
      </c>
      <c r="V2173" s="6" t="s">
        <v>1311</v>
      </c>
      <c r="W2173" s="6" t="s">
        <v>3342</v>
      </c>
      <c r="X2173" s="6" t="s">
        <v>3342</v>
      </c>
      <c r="Y2173" s="6" t="s">
        <v>3355</v>
      </c>
      <c r="Z2173" s="6" t="s">
        <v>3355</v>
      </c>
      <c r="AA2173" s="35" t="s">
        <v>3343</v>
      </c>
      <c r="AB2173" s="6" t="s">
        <v>3344</v>
      </c>
    </row>
    <row r="2174" ht="15.75" hidden="1" customHeight="1">
      <c r="A2174" s="2">
        <v>51.0</v>
      </c>
      <c r="B2174" s="18" t="s">
        <v>727</v>
      </c>
      <c r="C2174">
        <v>0.0</v>
      </c>
      <c r="D2174">
        <v>0.0</v>
      </c>
      <c r="E2174" t="s">
        <v>965</v>
      </c>
      <c r="F2174" t="s">
        <v>966</v>
      </c>
      <c r="G2174" t="s">
        <v>968</v>
      </c>
      <c r="H2174" t="s">
        <v>970</v>
      </c>
      <c r="I2174" t="s">
        <v>972</v>
      </c>
      <c r="J2174" t="s">
        <v>973</v>
      </c>
      <c r="K2174" s="23">
        <v>2.0</v>
      </c>
      <c r="N2174">
        <v>11.74</v>
      </c>
      <c r="O2174" s="23">
        <v>3.0</v>
      </c>
      <c r="R2174">
        <v>12.01</v>
      </c>
      <c r="S2174" t="s">
        <v>976</v>
      </c>
      <c r="T2174">
        <v>0.0</v>
      </c>
      <c r="U2174">
        <v>0.0</v>
      </c>
      <c r="V2174" s="6" t="s">
        <v>1311</v>
      </c>
      <c r="W2174" s="6" t="s">
        <v>3345</v>
      </c>
      <c r="X2174" s="6" t="s">
        <v>3345</v>
      </c>
      <c r="Y2174" s="6" t="s">
        <v>3346</v>
      </c>
      <c r="Z2174" s="6" t="s">
        <v>3346</v>
      </c>
      <c r="AA2174" s="35" t="s">
        <v>3343</v>
      </c>
      <c r="AB2174" s="6" t="s">
        <v>3344</v>
      </c>
    </row>
    <row r="2175" ht="15.75" hidden="1" customHeight="1">
      <c r="A2175" s="2">
        <v>51.0</v>
      </c>
      <c r="B2175" s="18" t="s">
        <v>727</v>
      </c>
      <c r="C2175">
        <v>0.0</v>
      </c>
      <c r="D2175">
        <v>0.0</v>
      </c>
      <c r="E2175" t="s">
        <v>965</v>
      </c>
      <c r="F2175" t="s">
        <v>966</v>
      </c>
      <c r="G2175" t="s">
        <v>968</v>
      </c>
      <c r="H2175" t="s">
        <v>970</v>
      </c>
      <c r="I2175" t="s">
        <v>972</v>
      </c>
      <c r="J2175" t="s">
        <v>973</v>
      </c>
      <c r="K2175" s="23">
        <v>2.0</v>
      </c>
      <c r="N2175">
        <v>11.74</v>
      </c>
      <c r="O2175" s="23">
        <v>4.0</v>
      </c>
      <c r="R2175">
        <v>12.02</v>
      </c>
      <c r="S2175" t="s">
        <v>976</v>
      </c>
      <c r="T2175">
        <v>0.0</v>
      </c>
      <c r="U2175">
        <v>0.0</v>
      </c>
      <c r="V2175" s="6" t="s">
        <v>1311</v>
      </c>
      <c r="W2175" s="6" t="s">
        <v>3345</v>
      </c>
      <c r="X2175" s="6" t="s">
        <v>3345</v>
      </c>
      <c r="Y2175" s="6" t="s">
        <v>3347</v>
      </c>
      <c r="Z2175" s="6" t="s">
        <v>3347</v>
      </c>
      <c r="AA2175" s="35" t="s">
        <v>3343</v>
      </c>
      <c r="AB2175" s="6" t="s">
        <v>3344</v>
      </c>
    </row>
    <row r="2176" ht="15.75" hidden="1" customHeight="1">
      <c r="A2176" s="2">
        <v>51.0</v>
      </c>
      <c r="B2176" s="18" t="s">
        <v>727</v>
      </c>
      <c r="C2176">
        <v>0.0</v>
      </c>
      <c r="D2176">
        <v>0.0</v>
      </c>
      <c r="E2176" t="s">
        <v>965</v>
      </c>
      <c r="F2176" t="s">
        <v>966</v>
      </c>
      <c r="G2176" t="s">
        <v>968</v>
      </c>
      <c r="H2176" t="s">
        <v>970</v>
      </c>
      <c r="I2176" t="s">
        <v>972</v>
      </c>
      <c r="J2176" t="s">
        <v>973</v>
      </c>
      <c r="K2176" s="23">
        <v>2.0</v>
      </c>
      <c r="N2176">
        <v>11.74</v>
      </c>
      <c r="O2176" s="23">
        <v>5.0</v>
      </c>
      <c r="R2176">
        <v>12.18</v>
      </c>
      <c r="S2176" t="s">
        <v>976</v>
      </c>
      <c r="T2176">
        <v>0.0</v>
      </c>
      <c r="U2176">
        <v>0.0</v>
      </c>
      <c r="V2176" s="6" t="s">
        <v>1311</v>
      </c>
      <c r="W2176" s="6" t="s">
        <v>3345</v>
      </c>
      <c r="X2176" s="6" t="s">
        <v>3345</v>
      </c>
      <c r="Y2176" s="6" t="s">
        <v>3348</v>
      </c>
      <c r="Z2176" s="6" t="s">
        <v>3348</v>
      </c>
      <c r="AA2176" s="35" t="s">
        <v>3343</v>
      </c>
      <c r="AB2176" s="6" t="s">
        <v>3344</v>
      </c>
    </row>
    <row r="2177" ht="15.75" hidden="1" customHeight="1">
      <c r="A2177" s="2">
        <v>51.0</v>
      </c>
      <c r="B2177" s="18" t="s">
        <v>727</v>
      </c>
      <c r="C2177">
        <v>0.0</v>
      </c>
      <c r="D2177">
        <v>0.0</v>
      </c>
      <c r="E2177" t="s">
        <v>965</v>
      </c>
      <c r="F2177" t="s">
        <v>966</v>
      </c>
      <c r="G2177" t="s">
        <v>968</v>
      </c>
      <c r="H2177" t="s">
        <v>970</v>
      </c>
      <c r="I2177" t="s">
        <v>972</v>
      </c>
      <c r="J2177" t="s">
        <v>973</v>
      </c>
      <c r="K2177" s="23">
        <v>2.0</v>
      </c>
      <c r="N2177">
        <v>11.74</v>
      </c>
      <c r="O2177" s="23">
        <v>6.0</v>
      </c>
      <c r="R2177">
        <v>12.07</v>
      </c>
      <c r="S2177" t="s">
        <v>976</v>
      </c>
      <c r="T2177">
        <v>0.0</v>
      </c>
      <c r="U2177">
        <v>0.0</v>
      </c>
      <c r="V2177" s="6" t="s">
        <v>1311</v>
      </c>
      <c r="W2177" s="6" t="s">
        <v>3345</v>
      </c>
      <c r="X2177" s="6" t="s">
        <v>3345</v>
      </c>
      <c r="Y2177" s="6" t="s">
        <v>3349</v>
      </c>
      <c r="Z2177" s="6" t="s">
        <v>3349</v>
      </c>
      <c r="AA2177" s="35" t="s">
        <v>3343</v>
      </c>
      <c r="AB2177" s="6" t="s">
        <v>3344</v>
      </c>
    </row>
    <row r="2178" ht="15.75" hidden="1" customHeight="1">
      <c r="A2178" s="2">
        <v>51.0</v>
      </c>
      <c r="B2178" s="18" t="s">
        <v>727</v>
      </c>
      <c r="C2178">
        <v>0.0</v>
      </c>
      <c r="D2178">
        <v>0.0</v>
      </c>
      <c r="E2178" t="s">
        <v>965</v>
      </c>
      <c r="F2178" t="s">
        <v>966</v>
      </c>
      <c r="G2178" t="s">
        <v>968</v>
      </c>
      <c r="H2178" t="s">
        <v>970</v>
      </c>
      <c r="I2178" t="s">
        <v>972</v>
      </c>
      <c r="J2178" t="s">
        <v>973</v>
      </c>
      <c r="K2178" s="23">
        <v>2.0</v>
      </c>
      <c r="N2178">
        <v>11.74</v>
      </c>
      <c r="O2178" s="23">
        <v>7.0</v>
      </c>
      <c r="R2178">
        <v>12.15</v>
      </c>
      <c r="S2178" t="s">
        <v>976</v>
      </c>
      <c r="T2178">
        <v>0.0</v>
      </c>
      <c r="U2178">
        <v>0.0</v>
      </c>
      <c r="V2178" s="6" t="s">
        <v>1311</v>
      </c>
      <c r="W2178" s="6" t="s">
        <v>3345</v>
      </c>
      <c r="X2178" s="6" t="s">
        <v>3345</v>
      </c>
      <c r="Y2178" s="6" t="s">
        <v>3350</v>
      </c>
      <c r="Z2178" s="6" t="s">
        <v>3350</v>
      </c>
      <c r="AA2178" s="35" t="s">
        <v>3343</v>
      </c>
      <c r="AB2178" s="6" t="s">
        <v>3344</v>
      </c>
    </row>
    <row r="2179" ht="15.75" hidden="1" customHeight="1">
      <c r="A2179" s="2">
        <v>51.0</v>
      </c>
      <c r="B2179" s="18" t="s">
        <v>727</v>
      </c>
      <c r="C2179">
        <v>0.0</v>
      </c>
      <c r="D2179">
        <v>0.0</v>
      </c>
      <c r="E2179" t="s">
        <v>965</v>
      </c>
      <c r="F2179" t="s">
        <v>966</v>
      </c>
      <c r="G2179" t="s">
        <v>968</v>
      </c>
      <c r="H2179" t="s">
        <v>970</v>
      </c>
      <c r="I2179" t="s">
        <v>972</v>
      </c>
      <c r="J2179" t="s">
        <v>973</v>
      </c>
      <c r="K2179" s="23">
        <v>2.0</v>
      </c>
      <c r="N2179">
        <v>11.74</v>
      </c>
      <c r="O2179" s="23">
        <v>8.0</v>
      </c>
      <c r="R2179">
        <v>12.04</v>
      </c>
      <c r="S2179" t="s">
        <v>976</v>
      </c>
      <c r="T2179">
        <v>0.0</v>
      </c>
      <c r="U2179">
        <v>0.0</v>
      </c>
      <c r="V2179" s="6" t="s">
        <v>1311</v>
      </c>
      <c r="W2179" s="6" t="s">
        <v>3345</v>
      </c>
      <c r="X2179" s="6" t="s">
        <v>3345</v>
      </c>
      <c r="Y2179" s="6" t="s">
        <v>3351</v>
      </c>
      <c r="Z2179" s="6" t="s">
        <v>3351</v>
      </c>
      <c r="AA2179" s="35" t="s">
        <v>3343</v>
      </c>
      <c r="AB2179" s="6" t="s">
        <v>3344</v>
      </c>
    </row>
    <row r="2180" ht="15.75" hidden="1" customHeight="1">
      <c r="A2180" s="2">
        <v>51.0</v>
      </c>
      <c r="B2180" s="18" t="s">
        <v>727</v>
      </c>
      <c r="C2180">
        <v>0.0</v>
      </c>
      <c r="D2180">
        <v>0.0</v>
      </c>
      <c r="E2180" t="s">
        <v>965</v>
      </c>
      <c r="F2180" t="s">
        <v>966</v>
      </c>
      <c r="G2180" t="s">
        <v>968</v>
      </c>
      <c r="H2180" t="s">
        <v>970</v>
      </c>
      <c r="I2180" t="s">
        <v>972</v>
      </c>
      <c r="J2180" t="s">
        <v>973</v>
      </c>
      <c r="K2180" s="23">
        <v>2.0</v>
      </c>
      <c r="N2180">
        <v>11.74</v>
      </c>
      <c r="O2180" s="23">
        <v>9.0</v>
      </c>
      <c r="R2180">
        <v>12.05</v>
      </c>
      <c r="S2180" t="s">
        <v>976</v>
      </c>
      <c r="T2180">
        <v>0.0</v>
      </c>
      <c r="U2180">
        <v>0.0</v>
      </c>
      <c r="V2180" s="6" t="s">
        <v>1311</v>
      </c>
      <c r="W2180" s="6" t="s">
        <v>3345</v>
      </c>
      <c r="X2180" s="6" t="s">
        <v>3345</v>
      </c>
      <c r="Y2180" s="6" t="s">
        <v>3352</v>
      </c>
      <c r="Z2180" s="6" t="s">
        <v>3352</v>
      </c>
      <c r="AA2180" s="35" t="s">
        <v>3343</v>
      </c>
      <c r="AB2180" s="6" t="s">
        <v>3344</v>
      </c>
    </row>
    <row r="2181" ht="15.75" hidden="1" customHeight="1">
      <c r="A2181" s="2">
        <v>51.0</v>
      </c>
      <c r="B2181" s="18" t="s">
        <v>727</v>
      </c>
      <c r="C2181">
        <v>0.0</v>
      </c>
      <c r="D2181">
        <v>0.0</v>
      </c>
      <c r="E2181" t="s">
        <v>965</v>
      </c>
      <c r="F2181" t="s">
        <v>966</v>
      </c>
      <c r="G2181" t="s">
        <v>968</v>
      </c>
      <c r="H2181" t="s">
        <v>970</v>
      </c>
      <c r="I2181" t="s">
        <v>972</v>
      </c>
      <c r="J2181" t="s">
        <v>973</v>
      </c>
      <c r="K2181" s="23">
        <v>2.0</v>
      </c>
      <c r="N2181">
        <v>11.74</v>
      </c>
      <c r="O2181" s="23">
        <v>10.0</v>
      </c>
      <c r="R2181">
        <v>11.93</v>
      </c>
      <c r="S2181" t="s">
        <v>976</v>
      </c>
      <c r="T2181">
        <v>0.0</v>
      </c>
      <c r="U2181">
        <v>0.0</v>
      </c>
      <c r="V2181" s="6" t="s">
        <v>1311</v>
      </c>
      <c r="W2181" s="6" t="s">
        <v>3345</v>
      </c>
      <c r="X2181" s="6" t="s">
        <v>3345</v>
      </c>
      <c r="Y2181" s="6" t="s">
        <v>3353</v>
      </c>
      <c r="Z2181" s="6" t="s">
        <v>3353</v>
      </c>
      <c r="AA2181" s="35" t="s">
        <v>3343</v>
      </c>
      <c r="AB2181" s="6" t="s">
        <v>3344</v>
      </c>
    </row>
    <row r="2182" ht="15.75" hidden="1" customHeight="1">
      <c r="A2182" s="2">
        <v>51.0</v>
      </c>
      <c r="B2182" s="18" t="s">
        <v>727</v>
      </c>
      <c r="C2182">
        <v>0.0</v>
      </c>
      <c r="D2182">
        <v>0.0</v>
      </c>
      <c r="E2182" t="s">
        <v>965</v>
      </c>
      <c r="F2182" t="s">
        <v>966</v>
      </c>
      <c r="G2182" t="s">
        <v>968</v>
      </c>
      <c r="H2182" t="s">
        <v>970</v>
      </c>
      <c r="I2182" t="s">
        <v>972</v>
      </c>
      <c r="J2182" t="s">
        <v>973</v>
      </c>
      <c r="K2182" s="23">
        <v>2.0</v>
      </c>
      <c r="N2182">
        <v>11.74</v>
      </c>
      <c r="O2182" s="23">
        <v>11.0</v>
      </c>
      <c r="R2182">
        <v>11.89</v>
      </c>
      <c r="S2182" t="s">
        <v>976</v>
      </c>
      <c r="T2182">
        <v>0.0</v>
      </c>
      <c r="U2182">
        <v>0.0</v>
      </c>
      <c r="V2182" s="6" t="s">
        <v>1311</v>
      </c>
      <c r="W2182" s="6" t="s">
        <v>3345</v>
      </c>
      <c r="X2182" s="6" t="s">
        <v>3345</v>
      </c>
      <c r="Y2182" s="6" t="s">
        <v>3354</v>
      </c>
      <c r="Z2182" s="6" t="s">
        <v>3354</v>
      </c>
      <c r="AA2182" s="35" t="s">
        <v>3343</v>
      </c>
      <c r="AB2182" s="6" t="s">
        <v>3344</v>
      </c>
    </row>
    <row r="2183" ht="15.75" hidden="1" customHeight="1">
      <c r="A2183" s="2">
        <v>51.0</v>
      </c>
      <c r="B2183" s="18" t="s">
        <v>727</v>
      </c>
      <c r="C2183">
        <v>0.0</v>
      </c>
      <c r="D2183">
        <v>0.0</v>
      </c>
      <c r="E2183" t="s">
        <v>965</v>
      </c>
      <c r="F2183" t="s">
        <v>966</v>
      </c>
      <c r="G2183" t="s">
        <v>968</v>
      </c>
      <c r="H2183" t="s">
        <v>970</v>
      </c>
      <c r="I2183" t="s">
        <v>972</v>
      </c>
      <c r="J2183" t="s">
        <v>973</v>
      </c>
      <c r="K2183" s="23">
        <v>2.0</v>
      </c>
      <c r="N2183">
        <v>11.74</v>
      </c>
      <c r="O2183" s="23">
        <v>12.0</v>
      </c>
      <c r="R2183">
        <v>11.97</v>
      </c>
      <c r="S2183" t="s">
        <v>976</v>
      </c>
      <c r="T2183">
        <v>0.0</v>
      </c>
      <c r="U2183">
        <v>0.0</v>
      </c>
      <c r="V2183" s="6" t="s">
        <v>1311</v>
      </c>
      <c r="W2183" s="6" t="s">
        <v>3345</v>
      </c>
      <c r="X2183" s="6" t="s">
        <v>3345</v>
      </c>
      <c r="Y2183" s="6" t="s">
        <v>3355</v>
      </c>
      <c r="Z2183" s="6" t="s">
        <v>3355</v>
      </c>
      <c r="AA2183" s="35" t="s">
        <v>3343</v>
      </c>
      <c r="AB2183" s="6" t="s">
        <v>3344</v>
      </c>
    </row>
    <row r="2184" ht="15.75" hidden="1" customHeight="1">
      <c r="A2184" s="2">
        <v>51.0</v>
      </c>
      <c r="B2184" s="18" t="s">
        <v>727</v>
      </c>
      <c r="C2184">
        <v>0.0</v>
      </c>
      <c r="D2184">
        <v>0.0</v>
      </c>
      <c r="E2184" t="s">
        <v>965</v>
      </c>
      <c r="F2184" t="s">
        <v>966</v>
      </c>
      <c r="G2184" t="s">
        <v>968</v>
      </c>
      <c r="H2184" t="s">
        <v>970</v>
      </c>
      <c r="I2184" t="s">
        <v>972</v>
      </c>
      <c r="J2184" t="s">
        <v>973</v>
      </c>
      <c r="K2184" s="23">
        <v>3.0</v>
      </c>
      <c r="N2184">
        <v>12.01</v>
      </c>
      <c r="O2184" s="23">
        <v>4.0</v>
      </c>
      <c r="R2184">
        <v>12.02</v>
      </c>
      <c r="S2184" t="s">
        <v>976</v>
      </c>
      <c r="T2184">
        <v>0.0</v>
      </c>
      <c r="U2184">
        <v>0.0</v>
      </c>
      <c r="V2184" s="6" t="s">
        <v>1311</v>
      </c>
      <c r="W2184" s="6" t="s">
        <v>3346</v>
      </c>
      <c r="X2184" s="6" t="s">
        <v>3346</v>
      </c>
      <c r="Y2184" s="6" t="s">
        <v>3347</v>
      </c>
      <c r="Z2184" s="6" t="s">
        <v>3347</v>
      </c>
      <c r="AA2184" s="35" t="s">
        <v>3343</v>
      </c>
      <c r="AB2184" s="6" t="s">
        <v>3344</v>
      </c>
    </row>
    <row r="2185" ht="15.75" hidden="1" customHeight="1">
      <c r="A2185" s="2">
        <v>51.0</v>
      </c>
      <c r="B2185" s="18" t="s">
        <v>727</v>
      </c>
      <c r="C2185">
        <v>0.0</v>
      </c>
      <c r="D2185">
        <v>0.0</v>
      </c>
      <c r="E2185" t="s">
        <v>965</v>
      </c>
      <c r="F2185" t="s">
        <v>966</v>
      </c>
      <c r="G2185" t="s">
        <v>968</v>
      </c>
      <c r="H2185" t="s">
        <v>970</v>
      </c>
      <c r="I2185" t="s">
        <v>972</v>
      </c>
      <c r="J2185" t="s">
        <v>973</v>
      </c>
      <c r="K2185" s="23">
        <v>3.0</v>
      </c>
      <c r="N2185">
        <v>12.01</v>
      </c>
      <c r="O2185" s="23">
        <v>5.0</v>
      </c>
      <c r="R2185">
        <v>12.18</v>
      </c>
      <c r="S2185" t="s">
        <v>976</v>
      </c>
      <c r="T2185">
        <v>0.0</v>
      </c>
      <c r="U2185">
        <v>0.0</v>
      </c>
      <c r="V2185" s="6" t="s">
        <v>1311</v>
      </c>
      <c r="W2185" s="6" t="s">
        <v>3346</v>
      </c>
      <c r="X2185" s="6" t="s">
        <v>3346</v>
      </c>
      <c r="Y2185" s="6" t="s">
        <v>3348</v>
      </c>
      <c r="Z2185" s="6" t="s">
        <v>3348</v>
      </c>
      <c r="AA2185" s="35" t="s">
        <v>3343</v>
      </c>
      <c r="AB2185" s="6" t="s">
        <v>3344</v>
      </c>
    </row>
    <row r="2186" ht="15.75" hidden="1" customHeight="1">
      <c r="A2186" s="2">
        <v>51.0</v>
      </c>
      <c r="B2186" s="18" t="s">
        <v>727</v>
      </c>
      <c r="C2186">
        <v>0.0</v>
      </c>
      <c r="D2186">
        <v>0.0</v>
      </c>
      <c r="E2186" t="s">
        <v>965</v>
      </c>
      <c r="F2186" t="s">
        <v>966</v>
      </c>
      <c r="G2186" t="s">
        <v>968</v>
      </c>
      <c r="H2186" t="s">
        <v>970</v>
      </c>
      <c r="I2186" t="s">
        <v>972</v>
      </c>
      <c r="J2186" t="s">
        <v>973</v>
      </c>
      <c r="K2186" s="23">
        <v>3.0</v>
      </c>
      <c r="N2186">
        <v>12.01</v>
      </c>
      <c r="O2186" s="23">
        <v>6.0</v>
      </c>
      <c r="R2186">
        <v>12.07</v>
      </c>
      <c r="S2186" t="s">
        <v>976</v>
      </c>
      <c r="T2186">
        <v>0.0</v>
      </c>
      <c r="U2186">
        <v>0.0</v>
      </c>
      <c r="V2186" s="6" t="s">
        <v>1311</v>
      </c>
      <c r="W2186" s="6" t="s">
        <v>3346</v>
      </c>
      <c r="X2186" s="6" t="s">
        <v>3346</v>
      </c>
      <c r="Y2186" s="6" t="s">
        <v>3349</v>
      </c>
      <c r="Z2186" s="6" t="s">
        <v>3349</v>
      </c>
      <c r="AA2186" s="35" t="s">
        <v>3343</v>
      </c>
      <c r="AB2186" s="6" t="s">
        <v>3344</v>
      </c>
    </row>
    <row r="2187" ht="15.75" hidden="1" customHeight="1">
      <c r="A2187" s="2">
        <v>51.0</v>
      </c>
      <c r="B2187" s="18" t="s">
        <v>727</v>
      </c>
      <c r="C2187">
        <v>0.0</v>
      </c>
      <c r="D2187">
        <v>0.0</v>
      </c>
      <c r="E2187" t="s">
        <v>965</v>
      </c>
      <c r="F2187" t="s">
        <v>966</v>
      </c>
      <c r="G2187" t="s">
        <v>968</v>
      </c>
      <c r="H2187" t="s">
        <v>970</v>
      </c>
      <c r="I2187" t="s">
        <v>972</v>
      </c>
      <c r="J2187" t="s">
        <v>973</v>
      </c>
      <c r="K2187" s="23">
        <v>3.0</v>
      </c>
      <c r="N2187">
        <v>12.01</v>
      </c>
      <c r="O2187" s="23">
        <v>7.0</v>
      </c>
      <c r="R2187">
        <v>12.15</v>
      </c>
      <c r="S2187" t="s">
        <v>976</v>
      </c>
      <c r="T2187">
        <v>0.0</v>
      </c>
      <c r="U2187">
        <v>0.0</v>
      </c>
      <c r="V2187" s="6" t="s">
        <v>1311</v>
      </c>
      <c r="W2187" s="6" t="s">
        <v>3346</v>
      </c>
      <c r="X2187" s="6" t="s">
        <v>3346</v>
      </c>
      <c r="Y2187" s="6" t="s">
        <v>3350</v>
      </c>
      <c r="Z2187" s="6" t="s">
        <v>3350</v>
      </c>
      <c r="AA2187" s="35" t="s">
        <v>3343</v>
      </c>
      <c r="AB2187" s="6" t="s">
        <v>3344</v>
      </c>
    </row>
    <row r="2188" ht="15.75" hidden="1" customHeight="1">
      <c r="A2188" s="2">
        <v>51.0</v>
      </c>
      <c r="B2188" s="18" t="s">
        <v>727</v>
      </c>
      <c r="C2188">
        <v>0.0</v>
      </c>
      <c r="D2188">
        <v>0.0</v>
      </c>
      <c r="E2188" t="s">
        <v>965</v>
      </c>
      <c r="F2188" t="s">
        <v>966</v>
      </c>
      <c r="G2188" t="s">
        <v>968</v>
      </c>
      <c r="H2188" t="s">
        <v>970</v>
      </c>
      <c r="I2188" t="s">
        <v>972</v>
      </c>
      <c r="J2188" t="s">
        <v>973</v>
      </c>
      <c r="K2188" s="23">
        <v>3.0</v>
      </c>
      <c r="N2188">
        <v>12.01</v>
      </c>
      <c r="O2188" s="23">
        <v>8.0</v>
      </c>
      <c r="R2188">
        <v>12.04</v>
      </c>
      <c r="S2188" t="s">
        <v>976</v>
      </c>
      <c r="T2188">
        <v>0.0</v>
      </c>
      <c r="U2188">
        <v>0.0</v>
      </c>
      <c r="V2188" s="6" t="s">
        <v>1311</v>
      </c>
      <c r="W2188" s="6" t="s">
        <v>3346</v>
      </c>
      <c r="X2188" s="6" t="s">
        <v>3346</v>
      </c>
      <c r="Y2188" s="6" t="s">
        <v>3351</v>
      </c>
      <c r="Z2188" s="6" t="s">
        <v>3351</v>
      </c>
      <c r="AA2188" s="35" t="s">
        <v>3343</v>
      </c>
      <c r="AB2188" s="6" t="s">
        <v>3344</v>
      </c>
    </row>
    <row r="2189" ht="15.75" hidden="1" customHeight="1">
      <c r="A2189" s="2">
        <v>51.0</v>
      </c>
      <c r="B2189" s="18" t="s">
        <v>727</v>
      </c>
      <c r="C2189">
        <v>0.0</v>
      </c>
      <c r="D2189">
        <v>0.0</v>
      </c>
      <c r="E2189" t="s">
        <v>965</v>
      </c>
      <c r="F2189" t="s">
        <v>966</v>
      </c>
      <c r="G2189" t="s">
        <v>968</v>
      </c>
      <c r="H2189" t="s">
        <v>970</v>
      </c>
      <c r="I2189" t="s">
        <v>972</v>
      </c>
      <c r="J2189" t="s">
        <v>973</v>
      </c>
      <c r="K2189" s="23">
        <v>3.0</v>
      </c>
      <c r="N2189">
        <v>12.01</v>
      </c>
      <c r="O2189" s="23">
        <v>9.0</v>
      </c>
      <c r="R2189">
        <v>12.05</v>
      </c>
      <c r="S2189" t="s">
        <v>976</v>
      </c>
      <c r="T2189">
        <v>0.0</v>
      </c>
      <c r="U2189">
        <v>0.0</v>
      </c>
      <c r="V2189" s="6" t="s">
        <v>1311</v>
      </c>
      <c r="W2189" s="6" t="s">
        <v>3346</v>
      </c>
      <c r="X2189" s="6" t="s">
        <v>3346</v>
      </c>
      <c r="Y2189" s="6" t="s">
        <v>3352</v>
      </c>
      <c r="Z2189" s="6" t="s">
        <v>3352</v>
      </c>
      <c r="AA2189" s="35" t="s">
        <v>3343</v>
      </c>
      <c r="AB2189" s="6" t="s">
        <v>3344</v>
      </c>
    </row>
    <row r="2190" ht="15.75" hidden="1" customHeight="1">
      <c r="A2190" s="2">
        <v>51.0</v>
      </c>
      <c r="B2190" s="18" t="s">
        <v>727</v>
      </c>
      <c r="C2190">
        <v>0.0</v>
      </c>
      <c r="D2190">
        <v>0.0</v>
      </c>
      <c r="E2190" t="s">
        <v>965</v>
      </c>
      <c r="F2190" t="s">
        <v>966</v>
      </c>
      <c r="G2190" t="s">
        <v>968</v>
      </c>
      <c r="H2190" t="s">
        <v>970</v>
      </c>
      <c r="I2190" t="s">
        <v>972</v>
      </c>
      <c r="J2190" t="s">
        <v>973</v>
      </c>
      <c r="K2190" s="23">
        <v>3.0</v>
      </c>
      <c r="N2190">
        <v>12.01</v>
      </c>
      <c r="O2190" s="23">
        <v>10.0</v>
      </c>
      <c r="R2190">
        <v>11.93</v>
      </c>
      <c r="S2190" t="s">
        <v>976</v>
      </c>
      <c r="T2190">
        <v>0.0</v>
      </c>
      <c r="U2190">
        <v>0.0</v>
      </c>
      <c r="V2190" s="6" t="s">
        <v>1311</v>
      </c>
      <c r="W2190" s="6" t="s">
        <v>3346</v>
      </c>
      <c r="X2190" s="6" t="s">
        <v>3346</v>
      </c>
      <c r="Y2190" s="6" t="s">
        <v>3353</v>
      </c>
      <c r="Z2190" s="6" t="s">
        <v>3353</v>
      </c>
      <c r="AA2190" s="35" t="s">
        <v>3343</v>
      </c>
      <c r="AB2190" s="6" t="s">
        <v>3344</v>
      </c>
    </row>
    <row r="2191" ht="15.75" hidden="1" customHeight="1">
      <c r="A2191" s="2">
        <v>51.0</v>
      </c>
      <c r="B2191" s="18" t="s">
        <v>727</v>
      </c>
      <c r="C2191">
        <v>0.0</v>
      </c>
      <c r="D2191">
        <v>0.0</v>
      </c>
      <c r="E2191" t="s">
        <v>965</v>
      </c>
      <c r="F2191" t="s">
        <v>966</v>
      </c>
      <c r="G2191" t="s">
        <v>968</v>
      </c>
      <c r="H2191" t="s">
        <v>970</v>
      </c>
      <c r="I2191" t="s">
        <v>972</v>
      </c>
      <c r="J2191" t="s">
        <v>973</v>
      </c>
      <c r="K2191" s="23">
        <v>3.0</v>
      </c>
      <c r="N2191">
        <v>12.01</v>
      </c>
      <c r="O2191" s="23">
        <v>11.0</v>
      </c>
      <c r="R2191">
        <v>11.89</v>
      </c>
      <c r="S2191" t="s">
        <v>976</v>
      </c>
      <c r="T2191">
        <v>0.0</v>
      </c>
      <c r="U2191">
        <v>0.0</v>
      </c>
      <c r="V2191" s="6" t="s">
        <v>1311</v>
      </c>
      <c r="W2191" s="6" t="s">
        <v>3346</v>
      </c>
      <c r="X2191" s="6" t="s">
        <v>3346</v>
      </c>
      <c r="Y2191" s="6" t="s">
        <v>3354</v>
      </c>
      <c r="Z2191" s="6" t="s">
        <v>3354</v>
      </c>
      <c r="AA2191" s="35" t="s">
        <v>3343</v>
      </c>
      <c r="AB2191" s="6" t="s">
        <v>3344</v>
      </c>
    </row>
    <row r="2192" ht="15.75" hidden="1" customHeight="1">
      <c r="A2192" s="2">
        <v>51.0</v>
      </c>
      <c r="B2192" s="18" t="s">
        <v>727</v>
      </c>
      <c r="C2192">
        <v>0.0</v>
      </c>
      <c r="D2192">
        <v>0.0</v>
      </c>
      <c r="E2192" t="s">
        <v>965</v>
      </c>
      <c r="F2192" t="s">
        <v>966</v>
      </c>
      <c r="G2192" t="s">
        <v>968</v>
      </c>
      <c r="H2192" t="s">
        <v>970</v>
      </c>
      <c r="I2192" t="s">
        <v>972</v>
      </c>
      <c r="J2192" t="s">
        <v>973</v>
      </c>
      <c r="K2192" s="23">
        <v>3.0</v>
      </c>
      <c r="N2192">
        <v>12.01</v>
      </c>
      <c r="O2192" s="23">
        <v>12.0</v>
      </c>
      <c r="R2192">
        <v>11.97</v>
      </c>
      <c r="S2192" t="s">
        <v>976</v>
      </c>
      <c r="T2192">
        <v>0.0</v>
      </c>
      <c r="U2192">
        <v>0.0</v>
      </c>
      <c r="V2192" s="6" t="s">
        <v>1311</v>
      </c>
      <c r="W2192" s="6" t="s">
        <v>3346</v>
      </c>
      <c r="X2192" s="6" t="s">
        <v>3346</v>
      </c>
      <c r="Y2192" s="6" t="s">
        <v>3355</v>
      </c>
      <c r="Z2192" s="6" t="s">
        <v>3355</v>
      </c>
      <c r="AA2192" s="35" t="s">
        <v>3343</v>
      </c>
      <c r="AB2192" s="6" t="s">
        <v>3344</v>
      </c>
    </row>
    <row r="2193" ht="15.75" hidden="1" customHeight="1">
      <c r="A2193" s="2">
        <v>51.0</v>
      </c>
      <c r="B2193" s="18" t="s">
        <v>727</v>
      </c>
      <c r="C2193">
        <v>0.0</v>
      </c>
      <c r="D2193">
        <v>0.0</v>
      </c>
      <c r="E2193" t="s">
        <v>965</v>
      </c>
      <c r="F2193" t="s">
        <v>966</v>
      </c>
      <c r="G2193" t="s">
        <v>968</v>
      </c>
      <c r="H2193" t="s">
        <v>970</v>
      </c>
      <c r="I2193" t="s">
        <v>972</v>
      </c>
      <c r="J2193" t="s">
        <v>973</v>
      </c>
      <c r="K2193" s="23">
        <v>4.0</v>
      </c>
      <c r="N2193">
        <v>12.02</v>
      </c>
      <c r="O2193" s="23">
        <v>5.0</v>
      </c>
      <c r="R2193">
        <v>12.18</v>
      </c>
      <c r="S2193" t="s">
        <v>976</v>
      </c>
      <c r="T2193">
        <v>0.0</v>
      </c>
      <c r="U2193">
        <v>0.0</v>
      </c>
      <c r="V2193" s="6" t="s">
        <v>1311</v>
      </c>
      <c r="W2193" s="6" t="s">
        <v>3347</v>
      </c>
      <c r="X2193" s="6" t="s">
        <v>3347</v>
      </c>
      <c r="Y2193" s="6" t="s">
        <v>3348</v>
      </c>
      <c r="Z2193" s="6" t="s">
        <v>3348</v>
      </c>
      <c r="AA2193" s="35" t="s">
        <v>3343</v>
      </c>
      <c r="AB2193" s="6" t="s">
        <v>3344</v>
      </c>
    </row>
    <row r="2194" ht="15.75" hidden="1" customHeight="1">
      <c r="A2194" s="2">
        <v>51.0</v>
      </c>
      <c r="B2194" s="18" t="s">
        <v>727</v>
      </c>
      <c r="C2194">
        <v>0.0</v>
      </c>
      <c r="D2194">
        <v>0.0</v>
      </c>
      <c r="E2194" t="s">
        <v>965</v>
      </c>
      <c r="F2194" t="s">
        <v>966</v>
      </c>
      <c r="G2194" t="s">
        <v>968</v>
      </c>
      <c r="H2194" t="s">
        <v>970</v>
      </c>
      <c r="I2194" t="s">
        <v>972</v>
      </c>
      <c r="J2194" t="s">
        <v>973</v>
      </c>
      <c r="K2194" s="23">
        <v>4.0</v>
      </c>
      <c r="N2194">
        <v>12.02</v>
      </c>
      <c r="O2194" s="23">
        <v>6.0</v>
      </c>
      <c r="R2194">
        <v>12.07</v>
      </c>
      <c r="S2194" t="s">
        <v>976</v>
      </c>
      <c r="T2194">
        <v>0.0</v>
      </c>
      <c r="U2194">
        <v>0.0</v>
      </c>
      <c r="V2194" s="6" t="s">
        <v>1311</v>
      </c>
      <c r="W2194" s="6" t="s">
        <v>3347</v>
      </c>
      <c r="X2194" s="6" t="s">
        <v>3347</v>
      </c>
      <c r="Y2194" s="6" t="s">
        <v>3349</v>
      </c>
      <c r="Z2194" s="6" t="s">
        <v>3349</v>
      </c>
      <c r="AA2194" s="35" t="s">
        <v>3343</v>
      </c>
      <c r="AB2194" s="6" t="s">
        <v>3344</v>
      </c>
    </row>
    <row r="2195" ht="15.75" hidden="1" customHeight="1">
      <c r="A2195" s="2">
        <v>51.0</v>
      </c>
      <c r="B2195" s="18" t="s">
        <v>727</v>
      </c>
      <c r="C2195">
        <v>0.0</v>
      </c>
      <c r="D2195">
        <v>0.0</v>
      </c>
      <c r="E2195" t="s">
        <v>965</v>
      </c>
      <c r="F2195" t="s">
        <v>966</v>
      </c>
      <c r="G2195" t="s">
        <v>968</v>
      </c>
      <c r="H2195" t="s">
        <v>970</v>
      </c>
      <c r="I2195" t="s">
        <v>972</v>
      </c>
      <c r="J2195" t="s">
        <v>973</v>
      </c>
      <c r="K2195" s="23">
        <v>4.0</v>
      </c>
      <c r="N2195">
        <v>12.02</v>
      </c>
      <c r="O2195" s="23">
        <v>7.0</v>
      </c>
      <c r="R2195">
        <v>12.15</v>
      </c>
      <c r="S2195" t="s">
        <v>976</v>
      </c>
      <c r="T2195">
        <v>0.0</v>
      </c>
      <c r="U2195">
        <v>0.0</v>
      </c>
      <c r="V2195" s="6" t="s">
        <v>1311</v>
      </c>
      <c r="W2195" s="6" t="s">
        <v>3347</v>
      </c>
      <c r="X2195" s="6" t="s">
        <v>3347</v>
      </c>
      <c r="Y2195" s="6" t="s">
        <v>3350</v>
      </c>
      <c r="Z2195" s="6" t="s">
        <v>3350</v>
      </c>
      <c r="AA2195" s="35" t="s">
        <v>3343</v>
      </c>
      <c r="AB2195" s="6" t="s">
        <v>3344</v>
      </c>
    </row>
    <row r="2196" ht="15.75" hidden="1" customHeight="1">
      <c r="A2196" s="2">
        <v>51.0</v>
      </c>
      <c r="B2196" s="18" t="s">
        <v>727</v>
      </c>
      <c r="C2196">
        <v>0.0</v>
      </c>
      <c r="D2196">
        <v>0.0</v>
      </c>
      <c r="E2196" t="s">
        <v>965</v>
      </c>
      <c r="F2196" t="s">
        <v>966</v>
      </c>
      <c r="G2196" t="s">
        <v>968</v>
      </c>
      <c r="H2196" t="s">
        <v>970</v>
      </c>
      <c r="I2196" t="s">
        <v>972</v>
      </c>
      <c r="J2196" t="s">
        <v>973</v>
      </c>
      <c r="K2196" s="23">
        <v>4.0</v>
      </c>
      <c r="N2196">
        <v>12.02</v>
      </c>
      <c r="O2196" s="23">
        <v>8.0</v>
      </c>
      <c r="R2196">
        <v>12.04</v>
      </c>
      <c r="S2196" t="s">
        <v>976</v>
      </c>
      <c r="T2196">
        <v>0.0</v>
      </c>
      <c r="U2196">
        <v>0.0</v>
      </c>
      <c r="V2196" s="6" t="s">
        <v>1311</v>
      </c>
      <c r="W2196" s="6" t="s">
        <v>3347</v>
      </c>
      <c r="X2196" s="6" t="s">
        <v>3347</v>
      </c>
      <c r="Y2196" s="6" t="s">
        <v>3351</v>
      </c>
      <c r="Z2196" s="6" t="s">
        <v>3351</v>
      </c>
      <c r="AA2196" s="35" t="s">
        <v>3343</v>
      </c>
      <c r="AB2196" s="6" t="s">
        <v>3344</v>
      </c>
    </row>
    <row r="2197" ht="15.75" hidden="1" customHeight="1">
      <c r="A2197" s="2">
        <v>51.0</v>
      </c>
      <c r="B2197" s="18" t="s">
        <v>727</v>
      </c>
      <c r="C2197">
        <v>0.0</v>
      </c>
      <c r="D2197">
        <v>0.0</v>
      </c>
      <c r="E2197" t="s">
        <v>965</v>
      </c>
      <c r="F2197" t="s">
        <v>966</v>
      </c>
      <c r="G2197" t="s">
        <v>968</v>
      </c>
      <c r="H2197" t="s">
        <v>970</v>
      </c>
      <c r="I2197" t="s">
        <v>972</v>
      </c>
      <c r="J2197" t="s">
        <v>973</v>
      </c>
      <c r="K2197" s="23">
        <v>4.0</v>
      </c>
      <c r="N2197">
        <v>12.02</v>
      </c>
      <c r="O2197" s="23">
        <v>9.0</v>
      </c>
      <c r="R2197">
        <v>12.05</v>
      </c>
      <c r="S2197" t="s">
        <v>976</v>
      </c>
      <c r="T2197">
        <v>0.0</v>
      </c>
      <c r="U2197">
        <v>0.0</v>
      </c>
      <c r="V2197" s="6" t="s">
        <v>1311</v>
      </c>
      <c r="W2197" s="6" t="s">
        <v>3347</v>
      </c>
      <c r="X2197" s="6" t="s">
        <v>3347</v>
      </c>
      <c r="Y2197" s="6" t="s">
        <v>3352</v>
      </c>
      <c r="Z2197" s="6" t="s">
        <v>3352</v>
      </c>
      <c r="AA2197" s="35" t="s">
        <v>3343</v>
      </c>
      <c r="AB2197" s="6" t="s">
        <v>3344</v>
      </c>
    </row>
    <row r="2198" ht="15.75" hidden="1" customHeight="1">
      <c r="A2198" s="2">
        <v>51.0</v>
      </c>
      <c r="B2198" s="18" t="s">
        <v>727</v>
      </c>
      <c r="C2198">
        <v>0.0</v>
      </c>
      <c r="D2198">
        <v>0.0</v>
      </c>
      <c r="E2198" t="s">
        <v>965</v>
      </c>
      <c r="F2198" t="s">
        <v>966</v>
      </c>
      <c r="G2198" t="s">
        <v>968</v>
      </c>
      <c r="H2198" t="s">
        <v>970</v>
      </c>
      <c r="I2198" t="s">
        <v>972</v>
      </c>
      <c r="J2198" t="s">
        <v>973</v>
      </c>
      <c r="K2198" s="23">
        <v>4.0</v>
      </c>
      <c r="N2198">
        <v>12.02</v>
      </c>
      <c r="O2198" s="23">
        <v>10.0</v>
      </c>
      <c r="R2198">
        <v>11.93</v>
      </c>
      <c r="S2198" t="s">
        <v>976</v>
      </c>
      <c r="T2198">
        <v>0.0</v>
      </c>
      <c r="U2198">
        <v>0.0</v>
      </c>
      <c r="V2198" s="6" t="s">
        <v>1311</v>
      </c>
      <c r="W2198" s="6" t="s">
        <v>3347</v>
      </c>
      <c r="X2198" s="6" t="s">
        <v>3347</v>
      </c>
      <c r="Y2198" s="6" t="s">
        <v>3353</v>
      </c>
      <c r="Z2198" s="6" t="s">
        <v>3353</v>
      </c>
      <c r="AA2198" s="35" t="s">
        <v>3343</v>
      </c>
      <c r="AB2198" s="6" t="s">
        <v>3344</v>
      </c>
    </row>
    <row r="2199" ht="15.75" hidden="1" customHeight="1">
      <c r="A2199" s="2">
        <v>51.0</v>
      </c>
      <c r="B2199" s="18" t="s">
        <v>727</v>
      </c>
      <c r="C2199">
        <v>0.0</v>
      </c>
      <c r="D2199">
        <v>0.0</v>
      </c>
      <c r="E2199" t="s">
        <v>965</v>
      </c>
      <c r="F2199" t="s">
        <v>966</v>
      </c>
      <c r="G2199" t="s">
        <v>968</v>
      </c>
      <c r="H2199" t="s">
        <v>970</v>
      </c>
      <c r="I2199" t="s">
        <v>972</v>
      </c>
      <c r="J2199" t="s">
        <v>973</v>
      </c>
      <c r="K2199" s="23">
        <v>4.0</v>
      </c>
      <c r="N2199">
        <v>12.02</v>
      </c>
      <c r="O2199" s="23">
        <v>11.0</v>
      </c>
      <c r="R2199">
        <v>11.89</v>
      </c>
      <c r="S2199" t="s">
        <v>976</v>
      </c>
      <c r="T2199">
        <v>0.0</v>
      </c>
      <c r="U2199">
        <v>0.0</v>
      </c>
      <c r="V2199" s="6" t="s">
        <v>1311</v>
      </c>
      <c r="W2199" s="6" t="s">
        <v>3347</v>
      </c>
      <c r="X2199" s="6" t="s">
        <v>3347</v>
      </c>
      <c r="Y2199" s="6" t="s">
        <v>3354</v>
      </c>
      <c r="Z2199" s="6" t="s">
        <v>3354</v>
      </c>
      <c r="AA2199" s="35" t="s">
        <v>3343</v>
      </c>
      <c r="AB2199" s="6" t="s">
        <v>3344</v>
      </c>
    </row>
    <row r="2200" ht="15.75" hidden="1" customHeight="1">
      <c r="A2200" s="2">
        <v>51.0</v>
      </c>
      <c r="B2200" s="18" t="s">
        <v>727</v>
      </c>
      <c r="C2200">
        <v>0.0</v>
      </c>
      <c r="D2200">
        <v>0.0</v>
      </c>
      <c r="E2200" t="s">
        <v>965</v>
      </c>
      <c r="F2200" t="s">
        <v>966</v>
      </c>
      <c r="G2200" t="s">
        <v>968</v>
      </c>
      <c r="H2200" t="s">
        <v>970</v>
      </c>
      <c r="I2200" t="s">
        <v>972</v>
      </c>
      <c r="J2200" t="s">
        <v>973</v>
      </c>
      <c r="K2200" s="23">
        <v>4.0</v>
      </c>
      <c r="N2200">
        <v>12.02</v>
      </c>
      <c r="O2200" s="23">
        <v>12.0</v>
      </c>
      <c r="R2200">
        <v>11.97</v>
      </c>
      <c r="S2200" t="s">
        <v>976</v>
      </c>
      <c r="T2200">
        <v>0.0</v>
      </c>
      <c r="U2200">
        <v>0.0</v>
      </c>
      <c r="V2200" s="6" t="s">
        <v>1311</v>
      </c>
      <c r="W2200" s="6" t="s">
        <v>3347</v>
      </c>
      <c r="X2200" s="6" t="s">
        <v>3347</v>
      </c>
      <c r="Y2200" s="6" t="s">
        <v>3355</v>
      </c>
      <c r="Z2200" s="6" t="s">
        <v>3355</v>
      </c>
      <c r="AA2200" s="35" t="s">
        <v>3343</v>
      </c>
      <c r="AB2200" s="6" t="s">
        <v>3344</v>
      </c>
    </row>
    <row r="2201" ht="15.75" hidden="1" customHeight="1">
      <c r="A2201" s="2">
        <v>51.0</v>
      </c>
      <c r="B2201" s="18" t="s">
        <v>727</v>
      </c>
      <c r="C2201">
        <v>0.0</v>
      </c>
      <c r="D2201">
        <v>0.0</v>
      </c>
      <c r="E2201" t="s">
        <v>965</v>
      </c>
      <c r="F2201" t="s">
        <v>966</v>
      </c>
      <c r="G2201" t="s">
        <v>968</v>
      </c>
      <c r="H2201" t="s">
        <v>970</v>
      </c>
      <c r="I2201" t="s">
        <v>972</v>
      </c>
      <c r="J2201" t="s">
        <v>973</v>
      </c>
      <c r="K2201" s="23">
        <v>5.0</v>
      </c>
      <c r="N2201">
        <v>12.18</v>
      </c>
      <c r="O2201" s="23">
        <v>6.0</v>
      </c>
      <c r="R2201">
        <v>12.07</v>
      </c>
      <c r="S2201" t="s">
        <v>976</v>
      </c>
      <c r="T2201">
        <v>0.0</v>
      </c>
      <c r="U2201">
        <v>0.0</v>
      </c>
      <c r="V2201" s="6" t="s">
        <v>1311</v>
      </c>
      <c r="W2201" s="6" t="s">
        <v>3348</v>
      </c>
      <c r="X2201" s="6" t="s">
        <v>3348</v>
      </c>
      <c r="Y2201" s="6" t="s">
        <v>3349</v>
      </c>
      <c r="Z2201" s="6" t="s">
        <v>3349</v>
      </c>
      <c r="AA2201" s="35" t="s">
        <v>3343</v>
      </c>
      <c r="AB2201" s="6" t="s">
        <v>3344</v>
      </c>
    </row>
    <row r="2202" ht="15.75" hidden="1" customHeight="1">
      <c r="A2202" s="2">
        <v>51.0</v>
      </c>
      <c r="B2202" s="18" t="s">
        <v>727</v>
      </c>
      <c r="C2202">
        <v>0.0</v>
      </c>
      <c r="D2202">
        <v>0.0</v>
      </c>
      <c r="E2202" t="s">
        <v>965</v>
      </c>
      <c r="F2202" t="s">
        <v>966</v>
      </c>
      <c r="G2202" t="s">
        <v>968</v>
      </c>
      <c r="H2202" t="s">
        <v>970</v>
      </c>
      <c r="I2202" t="s">
        <v>972</v>
      </c>
      <c r="J2202" t="s">
        <v>973</v>
      </c>
      <c r="K2202" s="23">
        <v>5.0</v>
      </c>
      <c r="N2202">
        <v>12.18</v>
      </c>
      <c r="O2202" s="23">
        <v>7.0</v>
      </c>
      <c r="R2202">
        <v>12.15</v>
      </c>
      <c r="S2202" t="s">
        <v>976</v>
      </c>
      <c r="T2202">
        <v>0.0</v>
      </c>
      <c r="U2202">
        <v>0.0</v>
      </c>
      <c r="V2202" s="6" t="s">
        <v>1311</v>
      </c>
      <c r="W2202" s="6" t="s">
        <v>3348</v>
      </c>
      <c r="X2202" s="6" t="s">
        <v>3348</v>
      </c>
      <c r="Y2202" s="6" t="s">
        <v>3350</v>
      </c>
      <c r="Z2202" s="6" t="s">
        <v>3350</v>
      </c>
      <c r="AA2202" s="35" t="s">
        <v>3343</v>
      </c>
      <c r="AB2202" s="6" t="s">
        <v>3344</v>
      </c>
    </row>
    <row r="2203" ht="15.75" hidden="1" customHeight="1">
      <c r="A2203" s="2">
        <v>51.0</v>
      </c>
      <c r="B2203" s="18" t="s">
        <v>727</v>
      </c>
      <c r="C2203">
        <v>0.0</v>
      </c>
      <c r="D2203">
        <v>0.0</v>
      </c>
      <c r="E2203" t="s">
        <v>965</v>
      </c>
      <c r="F2203" t="s">
        <v>966</v>
      </c>
      <c r="G2203" t="s">
        <v>968</v>
      </c>
      <c r="H2203" t="s">
        <v>970</v>
      </c>
      <c r="I2203" t="s">
        <v>972</v>
      </c>
      <c r="J2203" t="s">
        <v>973</v>
      </c>
      <c r="K2203" s="23">
        <v>5.0</v>
      </c>
      <c r="N2203">
        <v>12.18</v>
      </c>
      <c r="O2203" s="23">
        <v>8.0</v>
      </c>
      <c r="R2203">
        <v>12.04</v>
      </c>
      <c r="S2203" t="s">
        <v>976</v>
      </c>
      <c r="T2203">
        <v>0.0</v>
      </c>
      <c r="U2203">
        <v>0.0</v>
      </c>
      <c r="V2203" s="6" t="s">
        <v>1311</v>
      </c>
      <c r="W2203" s="6" t="s">
        <v>3348</v>
      </c>
      <c r="X2203" s="6" t="s">
        <v>3348</v>
      </c>
      <c r="Y2203" s="6" t="s">
        <v>3351</v>
      </c>
      <c r="Z2203" s="6" t="s">
        <v>3351</v>
      </c>
      <c r="AA2203" s="35" t="s">
        <v>3343</v>
      </c>
      <c r="AB2203" s="6" t="s">
        <v>3344</v>
      </c>
    </row>
    <row r="2204" ht="15.75" hidden="1" customHeight="1">
      <c r="A2204" s="2">
        <v>51.0</v>
      </c>
      <c r="B2204" s="18" t="s">
        <v>727</v>
      </c>
      <c r="C2204">
        <v>0.0</v>
      </c>
      <c r="D2204">
        <v>0.0</v>
      </c>
      <c r="E2204" t="s">
        <v>965</v>
      </c>
      <c r="F2204" t="s">
        <v>966</v>
      </c>
      <c r="G2204" t="s">
        <v>968</v>
      </c>
      <c r="H2204" t="s">
        <v>970</v>
      </c>
      <c r="I2204" t="s">
        <v>972</v>
      </c>
      <c r="J2204" t="s">
        <v>973</v>
      </c>
      <c r="K2204" s="23">
        <v>5.0</v>
      </c>
      <c r="N2204">
        <v>12.18</v>
      </c>
      <c r="O2204" s="23">
        <v>9.0</v>
      </c>
      <c r="R2204">
        <v>12.05</v>
      </c>
      <c r="S2204" t="s">
        <v>976</v>
      </c>
      <c r="T2204">
        <v>0.0</v>
      </c>
      <c r="U2204">
        <v>0.0</v>
      </c>
      <c r="V2204" s="6" t="s">
        <v>1311</v>
      </c>
      <c r="W2204" s="6" t="s">
        <v>3348</v>
      </c>
      <c r="X2204" s="6" t="s">
        <v>3348</v>
      </c>
      <c r="Y2204" s="6" t="s">
        <v>3352</v>
      </c>
      <c r="Z2204" s="6" t="s">
        <v>3352</v>
      </c>
      <c r="AA2204" s="35" t="s">
        <v>3343</v>
      </c>
      <c r="AB2204" s="6" t="s">
        <v>3344</v>
      </c>
    </row>
    <row r="2205" ht="15.75" hidden="1" customHeight="1">
      <c r="A2205" s="2">
        <v>51.0</v>
      </c>
      <c r="B2205" s="18" t="s">
        <v>727</v>
      </c>
      <c r="C2205">
        <v>0.0</v>
      </c>
      <c r="D2205">
        <v>0.0</v>
      </c>
      <c r="E2205" t="s">
        <v>965</v>
      </c>
      <c r="F2205" t="s">
        <v>966</v>
      </c>
      <c r="G2205" t="s">
        <v>968</v>
      </c>
      <c r="H2205" t="s">
        <v>970</v>
      </c>
      <c r="I2205" t="s">
        <v>972</v>
      </c>
      <c r="J2205" t="s">
        <v>973</v>
      </c>
      <c r="K2205" s="23">
        <v>5.0</v>
      </c>
      <c r="N2205">
        <v>12.18</v>
      </c>
      <c r="O2205" s="23">
        <v>10.0</v>
      </c>
      <c r="R2205">
        <v>11.93</v>
      </c>
      <c r="S2205" t="s">
        <v>976</v>
      </c>
      <c r="T2205">
        <v>0.0</v>
      </c>
      <c r="U2205">
        <v>0.0</v>
      </c>
      <c r="V2205" s="6" t="s">
        <v>1311</v>
      </c>
      <c r="W2205" s="6" t="s">
        <v>3348</v>
      </c>
      <c r="X2205" s="6" t="s">
        <v>3348</v>
      </c>
      <c r="Y2205" s="6" t="s">
        <v>3353</v>
      </c>
      <c r="Z2205" s="6" t="s">
        <v>3353</v>
      </c>
      <c r="AA2205" s="35" t="s">
        <v>3343</v>
      </c>
      <c r="AB2205" s="6" t="s">
        <v>3344</v>
      </c>
    </row>
    <row r="2206" ht="15.75" hidden="1" customHeight="1">
      <c r="A2206" s="2">
        <v>51.0</v>
      </c>
      <c r="B2206" s="18" t="s">
        <v>727</v>
      </c>
      <c r="C2206">
        <v>0.0</v>
      </c>
      <c r="D2206">
        <v>0.0</v>
      </c>
      <c r="E2206" t="s">
        <v>965</v>
      </c>
      <c r="F2206" t="s">
        <v>966</v>
      </c>
      <c r="G2206" t="s">
        <v>968</v>
      </c>
      <c r="H2206" t="s">
        <v>970</v>
      </c>
      <c r="I2206" t="s">
        <v>972</v>
      </c>
      <c r="J2206" t="s">
        <v>973</v>
      </c>
      <c r="K2206" s="23">
        <v>5.0</v>
      </c>
      <c r="N2206">
        <v>12.18</v>
      </c>
      <c r="O2206" s="23">
        <v>11.0</v>
      </c>
      <c r="R2206">
        <v>11.89</v>
      </c>
      <c r="S2206" t="s">
        <v>976</v>
      </c>
      <c r="T2206">
        <v>0.0</v>
      </c>
      <c r="U2206">
        <v>0.0</v>
      </c>
      <c r="V2206" s="6" t="s">
        <v>1311</v>
      </c>
      <c r="W2206" s="6" t="s">
        <v>3348</v>
      </c>
      <c r="X2206" s="6" t="s">
        <v>3348</v>
      </c>
      <c r="Y2206" s="6" t="s">
        <v>3354</v>
      </c>
      <c r="Z2206" s="6" t="s">
        <v>3354</v>
      </c>
      <c r="AA2206" s="35" t="s">
        <v>3343</v>
      </c>
      <c r="AB2206" s="6" t="s">
        <v>3344</v>
      </c>
    </row>
    <row r="2207" ht="15.75" hidden="1" customHeight="1">
      <c r="A2207" s="2">
        <v>51.0</v>
      </c>
      <c r="B2207" s="18" t="s">
        <v>727</v>
      </c>
      <c r="C2207">
        <v>0.0</v>
      </c>
      <c r="D2207">
        <v>0.0</v>
      </c>
      <c r="E2207" t="s">
        <v>965</v>
      </c>
      <c r="F2207" t="s">
        <v>966</v>
      </c>
      <c r="G2207" t="s">
        <v>968</v>
      </c>
      <c r="H2207" t="s">
        <v>970</v>
      </c>
      <c r="I2207" t="s">
        <v>972</v>
      </c>
      <c r="J2207" t="s">
        <v>973</v>
      </c>
      <c r="K2207" s="23">
        <v>5.0</v>
      </c>
      <c r="N2207">
        <v>12.18</v>
      </c>
      <c r="O2207" s="23">
        <v>12.0</v>
      </c>
      <c r="R2207">
        <v>11.97</v>
      </c>
      <c r="S2207" t="s">
        <v>976</v>
      </c>
      <c r="T2207">
        <v>0.0</v>
      </c>
      <c r="U2207">
        <v>0.0</v>
      </c>
      <c r="V2207" s="6" t="s">
        <v>1311</v>
      </c>
      <c r="W2207" s="6" t="s">
        <v>3348</v>
      </c>
      <c r="X2207" s="6" t="s">
        <v>3348</v>
      </c>
      <c r="Y2207" s="6" t="s">
        <v>3355</v>
      </c>
      <c r="Z2207" s="6" t="s">
        <v>3355</v>
      </c>
      <c r="AA2207" s="35" t="s">
        <v>3343</v>
      </c>
      <c r="AB2207" s="6" t="s">
        <v>3344</v>
      </c>
    </row>
    <row r="2208" ht="15.75" hidden="1" customHeight="1">
      <c r="A2208" s="2">
        <v>51.0</v>
      </c>
      <c r="B2208" s="18" t="s">
        <v>727</v>
      </c>
      <c r="C2208">
        <v>0.0</v>
      </c>
      <c r="D2208">
        <v>0.0</v>
      </c>
      <c r="E2208" t="s">
        <v>965</v>
      </c>
      <c r="F2208" t="s">
        <v>966</v>
      </c>
      <c r="G2208" t="s">
        <v>968</v>
      </c>
      <c r="H2208" t="s">
        <v>970</v>
      </c>
      <c r="I2208" t="s">
        <v>972</v>
      </c>
      <c r="J2208" t="s">
        <v>973</v>
      </c>
      <c r="K2208" s="23">
        <v>6.0</v>
      </c>
      <c r="N2208">
        <v>12.07</v>
      </c>
      <c r="O2208" s="23">
        <v>7.0</v>
      </c>
      <c r="R2208">
        <v>12.15</v>
      </c>
      <c r="S2208" t="s">
        <v>976</v>
      </c>
      <c r="T2208">
        <v>0.0</v>
      </c>
      <c r="U2208">
        <v>0.0</v>
      </c>
      <c r="V2208" s="6" t="s">
        <v>1311</v>
      </c>
      <c r="W2208" s="6" t="s">
        <v>3349</v>
      </c>
      <c r="X2208" s="6" t="s">
        <v>3349</v>
      </c>
      <c r="Y2208" s="6" t="s">
        <v>3350</v>
      </c>
      <c r="Z2208" s="6" t="s">
        <v>3350</v>
      </c>
      <c r="AA2208" s="35" t="s">
        <v>3343</v>
      </c>
      <c r="AB2208" s="6" t="s">
        <v>3344</v>
      </c>
    </row>
    <row r="2209" ht="15.75" hidden="1" customHeight="1">
      <c r="A2209" s="2">
        <v>51.0</v>
      </c>
      <c r="B2209" s="18" t="s">
        <v>727</v>
      </c>
      <c r="C2209">
        <v>0.0</v>
      </c>
      <c r="D2209">
        <v>0.0</v>
      </c>
      <c r="E2209" t="s">
        <v>965</v>
      </c>
      <c r="F2209" t="s">
        <v>966</v>
      </c>
      <c r="G2209" t="s">
        <v>968</v>
      </c>
      <c r="H2209" t="s">
        <v>970</v>
      </c>
      <c r="I2209" t="s">
        <v>972</v>
      </c>
      <c r="J2209" t="s">
        <v>973</v>
      </c>
      <c r="K2209" s="23">
        <v>6.0</v>
      </c>
      <c r="N2209">
        <v>12.07</v>
      </c>
      <c r="O2209" s="23">
        <v>8.0</v>
      </c>
      <c r="R2209">
        <v>12.04</v>
      </c>
      <c r="S2209" t="s">
        <v>976</v>
      </c>
      <c r="T2209">
        <v>0.0</v>
      </c>
      <c r="U2209">
        <v>0.0</v>
      </c>
      <c r="V2209" s="6" t="s">
        <v>1311</v>
      </c>
      <c r="W2209" s="6" t="s">
        <v>3349</v>
      </c>
      <c r="X2209" s="6" t="s">
        <v>3349</v>
      </c>
      <c r="Y2209" s="6" t="s">
        <v>3351</v>
      </c>
      <c r="Z2209" s="6" t="s">
        <v>3351</v>
      </c>
      <c r="AA2209" s="35" t="s">
        <v>3343</v>
      </c>
      <c r="AB2209" s="6" t="s">
        <v>3344</v>
      </c>
    </row>
    <row r="2210" ht="15.75" hidden="1" customHeight="1">
      <c r="A2210" s="2">
        <v>51.0</v>
      </c>
      <c r="B2210" s="18" t="s">
        <v>727</v>
      </c>
      <c r="C2210">
        <v>0.0</v>
      </c>
      <c r="D2210">
        <v>0.0</v>
      </c>
      <c r="E2210" t="s">
        <v>965</v>
      </c>
      <c r="F2210" t="s">
        <v>966</v>
      </c>
      <c r="G2210" t="s">
        <v>968</v>
      </c>
      <c r="H2210" t="s">
        <v>970</v>
      </c>
      <c r="I2210" t="s">
        <v>972</v>
      </c>
      <c r="J2210" t="s">
        <v>973</v>
      </c>
      <c r="K2210" s="23">
        <v>6.0</v>
      </c>
      <c r="N2210">
        <v>12.07</v>
      </c>
      <c r="O2210" s="23">
        <v>9.0</v>
      </c>
      <c r="R2210">
        <v>12.05</v>
      </c>
      <c r="S2210" t="s">
        <v>976</v>
      </c>
      <c r="T2210">
        <v>0.0</v>
      </c>
      <c r="U2210">
        <v>0.0</v>
      </c>
      <c r="V2210" s="6" t="s">
        <v>1311</v>
      </c>
      <c r="W2210" s="6" t="s">
        <v>3349</v>
      </c>
      <c r="X2210" s="6" t="s">
        <v>3349</v>
      </c>
      <c r="Y2210" s="6" t="s">
        <v>3352</v>
      </c>
      <c r="Z2210" s="6" t="s">
        <v>3352</v>
      </c>
      <c r="AA2210" s="35" t="s">
        <v>3343</v>
      </c>
      <c r="AB2210" s="6" t="s">
        <v>3344</v>
      </c>
    </row>
    <row r="2211" ht="15.75" hidden="1" customHeight="1">
      <c r="A2211" s="2">
        <v>51.0</v>
      </c>
      <c r="B2211" s="18" t="s">
        <v>727</v>
      </c>
      <c r="C2211">
        <v>0.0</v>
      </c>
      <c r="D2211">
        <v>0.0</v>
      </c>
      <c r="E2211" t="s">
        <v>965</v>
      </c>
      <c r="F2211" t="s">
        <v>966</v>
      </c>
      <c r="G2211" t="s">
        <v>968</v>
      </c>
      <c r="H2211" t="s">
        <v>970</v>
      </c>
      <c r="I2211" t="s">
        <v>972</v>
      </c>
      <c r="J2211" t="s">
        <v>973</v>
      </c>
      <c r="K2211" s="23">
        <v>6.0</v>
      </c>
      <c r="N2211">
        <v>12.07</v>
      </c>
      <c r="O2211" s="23">
        <v>10.0</v>
      </c>
      <c r="R2211">
        <v>11.93</v>
      </c>
      <c r="S2211" t="s">
        <v>976</v>
      </c>
      <c r="T2211">
        <v>0.0</v>
      </c>
      <c r="U2211">
        <v>0.0</v>
      </c>
      <c r="V2211" s="6" t="s">
        <v>1311</v>
      </c>
      <c r="W2211" s="6" t="s">
        <v>3349</v>
      </c>
      <c r="X2211" s="6" t="s">
        <v>3349</v>
      </c>
      <c r="Y2211" s="6" t="s">
        <v>3353</v>
      </c>
      <c r="Z2211" s="6" t="s">
        <v>3353</v>
      </c>
      <c r="AA2211" s="35" t="s">
        <v>3343</v>
      </c>
      <c r="AB2211" s="6" t="s">
        <v>3344</v>
      </c>
    </row>
    <row r="2212" ht="15.75" hidden="1" customHeight="1">
      <c r="A2212" s="2">
        <v>51.0</v>
      </c>
      <c r="B2212" s="18" t="s">
        <v>727</v>
      </c>
      <c r="C2212">
        <v>0.0</v>
      </c>
      <c r="D2212">
        <v>0.0</v>
      </c>
      <c r="E2212" t="s">
        <v>965</v>
      </c>
      <c r="F2212" t="s">
        <v>966</v>
      </c>
      <c r="G2212" t="s">
        <v>968</v>
      </c>
      <c r="H2212" t="s">
        <v>970</v>
      </c>
      <c r="I2212" t="s">
        <v>972</v>
      </c>
      <c r="J2212" t="s">
        <v>973</v>
      </c>
      <c r="K2212" s="23">
        <v>6.0</v>
      </c>
      <c r="N2212">
        <v>12.07</v>
      </c>
      <c r="O2212" s="23">
        <v>11.0</v>
      </c>
      <c r="R2212">
        <v>11.89</v>
      </c>
      <c r="S2212" t="s">
        <v>976</v>
      </c>
      <c r="T2212">
        <v>0.0</v>
      </c>
      <c r="U2212">
        <v>0.0</v>
      </c>
      <c r="V2212" s="6" t="s">
        <v>1311</v>
      </c>
      <c r="W2212" s="6" t="s">
        <v>3349</v>
      </c>
      <c r="X2212" s="6" t="s">
        <v>3349</v>
      </c>
      <c r="Y2212" s="6" t="s">
        <v>3354</v>
      </c>
      <c r="Z2212" s="6" t="s">
        <v>3354</v>
      </c>
      <c r="AA2212" s="35" t="s">
        <v>3343</v>
      </c>
      <c r="AB2212" s="6" t="s">
        <v>3344</v>
      </c>
    </row>
    <row r="2213" ht="15.75" hidden="1" customHeight="1">
      <c r="A2213" s="2">
        <v>51.0</v>
      </c>
      <c r="B2213" s="18" t="s">
        <v>727</v>
      </c>
      <c r="C2213">
        <v>0.0</v>
      </c>
      <c r="D2213">
        <v>0.0</v>
      </c>
      <c r="E2213" t="s">
        <v>965</v>
      </c>
      <c r="F2213" t="s">
        <v>966</v>
      </c>
      <c r="G2213" t="s">
        <v>968</v>
      </c>
      <c r="H2213" t="s">
        <v>970</v>
      </c>
      <c r="I2213" t="s">
        <v>972</v>
      </c>
      <c r="J2213" t="s">
        <v>973</v>
      </c>
      <c r="K2213" s="23">
        <v>6.0</v>
      </c>
      <c r="N2213">
        <v>12.07</v>
      </c>
      <c r="O2213" s="23">
        <v>12.0</v>
      </c>
      <c r="R2213">
        <v>11.97</v>
      </c>
      <c r="S2213" t="s">
        <v>976</v>
      </c>
      <c r="T2213">
        <v>0.0</v>
      </c>
      <c r="U2213">
        <v>0.0</v>
      </c>
      <c r="V2213" s="6" t="s">
        <v>1311</v>
      </c>
      <c r="W2213" s="6" t="s">
        <v>3349</v>
      </c>
      <c r="X2213" s="6" t="s">
        <v>3349</v>
      </c>
      <c r="Y2213" s="6" t="s">
        <v>3355</v>
      </c>
      <c r="Z2213" s="6" t="s">
        <v>3355</v>
      </c>
      <c r="AA2213" s="35" t="s">
        <v>3343</v>
      </c>
      <c r="AB2213" s="6" t="s">
        <v>3344</v>
      </c>
    </row>
    <row r="2214" ht="15.75" hidden="1" customHeight="1">
      <c r="A2214" s="2">
        <v>51.0</v>
      </c>
      <c r="B2214" s="18" t="s">
        <v>727</v>
      </c>
      <c r="C2214">
        <v>0.0</v>
      </c>
      <c r="D2214">
        <v>0.0</v>
      </c>
      <c r="E2214" t="s">
        <v>965</v>
      </c>
      <c r="F2214" t="s">
        <v>966</v>
      </c>
      <c r="G2214" t="s">
        <v>968</v>
      </c>
      <c r="H2214" t="s">
        <v>970</v>
      </c>
      <c r="I2214" t="s">
        <v>972</v>
      </c>
      <c r="J2214" t="s">
        <v>973</v>
      </c>
      <c r="K2214" s="23">
        <v>7.0</v>
      </c>
      <c r="N2214">
        <v>12.15</v>
      </c>
      <c r="O2214" s="23">
        <v>8.0</v>
      </c>
      <c r="R2214">
        <v>12.04</v>
      </c>
      <c r="S2214" t="s">
        <v>976</v>
      </c>
      <c r="T2214">
        <v>0.0</v>
      </c>
      <c r="U2214">
        <v>0.0</v>
      </c>
      <c r="V2214" s="6" t="s">
        <v>1311</v>
      </c>
      <c r="W2214" s="6" t="s">
        <v>3350</v>
      </c>
      <c r="X2214" s="6" t="s">
        <v>3350</v>
      </c>
      <c r="Y2214" s="6" t="s">
        <v>3351</v>
      </c>
      <c r="Z2214" s="6" t="s">
        <v>3351</v>
      </c>
      <c r="AA2214" s="35" t="s">
        <v>3343</v>
      </c>
      <c r="AB2214" s="6" t="s">
        <v>3344</v>
      </c>
    </row>
    <row r="2215" ht="15.75" hidden="1" customHeight="1">
      <c r="A2215" s="2">
        <v>51.0</v>
      </c>
      <c r="B2215" s="18" t="s">
        <v>727</v>
      </c>
      <c r="C2215">
        <v>0.0</v>
      </c>
      <c r="D2215">
        <v>0.0</v>
      </c>
      <c r="E2215" t="s">
        <v>965</v>
      </c>
      <c r="F2215" t="s">
        <v>966</v>
      </c>
      <c r="G2215" t="s">
        <v>968</v>
      </c>
      <c r="H2215" t="s">
        <v>970</v>
      </c>
      <c r="I2215" t="s">
        <v>972</v>
      </c>
      <c r="J2215" t="s">
        <v>973</v>
      </c>
      <c r="K2215" s="23">
        <v>7.0</v>
      </c>
      <c r="N2215">
        <v>12.15</v>
      </c>
      <c r="O2215" s="23">
        <v>9.0</v>
      </c>
      <c r="R2215">
        <v>12.05</v>
      </c>
      <c r="S2215" t="s">
        <v>976</v>
      </c>
      <c r="T2215">
        <v>0.0</v>
      </c>
      <c r="U2215">
        <v>0.0</v>
      </c>
      <c r="V2215" s="6" t="s">
        <v>1311</v>
      </c>
      <c r="W2215" s="6" t="s">
        <v>3350</v>
      </c>
      <c r="X2215" s="6" t="s">
        <v>3350</v>
      </c>
      <c r="Y2215" s="6" t="s">
        <v>3352</v>
      </c>
      <c r="Z2215" s="6" t="s">
        <v>3352</v>
      </c>
      <c r="AA2215" s="35" t="s">
        <v>3343</v>
      </c>
      <c r="AB2215" s="6" t="s">
        <v>3344</v>
      </c>
    </row>
    <row r="2216" ht="15.75" hidden="1" customHeight="1">
      <c r="A2216" s="2">
        <v>51.0</v>
      </c>
      <c r="B2216" s="18" t="s">
        <v>727</v>
      </c>
      <c r="C2216">
        <v>0.0</v>
      </c>
      <c r="D2216">
        <v>0.0</v>
      </c>
      <c r="E2216" t="s">
        <v>965</v>
      </c>
      <c r="F2216" t="s">
        <v>966</v>
      </c>
      <c r="G2216" t="s">
        <v>968</v>
      </c>
      <c r="H2216" t="s">
        <v>970</v>
      </c>
      <c r="I2216" t="s">
        <v>972</v>
      </c>
      <c r="J2216" t="s">
        <v>973</v>
      </c>
      <c r="K2216" s="23">
        <v>7.0</v>
      </c>
      <c r="N2216">
        <v>12.15</v>
      </c>
      <c r="O2216" s="23">
        <v>10.0</v>
      </c>
      <c r="R2216">
        <v>11.93</v>
      </c>
      <c r="S2216" t="s">
        <v>976</v>
      </c>
      <c r="T2216">
        <v>0.0</v>
      </c>
      <c r="U2216">
        <v>0.0</v>
      </c>
      <c r="V2216" s="6" t="s">
        <v>1311</v>
      </c>
      <c r="W2216" s="6" t="s">
        <v>3350</v>
      </c>
      <c r="X2216" s="6" t="s">
        <v>3350</v>
      </c>
      <c r="Y2216" s="6" t="s">
        <v>3353</v>
      </c>
      <c r="Z2216" s="6" t="s">
        <v>3353</v>
      </c>
      <c r="AA2216" s="35" t="s">
        <v>3343</v>
      </c>
      <c r="AB2216" s="6" t="s">
        <v>3344</v>
      </c>
    </row>
    <row r="2217" ht="15.75" hidden="1" customHeight="1">
      <c r="A2217" s="2">
        <v>51.0</v>
      </c>
      <c r="B2217" s="18" t="s">
        <v>727</v>
      </c>
      <c r="C2217">
        <v>0.0</v>
      </c>
      <c r="D2217">
        <v>0.0</v>
      </c>
      <c r="E2217" t="s">
        <v>965</v>
      </c>
      <c r="F2217" t="s">
        <v>966</v>
      </c>
      <c r="G2217" t="s">
        <v>968</v>
      </c>
      <c r="H2217" t="s">
        <v>970</v>
      </c>
      <c r="I2217" t="s">
        <v>972</v>
      </c>
      <c r="J2217" t="s">
        <v>973</v>
      </c>
      <c r="K2217" s="23">
        <v>7.0</v>
      </c>
      <c r="N2217">
        <v>12.15</v>
      </c>
      <c r="O2217" s="23">
        <v>11.0</v>
      </c>
      <c r="R2217">
        <v>11.89</v>
      </c>
      <c r="S2217" t="s">
        <v>976</v>
      </c>
      <c r="T2217">
        <v>0.0</v>
      </c>
      <c r="U2217">
        <v>0.0</v>
      </c>
      <c r="V2217" s="6" t="s">
        <v>1311</v>
      </c>
      <c r="W2217" s="6" t="s">
        <v>3350</v>
      </c>
      <c r="X2217" s="6" t="s">
        <v>3350</v>
      </c>
      <c r="Y2217" s="6" t="s">
        <v>3354</v>
      </c>
      <c r="Z2217" s="6" t="s">
        <v>3354</v>
      </c>
      <c r="AA2217" s="35" t="s">
        <v>3343</v>
      </c>
      <c r="AB2217" s="6" t="s">
        <v>3344</v>
      </c>
    </row>
    <row r="2218" ht="15.75" hidden="1" customHeight="1">
      <c r="A2218" s="2">
        <v>51.0</v>
      </c>
      <c r="B2218" s="18" t="s">
        <v>727</v>
      </c>
      <c r="C2218">
        <v>0.0</v>
      </c>
      <c r="D2218">
        <v>0.0</v>
      </c>
      <c r="E2218" t="s">
        <v>965</v>
      </c>
      <c r="F2218" t="s">
        <v>966</v>
      </c>
      <c r="G2218" t="s">
        <v>968</v>
      </c>
      <c r="H2218" t="s">
        <v>970</v>
      </c>
      <c r="I2218" t="s">
        <v>972</v>
      </c>
      <c r="J2218" t="s">
        <v>973</v>
      </c>
      <c r="K2218" s="23">
        <v>7.0</v>
      </c>
      <c r="N2218">
        <v>12.15</v>
      </c>
      <c r="O2218" s="23">
        <v>12.0</v>
      </c>
      <c r="R2218">
        <v>11.97</v>
      </c>
      <c r="S2218" t="s">
        <v>976</v>
      </c>
      <c r="T2218">
        <v>0.0</v>
      </c>
      <c r="U2218">
        <v>0.0</v>
      </c>
      <c r="V2218" s="6" t="s">
        <v>1311</v>
      </c>
      <c r="W2218" s="6" t="s">
        <v>3350</v>
      </c>
      <c r="X2218" s="6" t="s">
        <v>3350</v>
      </c>
      <c r="Y2218" s="6" t="s">
        <v>3355</v>
      </c>
      <c r="Z2218" s="6" t="s">
        <v>3355</v>
      </c>
      <c r="AA2218" s="35" t="s">
        <v>3343</v>
      </c>
      <c r="AB2218" s="6" t="s">
        <v>3344</v>
      </c>
    </row>
    <row r="2219" ht="15.75" hidden="1" customHeight="1">
      <c r="A2219" s="2">
        <v>51.0</v>
      </c>
      <c r="B2219" s="18" t="s">
        <v>727</v>
      </c>
      <c r="C2219">
        <v>0.0</v>
      </c>
      <c r="D2219">
        <v>0.0</v>
      </c>
      <c r="E2219" t="s">
        <v>965</v>
      </c>
      <c r="F2219" t="s">
        <v>966</v>
      </c>
      <c r="G2219" t="s">
        <v>968</v>
      </c>
      <c r="H2219" t="s">
        <v>970</v>
      </c>
      <c r="I2219" t="s">
        <v>972</v>
      </c>
      <c r="J2219" t="s">
        <v>973</v>
      </c>
      <c r="K2219" s="23">
        <v>8.0</v>
      </c>
      <c r="N2219">
        <v>12.04</v>
      </c>
      <c r="O2219" s="23">
        <v>9.0</v>
      </c>
      <c r="R2219">
        <v>12.05</v>
      </c>
      <c r="S2219" t="s">
        <v>976</v>
      </c>
      <c r="T2219">
        <v>0.0</v>
      </c>
      <c r="U2219">
        <v>0.0</v>
      </c>
      <c r="V2219" s="6" t="s">
        <v>1311</v>
      </c>
      <c r="W2219" s="6" t="s">
        <v>3351</v>
      </c>
      <c r="X2219" s="6" t="s">
        <v>3351</v>
      </c>
      <c r="Y2219" s="6" t="s">
        <v>3352</v>
      </c>
      <c r="Z2219" s="6" t="s">
        <v>3352</v>
      </c>
      <c r="AA2219" s="35" t="s">
        <v>3343</v>
      </c>
      <c r="AB2219" s="6" t="s">
        <v>3344</v>
      </c>
    </row>
    <row r="2220" ht="15.75" hidden="1" customHeight="1">
      <c r="A2220" s="2">
        <v>51.0</v>
      </c>
      <c r="B2220" s="18" t="s">
        <v>727</v>
      </c>
      <c r="C2220">
        <v>0.0</v>
      </c>
      <c r="D2220">
        <v>0.0</v>
      </c>
      <c r="E2220" t="s">
        <v>965</v>
      </c>
      <c r="F2220" t="s">
        <v>966</v>
      </c>
      <c r="G2220" t="s">
        <v>968</v>
      </c>
      <c r="H2220" t="s">
        <v>970</v>
      </c>
      <c r="I2220" t="s">
        <v>972</v>
      </c>
      <c r="J2220" t="s">
        <v>973</v>
      </c>
      <c r="K2220" s="23">
        <v>8.0</v>
      </c>
      <c r="N2220">
        <v>12.04</v>
      </c>
      <c r="O2220" s="23">
        <v>10.0</v>
      </c>
      <c r="R2220">
        <v>11.93</v>
      </c>
      <c r="S2220" t="s">
        <v>976</v>
      </c>
      <c r="T2220">
        <v>0.0</v>
      </c>
      <c r="U2220">
        <v>0.0</v>
      </c>
      <c r="V2220" s="6" t="s">
        <v>1311</v>
      </c>
      <c r="W2220" s="6" t="s">
        <v>3351</v>
      </c>
      <c r="X2220" s="6" t="s">
        <v>3351</v>
      </c>
      <c r="Y2220" s="6" t="s">
        <v>3353</v>
      </c>
      <c r="Z2220" s="6" t="s">
        <v>3353</v>
      </c>
      <c r="AA2220" s="35" t="s">
        <v>3343</v>
      </c>
      <c r="AB2220" s="6" t="s">
        <v>3344</v>
      </c>
    </row>
    <row r="2221" ht="15.75" hidden="1" customHeight="1">
      <c r="A2221" s="2">
        <v>51.0</v>
      </c>
      <c r="B2221" s="18" t="s">
        <v>727</v>
      </c>
      <c r="C2221">
        <v>0.0</v>
      </c>
      <c r="D2221">
        <v>0.0</v>
      </c>
      <c r="E2221" t="s">
        <v>965</v>
      </c>
      <c r="F2221" t="s">
        <v>966</v>
      </c>
      <c r="G2221" t="s">
        <v>968</v>
      </c>
      <c r="H2221" t="s">
        <v>970</v>
      </c>
      <c r="I2221" t="s">
        <v>972</v>
      </c>
      <c r="J2221" t="s">
        <v>973</v>
      </c>
      <c r="K2221" s="23">
        <v>8.0</v>
      </c>
      <c r="N2221">
        <v>12.04</v>
      </c>
      <c r="O2221" s="23">
        <v>11.0</v>
      </c>
      <c r="R2221">
        <v>11.89</v>
      </c>
      <c r="S2221" t="s">
        <v>976</v>
      </c>
      <c r="T2221">
        <v>0.0</v>
      </c>
      <c r="U2221">
        <v>0.0</v>
      </c>
      <c r="V2221" s="6" t="s">
        <v>1311</v>
      </c>
      <c r="W2221" s="6" t="s">
        <v>3351</v>
      </c>
      <c r="X2221" s="6" t="s">
        <v>3351</v>
      </c>
      <c r="Y2221" s="6" t="s">
        <v>3354</v>
      </c>
      <c r="Z2221" s="6" t="s">
        <v>3354</v>
      </c>
      <c r="AA2221" s="35" t="s">
        <v>3343</v>
      </c>
      <c r="AB2221" s="6" t="s">
        <v>3344</v>
      </c>
    </row>
    <row r="2222" ht="15.75" hidden="1" customHeight="1">
      <c r="A2222" s="2">
        <v>51.0</v>
      </c>
      <c r="B2222" s="18" t="s">
        <v>727</v>
      </c>
      <c r="C2222">
        <v>0.0</v>
      </c>
      <c r="D2222">
        <v>0.0</v>
      </c>
      <c r="E2222" t="s">
        <v>965</v>
      </c>
      <c r="F2222" t="s">
        <v>966</v>
      </c>
      <c r="G2222" t="s">
        <v>968</v>
      </c>
      <c r="H2222" t="s">
        <v>970</v>
      </c>
      <c r="I2222" t="s">
        <v>972</v>
      </c>
      <c r="J2222" t="s">
        <v>973</v>
      </c>
      <c r="K2222" s="23">
        <v>8.0</v>
      </c>
      <c r="N2222">
        <v>12.04</v>
      </c>
      <c r="O2222" s="23">
        <v>12.0</v>
      </c>
      <c r="R2222">
        <v>11.97</v>
      </c>
      <c r="S2222" t="s">
        <v>976</v>
      </c>
      <c r="T2222">
        <v>0.0</v>
      </c>
      <c r="U2222">
        <v>0.0</v>
      </c>
      <c r="V2222" s="6" t="s">
        <v>1311</v>
      </c>
      <c r="W2222" s="6" t="s">
        <v>3351</v>
      </c>
      <c r="X2222" s="6" t="s">
        <v>3351</v>
      </c>
      <c r="Y2222" s="6" t="s">
        <v>3355</v>
      </c>
      <c r="Z2222" s="6" t="s">
        <v>3355</v>
      </c>
      <c r="AA2222" s="35" t="s">
        <v>3343</v>
      </c>
      <c r="AB2222" s="6" t="s">
        <v>3344</v>
      </c>
    </row>
    <row r="2223" ht="15.75" hidden="1" customHeight="1">
      <c r="A2223" s="2">
        <v>51.0</v>
      </c>
      <c r="B2223" s="18" t="s">
        <v>727</v>
      </c>
      <c r="C2223">
        <v>0.0</v>
      </c>
      <c r="D2223">
        <v>0.0</v>
      </c>
      <c r="E2223" t="s">
        <v>965</v>
      </c>
      <c r="F2223" t="s">
        <v>966</v>
      </c>
      <c r="G2223" t="s">
        <v>968</v>
      </c>
      <c r="H2223" t="s">
        <v>970</v>
      </c>
      <c r="I2223" t="s">
        <v>972</v>
      </c>
      <c r="J2223" t="s">
        <v>973</v>
      </c>
      <c r="K2223" s="23">
        <v>9.0</v>
      </c>
      <c r="N2223">
        <v>12.05</v>
      </c>
      <c r="O2223" s="23">
        <v>10.0</v>
      </c>
      <c r="R2223">
        <v>11.93</v>
      </c>
      <c r="S2223" t="s">
        <v>976</v>
      </c>
      <c r="T2223">
        <v>0.0</v>
      </c>
      <c r="U2223">
        <v>0.0</v>
      </c>
      <c r="V2223" s="6" t="s">
        <v>1311</v>
      </c>
      <c r="W2223" s="6" t="s">
        <v>3352</v>
      </c>
      <c r="X2223" s="6" t="s">
        <v>3352</v>
      </c>
      <c r="Y2223" s="6" t="s">
        <v>3353</v>
      </c>
      <c r="Z2223" s="6" t="s">
        <v>3353</v>
      </c>
      <c r="AA2223" s="35" t="s">
        <v>3343</v>
      </c>
      <c r="AB2223" s="6" t="s">
        <v>3344</v>
      </c>
    </row>
    <row r="2224" ht="15.75" hidden="1" customHeight="1">
      <c r="A2224" s="2">
        <v>51.0</v>
      </c>
      <c r="B2224" s="18" t="s">
        <v>727</v>
      </c>
      <c r="C2224">
        <v>0.0</v>
      </c>
      <c r="D2224">
        <v>0.0</v>
      </c>
      <c r="E2224" t="s">
        <v>965</v>
      </c>
      <c r="F2224" t="s">
        <v>966</v>
      </c>
      <c r="G2224" t="s">
        <v>968</v>
      </c>
      <c r="H2224" t="s">
        <v>970</v>
      </c>
      <c r="I2224" t="s">
        <v>972</v>
      </c>
      <c r="J2224" t="s">
        <v>973</v>
      </c>
      <c r="K2224" s="23">
        <v>9.0</v>
      </c>
      <c r="N2224">
        <v>12.05</v>
      </c>
      <c r="O2224" s="23">
        <v>11.0</v>
      </c>
      <c r="R2224">
        <v>11.89</v>
      </c>
      <c r="S2224" t="s">
        <v>976</v>
      </c>
      <c r="T2224">
        <v>0.0</v>
      </c>
      <c r="U2224">
        <v>0.0</v>
      </c>
      <c r="V2224" s="6" t="s">
        <v>1311</v>
      </c>
      <c r="W2224" s="6" t="s">
        <v>3352</v>
      </c>
      <c r="X2224" s="6" t="s">
        <v>3352</v>
      </c>
      <c r="Y2224" s="6" t="s">
        <v>3354</v>
      </c>
      <c r="Z2224" s="6" t="s">
        <v>3354</v>
      </c>
      <c r="AA2224" s="35" t="s">
        <v>3343</v>
      </c>
      <c r="AB2224" s="6" t="s">
        <v>3344</v>
      </c>
    </row>
    <row r="2225" ht="15.75" hidden="1" customHeight="1">
      <c r="A2225" s="2">
        <v>51.0</v>
      </c>
      <c r="B2225" s="18" t="s">
        <v>727</v>
      </c>
      <c r="C2225">
        <v>0.0</v>
      </c>
      <c r="D2225">
        <v>0.0</v>
      </c>
      <c r="E2225" t="s">
        <v>965</v>
      </c>
      <c r="F2225" t="s">
        <v>966</v>
      </c>
      <c r="G2225" t="s">
        <v>968</v>
      </c>
      <c r="H2225" t="s">
        <v>970</v>
      </c>
      <c r="I2225" t="s">
        <v>972</v>
      </c>
      <c r="J2225" t="s">
        <v>973</v>
      </c>
      <c r="K2225" s="23">
        <v>9.0</v>
      </c>
      <c r="N2225">
        <v>12.05</v>
      </c>
      <c r="O2225" s="23">
        <v>12.0</v>
      </c>
      <c r="R2225">
        <v>11.97</v>
      </c>
      <c r="S2225" t="s">
        <v>976</v>
      </c>
      <c r="T2225">
        <v>0.0</v>
      </c>
      <c r="U2225">
        <v>0.0</v>
      </c>
      <c r="V2225" s="6" t="s">
        <v>1311</v>
      </c>
      <c r="W2225" s="6" t="s">
        <v>3352</v>
      </c>
      <c r="X2225" s="6" t="s">
        <v>3352</v>
      </c>
      <c r="Y2225" s="6" t="s">
        <v>3355</v>
      </c>
      <c r="Z2225" s="6" t="s">
        <v>3355</v>
      </c>
      <c r="AA2225" s="35" t="s">
        <v>3343</v>
      </c>
      <c r="AB2225" s="6" t="s">
        <v>3344</v>
      </c>
    </row>
    <row r="2226" ht="15.75" hidden="1" customHeight="1">
      <c r="A2226" s="2">
        <v>51.0</v>
      </c>
      <c r="B2226" s="18" t="s">
        <v>727</v>
      </c>
      <c r="C2226">
        <v>0.0</v>
      </c>
      <c r="D2226">
        <v>0.0</v>
      </c>
      <c r="E2226" t="s">
        <v>965</v>
      </c>
      <c r="F2226" t="s">
        <v>966</v>
      </c>
      <c r="G2226" t="s">
        <v>968</v>
      </c>
      <c r="H2226" t="s">
        <v>970</v>
      </c>
      <c r="I2226" t="s">
        <v>972</v>
      </c>
      <c r="J2226" t="s">
        <v>973</v>
      </c>
      <c r="K2226" s="23">
        <v>10.0</v>
      </c>
      <c r="N2226">
        <v>11.93</v>
      </c>
      <c r="O2226" s="23">
        <v>11.0</v>
      </c>
      <c r="R2226">
        <v>11.89</v>
      </c>
      <c r="S2226" t="s">
        <v>976</v>
      </c>
      <c r="T2226">
        <v>0.0</v>
      </c>
      <c r="U2226">
        <v>0.0</v>
      </c>
      <c r="V2226" s="6" t="s">
        <v>1311</v>
      </c>
      <c r="W2226" s="6" t="s">
        <v>3355</v>
      </c>
      <c r="X2226" s="6" t="s">
        <v>3355</v>
      </c>
      <c r="Y2226" s="6" t="s">
        <v>3353</v>
      </c>
      <c r="Z2226" s="6" t="s">
        <v>3353</v>
      </c>
      <c r="AA2226" s="35" t="s">
        <v>3343</v>
      </c>
      <c r="AB2226" s="6" t="s">
        <v>3344</v>
      </c>
    </row>
    <row r="2227" ht="15.75" hidden="1" customHeight="1">
      <c r="A2227" s="2">
        <v>51.0</v>
      </c>
      <c r="B2227" s="18" t="s">
        <v>727</v>
      </c>
      <c r="C2227">
        <v>0.0</v>
      </c>
      <c r="D2227">
        <v>0.0</v>
      </c>
      <c r="E2227" t="s">
        <v>965</v>
      </c>
      <c r="F2227" t="s">
        <v>966</v>
      </c>
      <c r="G2227" t="s">
        <v>968</v>
      </c>
      <c r="H2227" t="s">
        <v>970</v>
      </c>
      <c r="I2227" t="s">
        <v>972</v>
      </c>
      <c r="J2227" t="s">
        <v>973</v>
      </c>
      <c r="K2227" s="23">
        <v>10.0</v>
      </c>
      <c r="N2227">
        <v>11.93</v>
      </c>
      <c r="O2227" s="23">
        <v>12.0</v>
      </c>
      <c r="R2227">
        <v>11.97</v>
      </c>
      <c r="S2227" t="s">
        <v>976</v>
      </c>
      <c r="T2227">
        <v>0.0</v>
      </c>
      <c r="U2227">
        <v>0.0</v>
      </c>
      <c r="V2227" s="6" t="s">
        <v>1311</v>
      </c>
      <c r="W2227" s="6" t="s">
        <v>3355</v>
      </c>
      <c r="X2227" s="6" t="s">
        <v>3355</v>
      </c>
      <c r="Y2227" s="6" t="s">
        <v>3354</v>
      </c>
      <c r="Z2227" s="6" t="s">
        <v>3354</v>
      </c>
      <c r="AA2227" s="35" t="s">
        <v>3343</v>
      </c>
      <c r="AB2227" s="6" t="s">
        <v>3344</v>
      </c>
    </row>
    <row r="2228" ht="15.75" hidden="1" customHeight="1">
      <c r="A2228" s="2">
        <v>51.0</v>
      </c>
      <c r="B2228" s="18" t="s">
        <v>727</v>
      </c>
      <c r="C2228">
        <v>0.0</v>
      </c>
      <c r="D2228">
        <v>0.0</v>
      </c>
      <c r="E2228" t="s">
        <v>965</v>
      </c>
      <c r="F2228" t="s">
        <v>966</v>
      </c>
      <c r="G2228" t="s">
        <v>968</v>
      </c>
      <c r="H2228" t="s">
        <v>970</v>
      </c>
      <c r="I2228" t="s">
        <v>972</v>
      </c>
      <c r="J2228" t="s">
        <v>973</v>
      </c>
      <c r="K2228" s="23">
        <v>11.0</v>
      </c>
      <c r="N2228">
        <v>11.89</v>
      </c>
      <c r="O2228" s="23">
        <v>12.0</v>
      </c>
      <c r="R2228">
        <v>11.97</v>
      </c>
      <c r="S2228" t="s">
        <v>976</v>
      </c>
      <c r="T2228">
        <v>0.0</v>
      </c>
      <c r="U2228">
        <v>0.0</v>
      </c>
      <c r="V2228" s="6" t="s">
        <v>1311</v>
      </c>
      <c r="W2228" s="6" t="s">
        <v>3353</v>
      </c>
      <c r="X2228" s="6" t="s">
        <v>3353</v>
      </c>
      <c r="Y2228" s="6" t="s">
        <v>3354</v>
      </c>
      <c r="Z2228" s="6" t="s">
        <v>3354</v>
      </c>
      <c r="AA2228" s="35" t="s">
        <v>3343</v>
      </c>
      <c r="AB2228" s="6" t="s">
        <v>3344</v>
      </c>
    </row>
    <row r="2229" ht="15.75" hidden="1" customHeight="1">
      <c r="A2229" s="2">
        <v>51.0</v>
      </c>
      <c r="B2229" s="18" t="s">
        <v>727</v>
      </c>
      <c r="C2229">
        <v>0.0</v>
      </c>
      <c r="D2229">
        <v>0.0</v>
      </c>
      <c r="E2229" t="s">
        <v>965</v>
      </c>
      <c r="F2229" t="s">
        <v>966</v>
      </c>
      <c r="G2229" t="s">
        <v>3356</v>
      </c>
      <c r="H2229" t="s">
        <v>3357</v>
      </c>
      <c r="I2229" t="s">
        <v>972</v>
      </c>
      <c r="J2229" t="s">
        <v>973</v>
      </c>
      <c r="K2229" s="23">
        <v>0.0</v>
      </c>
      <c r="N2229">
        <v>180.0</v>
      </c>
      <c r="O2229" s="23">
        <v>1.0</v>
      </c>
      <c r="R2229">
        <v>185.0</v>
      </c>
      <c r="S2229">
        <v>0.05</v>
      </c>
      <c r="T2229">
        <v>1.0</v>
      </c>
      <c r="V2229" s="6" t="s">
        <v>978</v>
      </c>
      <c r="W2229" s="6" t="s">
        <v>1384</v>
      </c>
      <c r="X2229" s="6" t="s">
        <v>1384</v>
      </c>
      <c r="Y2229" s="6" t="s">
        <v>3342</v>
      </c>
      <c r="Z2229" s="6" t="s">
        <v>3342</v>
      </c>
      <c r="AA2229" s="35" t="s">
        <v>3358</v>
      </c>
      <c r="AB2229" s="6" t="s">
        <v>3359</v>
      </c>
    </row>
    <row r="2230" ht="15.75" hidden="1" customHeight="1">
      <c r="A2230" s="2">
        <v>51.0</v>
      </c>
      <c r="B2230" s="18" t="s">
        <v>727</v>
      </c>
      <c r="C2230">
        <v>0.0</v>
      </c>
      <c r="D2230">
        <v>0.0</v>
      </c>
      <c r="E2230" t="s">
        <v>965</v>
      </c>
      <c r="F2230" t="s">
        <v>966</v>
      </c>
      <c r="G2230" t="s">
        <v>3356</v>
      </c>
      <c r="H2230" t="s">
        <v>3357</v>
      </c>
      <c r="I2230" t="s">
        <v>972</v>
      </c>
      <c r="J2230" t="s">
        <v>973</v>
      </c>
      <c r="K2230" s="23">
        <v>0.0</v>
      </c>
      <c r="N2230">
        <v>180.0</v>
      </c>
      <c r="O2230" s="23">
        <v>2.0</v>
      </c>
      <c r="R2230">
        <v>185.0</v>
      </c>
      <c r="S2230">
        <v>0.05</v>
      </c>
      <c r="T2230">
        <v>1.0</v>
      </c>
      <c r="V2230" s="6" t="s">
        <v>978</v>
      </c>
      <c r="W2230" s="6" t="s">
        <v>1384</v>
      </c>
      <c r="X2230" s="6" t="s">
        <v>1384</v>
      </c>
      <c r="Y2230" s="6" t="s">
        <v>3345</v>
      </c>
      <c r="Z2230" s="6" t="s">
        <v>3345</v>
      </c>
      <c r="AA2230" s="35" t="s">
        <v>3358</v>
      </c>
      <c r="AB2230" s="6" t="s">
        <v>3359</v>
      </c>
    </row>
    <row r="2231" ht="15.75" hidden="1" customHeight="1">
      <c r="A2231" s="2">
        <v>51.0</v>
      </c>
      <c r="B2231" s="18" t="s">
        <v>727</v>
      </c>
      <c r="C2231">
        <v>0.0</v>
      </c>
      <c r="D2231">
        <v>0.0</v>
      </c>
      <c r="E2231" t="s">
        <v>965</v>
      </c>
      <c r="F2231" t="s">
        <v>966</v>
      </c>
      <c r="G2231" t="s">
        <v>3356</v>
      </c>
      <c r="H2231" t="s">
        <v>3357</v>
      </c>
      <c r="I2231" t="s">
        <v>972</v>
      </c>
      <c r="J2231" t="s">
        <v>973</v>
      </c>
      <c r="K2231" s="23">
        <v>0.0</v>
      </c>
      <c r="N2231">
        <v>180.0</v>
      </c>
      <c r="O2231" s="23">
        <v>3.0</v>
      </c>
      <c r="R2231">
        <v>184.0</v>
      </c>
      <c r="S2231">
        <v>0.05</v>
      </c>
      <c r="T2231">
        <v>1.0</v>
      </c>
      <c r="V2231" s="6" t="s">
        <v>978</v>
      </c>
      <c r="W2231" s="6" t="s">
        <v>1384</v>
      </c>
      <c r="X2231" s="6" t="s">
        <v>1384</v>
      </c>
      <c r="Y2231" s="6" t="s">
        <v>3346</v>
      </c>
      <c r="Z2231" s="6" t="s">
        <v>3346</v>
      </c>
      <c r="AA2231" s="35" t="s">
        <v>3358</v>
      </c>
      <c r="AB2231" s="6" t="s">
        <v>3359</v>
      </c>
    </row>
    <row r="2232" ht="15.75" hidden="1" customHeight="1">
      <c r="A2232" s="2">
        <v>51.0</v>
      </c>
      <c r="B2232" s="18" t="s">
        <v>727</v>
      </c>
      <c r="C2232">
        <v>0.0</v>
      </c>
      <c r="D2232">
        <v>0.0</v>
      </c>
      <c r="E2232" t="s">
        <v>965</v>
      </c>
      <c r="F2232" t="s">
        <v>966</v>
      </c>
      <c r="G2232" t="s">
        <v>3356</v>
      </c>
      <c r="H2232" t="s">
        <v>3357</v>
      </c>
      <c r="I2232" t="s">
        <v>972</v>
      </c>
      <c r="J2232" t="s">
        <v>973</v>
      </c>
      <c r="K2232" s="23">
        <v>0.0</v>
      </c>
      <c r="N2232">
        <v>180.0</v>
      </c>
      <c r="O2232" s="23">
        <v>4.0</v>
      </c>
      <c r="R2232">
        <v>183.0</v>
      </c>
      <c r="S2232">
        <v>0.05</v>
      </c>
      <c r="T2232">
        <v>1.0</v>
      </c>
      <c r="V2232" s="6" t="s">
        <v>978</v>
      </c>
      <c r="W2232" s="6" t="s">
        <v>1384</v>
      </c>
      <c r="X2232" s="6" t="s">
        <v>1384</v>
      </c>
      <c r="Y2232" s="6" t="s">
        <v>3347</v>
      </c>
      <c r="Z2232" s="6" t="s">
        <v>3347</v>
      </c>
      <c r="AA2232" s="35" t="s">
        <v>3358</v>
      </c>
      <c r="AB2232" s="6" t="s">
        <v>3359</v>
      </c>
    </row>
    <row r="2233" ht="15.75" hidden="1" customHeight="1">
      <c r="A2233" s="2">
        <v>51.0</v>
      </c>
      <c r="B2233" s="18" t="s">
        <v>727</v>
      </c>
      <c r="C2233">
        <v>0.0</v>
      </c>
      <c r="D2233">
        <v>0.0</v>
      </c>
      <c r="E2233" t="s">
        <v>965</v>
      </c>
      <c r="F2233" t="s">
        <v>966</v>
      </c>
      <c r="G2233" t="s">
        <v>3356</v>
      </c>
      <c r="H2233" t="s">
        <v>3357</v>
      </c>
      <c r="I2233" t="s">
        <v>972</v>
      </c>
      <c r="J2233" t="s">
        <v>973</v>
      </c>
      <c r="K2233" s="23">
        <v>0.0</v>
      </c>
      <c r="N2233">
        <v>180.0</v>
      </c>
      <c r="O2233" s="23">
        <v>5.0</v>
      </c>
      <c r="R2233">
        <v>185.0</v>
      </c>
      <c r="S2233">
        <v>0.05</v>
      </c>
      <c r="T2233">
        <v>1.0</v>
      </c>
      <c r="V2233" s="6" t="s">
        <v>978</v>
      </c>
      <c r="W2233" s="6" t="s">
        <v>1384</v>
      </c>
      <c r="X2233" s="6" t="s">
        <v>1384</v>
      </c>
      <c r="Y2233" s="6" t="s">
        <v>3348</v>
      </c>
      <c r="Z2233" s="6" t="s">
        <v>3348</v>
      </c>
      <c r="AA2233" s="35" t="s">
        <v>3358</v>
      </c>
      <c r="AB2233" s="6" t="s">
        <v>3359</v>
      </c>
    </row>
    <row r="2234" ht="15.75" hidden="1" customHeight="1">
      <c r="A2234" s="2">
        <v>51.0</v>
      </c>
      <c r="B2234" s="18" t="s">
        <v>727</v>
      </c>
      <c r="C2234">
        <v>0.0</v>
      </c>
      <c r="D2234">
        <v>0.0</v>
      </c>
      <c r="E2234" t="s">
        <v>965</v>
      </c>
      <c r="F2234" t="s">
        <v>966</v>
      </c>
      <c r="G2234" t="s">
        <v>3356</v>
      </c>
      <c r="H2234" t="s">
        <v>3357</v>
      </c>
      <c r="I2234" t="s">
        <v>972</v>
      </c>
      <c r="J2234" t="s">
        <v>973</v>
      </c>
      <c r="K2234" s="23">
        <v>0.0</v>
      </c>
      <c r="N2234">
        <v>180.0</v>
      </c>
      <c r="O2234" s="23">
        <v>6.0</v>
      </c>
      <c r="R2234">
        <v>186.0</v>
      </c>
      <c r="S2234">
        <v>0.05</v>
      </c>
      <c r="T2234">
        <v>1.0</v>
      </c>
      <c r="V2234" s="6" t="s">
        <v>978</v>
      </c>
      <c r="W2234" s="6" t="s">
        <v>1384</v>
      </c>
      <c r="X2234" s="6" t="s">
        <v>1384</v>
      </c>
      <c r="Y2234" s="6" t="s">
        <v>3349</v>
      </c>
      <c r="Z2234" s="6" t="s">
        <v>3349</v>
      </c>
      <c r="AA2234" s="35" t="s">
        <v>3358</v>
      </c>
      <c r="AB2234" s="6" t="s">
        <v>3359</v>
      </c>
    </row>
    <row r="2235" ht="15.75" hidden="1" customHeight="1">
      <c r="A2235" s="2">
        <v>51.0</v>
      </c>
      <c r="B2235" s="18" t="s">
        <v>727</v>
      </c>
      <c r="C2235">
        <v>0.0</v>
      </c>
      <c r="D2235">
        <v>0.0</v>
      </c>
      <c r="E2235" t="s">
        <v>965</v>
      </c>
      <c r="F2235" t="s">
        <v>966</v>
      </c>
      <c r="G2235" t="s">
        <v>3356</v>
      </c>
      <c r="H2235" t="s">
        <v>3357</v>
      </c>
      <c r="I2235" t="s">
        <v>972</v>
      </c>
      <c r="J2235" t="s">
        <v>973</v>
      </c>
      <c r="K2235" s="23">
        <v>0.0</v>
      </c>
      <c r="N2235">
        <v>180.0</v>
      </c>
      <c r="O2235" s="23">
        <v>7.0</v>
      </c>
      <c r="R2235">
        <v>184.0</v>
      </c>
      <c r="S2235">
        <v>0.05</v>
      </c>
      <c r="T2235">
        <v>1.0</v>
      </c>
      <c r="V2235" s="6" t="s">
        <v>978</v>
      </c>
      <c r="W2235" s="6" t="s">
        <v>1384</v>
      </c>
      <c r="X2235" s="6" t="s">
        <v>1384</v>
      </c>
      <c r="Y2235" s="6" t="s">
        <v>3350</v>
      </c>
      <c r="Z2235" s="6" t="s">
        <v>3350</v>
      </c>
      <c r="AA2235" s="35" t="s">
        <v>3358</v>
      </c>
      <c r="AB2235" s="6" t="s">
        <v>3359</v>
      </c>
    </row>
    <row r="2236" ht="15.75" hidden="1" customHeight="1">
      <c r="A2236" s="2">
        <v>51.0</v>
      </c>
      <c r="B2236" s="18" t="s">
        <v>727</v>
      </c>
      <c r="C2236">
        <v>0.0</v>
      </c>
      <c r="D2236">
        <v>0.0</v>
      </c>
      <c r="E2236" t="s">
        <v>965</v>
      </c>
      <c r="F2236" t="s">
        <v>966</v>
      </c>
      <c r="G2236" t="s">
        <v>3356</v>
      </c>
      <c r="H2236" t="s">
        <v>3357</v>
      </c>
      <c r="I2236" t="s">
        <v>972</v>
      </c>
      <c r="J2236" t="s">
        <v>973</v>
      </c>
      <c r="K2236" s="23">
        <v>0.0</v>
      </c>
      <c r="N2236">
        <v>180.0</v>
      </c>
      <c r="O2236" s="23">
        <v>8.0</v>
      </c>
      <c r="R2236">
        <v>183.0</v>
      </c>
      <c r="S2236">
        <v>0.05</v>
      </c>
      <c r="T2236">
        <v>1.0</v>
      </c>
      <c r="V2236" s="6" t="s">
        <v>978</v>
      </c>
      <c r="W2236" s="6" t="s">
        <v>1384</v>
      </c>
      <c r="X2236" s="6" t="s">
        <v>1384</v>
      </c>
      <c r="Y2236" s="6" t="s">
        <v>3351</v>
      </c>
      <c r="Z2236" s="6" t="s">
        <v>3351</v>
      </c>
      <c r="AA2236" s="35" t="s">
        <v>3358</v>
      </c>
      <c r="AB2236" s="6" t="s">
        <v>3359</v>
      </c>
    </row>
    <row r="2237" ht="15.75" hidden="1" customHeight="1">
      <c r="A2237" s="2">
        <v>51.0</v>
      </c>
      <c r="B2237" s="18" t="s">
        <v>727</v>
      </c>
      <c r="C2237">
        <v>0.0</v>
      </c>
      <c r="D2237">
        <v>0.0</v>
      </c>
      <c r="E2237" t="s">
        <v>965</v>
      </c>
      <c r="F2237" t="s">
        <v>966</v>
      </c>
      <c r="G2237" t="s">
        <v>3356</v>
      </c>
      <c r="H2237" t="s">
        <v>3357</v>
      </c>
      <c r="I2237" t="s">
        <v>972</v>
      </c>
      <c r="J2237" t="s">
        <v>973</v>
      </c>
      <c r="K2237" s="23">
        <v>0.0</v>
      </c>
      <c r="N2237">
        <v>180.0</v>
      </c>
      <c r="O2237" s="23">
        <v>9.0</v>
      </c>
      <c r="R2237">
        <v>185.0</v>
      </c>
      <c r="S2237">
        <v>0.05</v>
      </c>
      <c r="T2237">
        <v>1.0</v>
      </c>
      <c r="V2237" s="6" t="s">
        <v>978</v>
      </c>
      <c r="W2237" s="6" t="s">
        <v>1384</v>
      </c>
      <c r="X2237" s="6" t="s">
        <v>1384</v>
      </c>
      <c r="Y2237" s="6" t="s">
        <v>3352</v>
      </c>
      <c r="Z2237" s="6" t="s">
        <v>3352</v>
      </c>
      <c r="AA2237" s="35" t="s">
        <v>3358</v>
      </c>
      <c r="AB2237" s="6" t="s">
        <v>3359</v>
      </c>
    </row>
    <row r="2238" ht="15.75" hidden="1" customHeight="1">
      <c r="A2238" s="2">
        <v>51.0</v>
      </c>
      <c r="B2238" s="18" t="s">
        <v>727</v>
      </c>
      <c r="C2238">
        <v>0.0</v>
      </c>
      <c r="D2238">
        <v>0.0</v>
      </c>
      <c r="E2238" t="s">
        <v>965</v>
      </c>
      <c r="F2238" t="s">
        <v>966</v>
      </c>
      <c r="G2238" t="s">
        <v>3356</v>
      </c>
      <c r="H2238" t="s">
        <v>3357</v>
      </c>
      <c r="I2238" t="s">
        <v>972</v>
      </c>
      <c r="J2238" t="s">
        <v>973</v>
      </c>
      <c r="K2238" s="23">
        <v>0.0</v>
      </c>
      <c r="N2238">
        <v>180.0</v>
      </c>
      <c r="O2238" s="23">
        <v>10.0</v>
      </c>
      <c r="R2238">
        <v>185.0</v>
      </c>
      <c r="S2238">
        <v>0.05</v>
      </c>
      <c r="T2238">
        <v>1.0</v>
      </c>
      <c r="V2238" s="6" t="s">
        <v>978</v>
      </c>
      <c r="W2238" s="6" t="s">
        <v>1384</v>
      </c>
      <c r="X2238" s="6" t="s">
        <v>1384</v>
      </c>
      <c r="Y2238" s="6" t="s">
        <v>3353</v>
      </c>
      <c r="Z2238" s="6" t="s">
        <v>3353</v>
      </c>
      <c r="AA2238" s="35" t="s">
        <v>3358</v>
      </c>
      <c r="AB2238" s="6" t="s">
        <v>3359</v>
      </c>
    </row>
    <row r="2239" ht="15.75" hidden="1" customHeight="1">
      <c r="A2239" s="2">
        <v>51.0</v>
      </c>
      <c r="B2239" s="18" t="s">
        <v>727</v>
      </c>
      <c r="C2239">
        <v>0.0</v>
      </c>
      <c r="D2239">
        <v>0.0</v>
      </c>
      <c r="E2239" t="s">
        <v>965</v>
      </c>
      <c r="F2239" t="s">
        <v>966</v>
      </c>
      <c r="G2239" t="s">
        <v>3356</v>
      </c>
      <c r="H2239" t="s">
        <v>3357</v>
      </c>
      <c r="I2239" t="s">
        <v>972</v>
      </c>
      <c r="J2239" t="s">
        <v>973</v>
      </c>
      <c r="K2239" s="23">
        <v>0.0</v>
      </c>
      <c r="N2239">
        <v>180.0</v>
      </c>
      <c r="O2239" s="23">
        <v>11.0</v>
      </c>
      <c r="R2239">
        <v>184.0</v>
      </c>
      <c r="S2239">
        <v>0.05</v>
      </c>
      <c r="T2239">
        <v>1.0</v>
      </c>
      <c r="V2239" s="6" t="s">
        <v>978</v>
      </c>
      <c r="W2239" s="6" t="s">
        <v>1384</v>
      </c>
      <c r="X2239" s="6" t="s">
        <v>1384</v>
      </c>
      <c r="Y2239" s="6" t="s">
        <v>3354</v>
      </c>
      <c r="Z2239" s="6" t="s">
        <v>3354</v>
      </c>
      <c r="AA2239" s="35" t="s">
        <v>3358</v>
      </c>
      <c r="AB2239" s="6" t="s">
        <v>3359</v>
      </c>
    </row>
    <row r="2240" ht="15.75" hidden="1" customHeight="1">
      <c r="A2240" s="2">
        <v>51.0</v>
      </c>
      <c r="B2240" s="18" t="s">
        <v>727</v>
      </c>
      <c r="C2240">
        <v>0.0</v>
      </c>
      <c r="D2240">
        <v>0.0</v>
      </c>
      <c r="E2240" t="s">
        <v>965</v>
      </c>
      <c r="F2240" t="s">
        <v>966</v>
      </c>
      <c r="G2240" t="s">
        <v>3356</v>
      </c>
      <c r="H2240" t="s">
        <v>3357</v>
      </c>
      <c r="I2240" t="s">
        <v>972</v>
      </c>
      <c r="J2240" t="s">
        <v>973</v>
      </c>
      <c r="K2240" s="23">
        <v>0.0</v>
      </c>
      <c r="N2240">
        <v>180.0</v>
      </c>
      <c r="O2240" s="23">
        <v>12.0</v>
      </c>
      <c r="R2240">
        <v>186.0</v>
      </c>
      <c r="S2240">
        <v>0.05</v>
      </c>
      <c r="T2240">
        <v>1.0</v>
      </c>
      <c r="V2240" s="6" t="s">
        <v>978</v>
      </c>
      <c r="W2240" s="6" t="s">
        <v>1384</v>
      </c>
      <c r="X2240" s="6" t="s">
        <v>1384</v>
      </c>
      <c r="Y2240" s="6" t="s">
        <v>3355</v>
      </c>
      <c r="Z2240" s="6" t="s">
        <v>3355</v>
      </c>
      <c r="AA2240" s="35" t="s">
        <v>3358</v>
      </c>
      <c r="AB2240" s="6" t="s">
        <v>3359</v>
      </c>
    </row>
    <row r="2241" ht="15.75" hidden="1" customHeight="1">
      <c r="A2241" s="2">
        <v>51.0</v>
      </c>
      <c r="B2241" s="18" t="s">
        <v>727</v>
      </c>
      <c r="C2241">
        <v>0.0</v>
      </c>
      <c r="D2241">
        <v>0.0</v>
      </c>
      <c r="E2241" t="s">
        <v>965</v>
      </c>
      <c r="F2241" t="s">
        <v>966</v>
      </c>
      <c r="G2241" t="s">
        <v>3360</v>
      </c>
      <c r="H2241" t="s">
        <v>1064</v>
      </c>
      <c r="I2241" t="s">
        <v>972</v>
      </c>
      <c r="J2241" t="s">
        <v>973</v>
      </c>
      <c r="K2241" s="23">
        <v>0.0</v>
      </c>
      <c r="N2241">
        <v>74713.0</v>
      </c>
      <c r="O2241" s="23">
        <v>1.0</v>
      </c>
      <c r="R2241">
        <v>69081.0</v>
      </c>
      <c r="S2241">
        <v>0.05</v>
      </c>
      <c r="T2241">
        <v>-1.0</v>
      </c>
      <c r="U2241">
        <v>-1.0</v>
      </c>
      <c r="V2241" s="6" t="s">
        <v>978</v>
      </c>
      <c r="W2241" s="6" t="s">
        <v>1384</v>
      </c>
      <c r="X2241" s="6" t="s">
        <v>1384</v>
      </c>
      <c r="Y2241" s="6" t="s">
        <v>3342</v>
      </c>
      <c r="Z2241" s="6" t="s">
        <v>3342</v>
      </c>
      <c r="AA2241" s="35" t="s">
        <v>3361</v>
      </c>
      <c r="AB2241" s="6" t="s">
        <v>3362</v>
      </c>
    </row>
    <row r="2242" ht="15.75" hidden="1" customHeight="1">
      <c r="A2242" s="2">
        <v>51.0</v>
      </c>
      <c r="B2242" s="18" t="s">
        <v>727</v>
      </c>
      <c r="C2242">
        <v>0.0</v>
      </c>
      <c r="D2242">
        <v>0.0</v>
      </c>
      <c r="E2242" t="s">
        <v>965</v>
      </c>
      <c r="F2242" t="s">
        <v>966</v>
      </c>
      <c r="G2242" t="s">
        <v>3360</v>
      </c>
      <c r="H2242" t="s">
        <v>1064</v>
      </c>
      <c r="I2242" t="s">
        <v>972</v>
      </c>
      <c r="J2242" t="s">
        <v>973</v>
      </c>
      <c r="K2242" s="23">
        <v>0.0</v>
      </c>
      <c r="N2242">
        <v>74713.0</v>
      </c>
      <c r="O2242" s="23">
        <v>2.0</v>
      </c>
      <c r="R2242">
        <v>73062.0</v>
      </c>
      <c r="S2242" t="s">
        <v>976</v>
      </c>
      <c r="T2242">
        <v>0.0</v>
      </c>
      <c r="U2242">
        <v>0.0</v>
      </c>
      <c r="V2242" s="6" t="s">
        <v>978</v>
      </c>
      <c r="W2242" s="6" t="s">
        <v>1384</v>
      </c>
      <c r="X2242" s="6" t="s">
        <v>1384</v>
      </c>
      <c r="Y2242" s="6" t="s">
        <v>3345</v>
      </c>
      <c r="Z2242" s="6" t="s">
        <v>3345</v>
      </c>
      <c r="AA2242" s="35" t="s">
        <v>3361</v>
      </c>
      <c r="AB2242" s="6" t="s">
        <v>3362</v>
      </c>
    </row>
    <row r="2243" ht="15.75" hidden="1" customHeight="1">
      <c r="A2243" s="2">
        <v>51.0</v>
      </c>
      <c r="B2243" s="18" t="s">
        <v>727</v>
      </c>
      <c r="C2243">
        <v>0.0</v>
      </c>
      <c r="D2243">
        <v>0.0</v>
      </c>
      <c r="E2243" t="s">
        <v>965</v>
      </c>
      <c r="F2243" t="s">
        <v>966</v>
      </c>
      <c r="G2243" t="s">
        <v>3360</v>
      </c>
      <c r="H2243" t="s">
        <v>1064</v>
      </c>
      <c r="I2243" t="s">
        <v>972</v>
      </c>
      <c r="J2243" t="s">
        <v>973</v>
      </c>
      <c r="K2243" s="23">
        <v>0.0</v>
      </c>
      <c r="N2243">
        <v>74713.0</v>
      </c>
      <c r="O2243" s="23">
        <v>3.0</v>
      </c>
      <c r="R2243">
        <v>71834.0</v>
      </c>
      <c r="S2243">
        <v>0.05</v>
      </c>
      <c r="T2243">
        <v>-1.0</v>
      </c>
      <c r="U2243">
        <v>-1.0</v>
      </c>
      <c r="V2243" s="6" t="s">
        <v>978</v>
      </c>
      <c r="W2243" s="6" t="s">
        <v>1384</v>
      </c>
      <c r="X2243" s="6" t="s">
        <v>1384</v>
      </c>
      <c r="Y2243" s="6" t="s">
        <v>3346</v>
      </c>
      <c r="Z2243" s="6" t="s">
        <v>3346</v>
      </c>
      <c r="AA2243" s="35" t="s">
        <v>3361</v>
      </c>
      <c r="AB2243" s="6" t="s">
        <v>3362</v>
      </c>
    </row>
    <row r="2244" ht="15.75" hidden="1" customHeight="1">
      <c r="A2244" s="2">
        <v>51.0</v>
      </c>
      <c r="B2244" s="18" t="s">
        <v>727</v>
      </c>
      <c r="C2244">
        <v>0.0</v>
      </c>
      <c r="D2244">
        <v>0.0</v>
      </c>
      <c r="E2244" t="s">
        <v>965</v>
      </c>
      <c r="F2244" t="s">
        <v>966</v>
      </c>
      <c r="G2244" t="s">
        <v>3360</v>
      </c>
      <c r="H2244" t="s">
        <v>1064</v>
      </c>
      <c r="I2244" t="s">
        <v>972</v>
      </c>
      <c r="J2244" t="s">
        <v>973</v>
      </c>
      <c r="K2244" s="23">
        <v>0.0</v>
      </c>
      <c r="N2244">
        <v>74713.0</v>
      </c>
      <c r="O2244" s="23">
        <v>4.0</v>
      </c>
      <c r="R2244">
        <v>71009.0</v>
      </c>
      <c r="S2244">
        <v>0.05</v>
      </c>
      <c r="T2244">
        <v>-1.0</v>
      </c>
      <c r="U2244">
        <v>-1.0</v>
      </c>
      <c r="V2244" s="6" t="s">
        <v>978</v>
      </c>
      <c r="W2244" s="6" t="s">
        <v>1384</v>
      </c>
      <c r="X2244" s="6" t="s">
        <v>1384</v>
      </c>
      <c r="Y2244" s="6" t="s">
        <v>3347</v>
      </c>
      <c r="Z2244" s="6" t="s">
        <v>3347</v>
      </c>
      <c r="AA2244" s="35" t="s">
        <v>3361</v>
      </c>
      <c r="AB2244" s="6" t="s">
        <v>3362</v>
      </c>
    </row>
    <row r="2245" ht="15.75" hidden="1" customHeight="1">
      <c r="A2245" s="2">
        <v>51.0</v>
      </c>
      <c r="B2245" s="18" t="s">
        <v>727</v>
      </c>
      <c r="C2245">
        <v>0.0</v>
      </c>
      <c r="D2245">
        <v>0.0</v>
      </c>
      <c r="E2245" t="s">
        <v>965</v>
      </c>
      <c r="F2245" t="s">
        <v>966</v>
      </c>
      <c r="G2245" t="s">
        <v>3360</v>
      </c>
      <c r="H2245" t="s">
        <v>1064</v>
      </c>
      <c r="I2245" t="s">
        <v>972</v>
      </c>
      <c r="J2245" t="s">
        <v>973</v>
      </c>
      <c r="K2245" s="23">
        <v>0.0</v>
      </c>
      <c r="N2245">
        <v>74713.0</v>
      </c>
      <c r="O2245" s="23">
        <v>5.0</v>
      </c>
      <c r="R2245">
        <v>71056.0</v>
      </c>
      <c r="S2245">
        <v>0.05</v>
      </c>
      <c r="T2245">
        <v>-1.0</v>
      </c>
      <c r="U2245">
        <v>-1.0</v>
      </c>
      <c r="V2245" s="6" t="s">
        <v>978</v>
      </c>
      <c r="W2245" s="6" t="s">
        <v>1384</v>
      </c>
      <c r="X2245" s="6" t="s">
        <v>1384</v>
      </c>
      <c r="Y2245" s="6" t="s">
        <v>3348</v>
      </c>
      <c r="Z2245" s="6" t="s">
        <v>3348</v>
      </c>
      <c r="AA2245" s="35" t="s">
        <v>3361</v>
      </c>
      <c r="AB2245" s="6" t="s">
        <v>3362</v>
      </c>
    </row>
    <row r="2246" ht="15.75" hidden="1" customHeight="1">
      <c r="A2246" s="2">
        <v>51.0</v>
      </c>
      <c r="B2246" s="18" t="s">
        <v>727</v>
      </c>
      <c r="C2246">
        <v>0.0</v>
      </c>
      <c r="D2246">
        <v>0.0</v>
      </c>
      <c r="E2246" t="s">
        <v>965</v>
      </c>
      <c r="F2246" t="s">
        <v>966</v>
      </c>
      <c r="G2246" t="s">
        <v>3360</v>
      </c>
      <c r="H2246" t="s">
        <v>1064</v>
      </c>
      <c r="I2246" t="s">
        <v>972</v>
      </c>
      <c r="J2246" t="s">
        <v>973</v>
      </c>
      <c r="K2246" s="23">
        <v>0.0</v>
      </c>
      <c r="N2246">
        <v>74713.0</v>
      </c>
      <c r="O2246" s="23">
        <v>6.0</v>
      </c>
      <c r="R2246">
        <v>72171.0</v>
      </c>
      <c r="S2246">
        <v>0.05</v>
      </c>
      <c r="T2246">
        <v>-1.0</v>
      </c>
      <c r="U2246">
        <v>-1.0</v>
      </c>
      <c r="V2246" s="6" t="s">
        <v>978</v>
      </c>
      <c r="W2246" s="6" t="s">
        <v>1384</v>
      </c>
      <c r="X2246" s="6" t="s">
        <v>1384</v>
      </c>
      <c r="Y2246" s="6" t="s">
        <v>3349</v>
      </c>
      <c r="Z2246" s="6" t="s">
        <v>3349</v>
      </c>
      <c r="AA2246" s="35" t="s">
        <v>3361</v>
      </c>
      <c r="AB2246" s="6" t="s">
        <v>3362</v>
      </c>
    </row>
    <row r="2247" ht="15.75" hidden="1" customHeight="1">
      <c r="A2247" s="2">
        <v>51.0</v>
      </c>
      <c r="B2247" s="18" t="s">
        <v>727</v>
      </c>
      <c r="C2247">
        <v>0.0</v>
      </c>
      <c r="D2247">
        <v>0.0</v>
      </c>
      <c r="E2247" t="s">
        <v>965</v>
      </c>
      <c r="F2247" t="s">
        <v>966</v>
      </c>
      <c r="G2247" t="s">
        <v>3360</v>
      </c>
      <c r="H2247" t="s">
        <v>1064</v>
      </c>
      <c r="I2247" t="s">
        <v>972</v>
      </c>
      <c r="J2247" t="s">
        <v>973</v>
      </c>
      <c r="K2247" s="23">
        <v>0.0</v>
      </c>
      <c r="N2247">
        <v>74713.0</v>
      </c>
      <c r="O2247" s="23">
        <v>7.0</v>
      </c>
      <c r="R2247">
        <v>71764.0</v>
      </c>
      <c r="S2247">
        <v>0.05</v>
      </c>
      <c r="T2247">
        <v>-1.0</v>
      </c>
      <c r="U2247">
        <v>-1.0</v>
      </c>
      <c r="V2247" s="6" t="s">
        <v>978</v>
      </c>
      <c r="W2247" s="6" t="s">
        <v>1384</v>
      </c>
      <c r="X2247" s="6" t="s">
        <v>1384</v>
      </c>
      <c r="Y2247" s="6" t="s">
        <v>3350</v>
      </c>
      <c r="Z2247" s="6" t="s">
        <v>3350</v>
      </c>
      <c r="AA2247" s="35" t="s">
        <v>3361</v>
      </c>
      <c r="AB2247" s="6" t="s">
        <v>3362</v>
      </c>
    </row>
    <row r="2248" ht="15.75" hidden="1" customHeight="1">
      <c r="A2248" s="2">
        <v>51.0</v>
      </c>
      <c r="B2248" s="18" t="s">
        <v>727</v>
      </c>
      <c r="C2248">
        <v>0.0</v>
      </c>
      <c r="D2248">
        <v>0.0</v>
      </c>
      <c r="E2248" t="s">
        <v>965</v>
      </c>
      <c r="F2248" t="s">
        <v>966</v>
      </c>
      <c r="G2248" t="s">
        <v>3360</v>
      </c>
      <c r="H2248" t="s">
        <v>1064</v>
      </c>
      <c r="I2248" t="s">
        <v>972</v>
      </c>
      <c r="J2248" t="s">
        <v>973</v>
      </c>
      <c r="K2248" s="23">
        <v>0.0</v>
      </c>
      <c r="N2248">
        <v>74713.0</v>
      </c>
      <c r="O2248" s="23">
        <v>8.0</v>
      </c>
      <c r="R2248">
        <v>70682.0</v>
      </c>
      <c r="S2248">
        <v>0.05</v>
      </c>
      <c r="T2248">
        <v>-1.0</v>
      </c>
      <c r="U2248">
        <v>-1.0</v>
      </c>
      <c r="V2248" s="6" t="s">
        <v>978</v>
      </c>
      <c r="W2248" s="6" t="s">
        <v>1384</v>
      </c>
      <c r="X2248" s="6" t="s">
        <v>1384</v>
      </c>
      <c r="Y2248" s="6" t="s">
        <v>3351</v>
      </c>
      <c r="Z2248" s="6" t="s">
        <v>3351</v>
      </c>
      <c r="AA2248" s="35" t="s">
        <v>3361</v>
      </c>
      <c r="AB2248" s="6" t="s">
        <v>3362</v>
      </c>
    </row>
    <row r="2249" ht="15.75" hidden="1" customHeight="1">
      <c r="A2249" s="2">
        <v>51.0</v>
      </c>
      <c r="B2249" s="18" t="s">
        <v>727</v>
      </c>
      <c r="C2249">
        <v>0.0</v>
      </c>
      <c r="D2249">
        <v>0.0</v>
      </c>
      <c r="E2249" t="s">
        <v>965</v>
      </c>
      <c r="F2249" t="s">
        <v>966</v>
      </c>
      <c r="G2249" t="s">
        <v>3360</v>
      </c>
      <c r="H2249" t="s">
        <v>1064</v>
      </c>
      <c r="I2249" t="s">
        <v>972</v>
      </c>
      <c r="J2249" t="s">
        <v>973</v>
      </c>
      <c r="K2249" s="23">
        <v>0.0</v>
      </c>
      <c r="N2249">
        <v>74713.0</v>
      </c>
      <c r="O2249" s="23">
        <v>9.0</v>
      </c>
      <c r="R2249">
        <v>70915.0</v>
      </c>
      <c r="S2249">
        <v>0.05</v>
      </c>
      <c r="T2249">
        <v>-1.0</v>
      </c>
      <c r="U2249">
        <v>-1.0</v>
      </c>
      <c r="V2249" s="6" t="s">
        <v>978</v>
      </c>
      <c r="W2249" s="6" t="s">
        <v>1384</v>
      </c>
      <c r="X2249" s="6" t="s">
        <v>1384</v>
      </c>
      <c r="Y2249" s="6" t="s">
        <v>3352</v>
      </c>
      <c r="Z2249" s="6" t="s">
        <v>3352</v>
      </c>
      <c r="AA2249" s="35" t="s">
        <v>3361</v>
      </c>
      <c r="AB2249" s="6" t="s">
        <v>3362</v>
      </c>
    </row>
    <row r="2250" ht="15.75" hidden="1" customHeight="1">
      <c r="A2250" s="2">
        <v>51.0</v>
      </c>
      <c r="B2250" s="18" t="s">
        <v>727</v>
      </c>
      <c r="C2250">
        <v>0.0</v>
      </c>
      <c r="D2250">
        <v>0.0</v>
      </c>
      <c r="E2250" t="s">
        <v>965</v>
      </c>
      <c r="F2250" t="s">
        <v>966</v>
      </c>
      <c r="G2250" t="s">
        <v>3360</v>
      </c>
      <c r="H2250" t="s">
        <v>1064</v>
      </c>
      <c r="I2250" t="s">
        <v>972</v>
      </c>
      <c r="J2250" t="s">
        <v>973</v>
      </c>
      <c r="K2250" s="23">
        <v>0.0</v>
      </c>
      <c r="N2250">
        <v>74713.0</v>
      </c>
      <c r="O2250" s="23">
        <v>10.0</v>
      </c>
      <c r="R2250">
        <v>70491.0</v>
      </c>
      <c r="S2250">
        <v>0.05</v>
      </c>
      <c r="T2250">
        <v>-1.0</v>
      </c>
      <c r="U2250">
        <v>-1.0</v>
      </c>
      <c r="V2250" s="6" t="s">
        <v>978</v>
      </c>
      <c r="W2250" s="6" t="s">
        <v>1384</v>
      </c>
      <c r="X2250" s="6" t="s">
        <v>1384</v>
      </c>
      <c r="Y2250" s="6" t="s">
        <v>3353</v>
      </c>
      <c r="Z2250" s="6" t="s">
        <v>3353</v>
      </c>
      <c r="AA2250" s="35" t="s">
        <v>3361</v>
      </c>
      <c r="AB2250" s="6" t="s">
        <v>3362</v>
      </c>
    </row>
    <row r="2251" ht="15.75" hidden="1" customHeight="1">
      <c r="A2251" s="2">
        <v>51.0</v>
      </c>
      <c r="B2251" s="18" t="s">
        <v>727</v>
      </c>
      <c r="C2251">
        <v>0.0</v>
      </c>
      <c r="D2251">
        <v>0.0</v>
      </c>
      <c r="E2251" t="s">
        <v>965</v>
      </c>
      <c r="F2251" t="s">
        <v>966</v>
      </c>
      <c r="G2251" t="s">
        <v>3360</v>
      </c>
      <c r="H2251" t="s">
        <v>1064</v>
      </c>
      <c r="I2251" t="s">
        <v>972</v>
      </c>
      <c r="J2251" t="s">
        <v>973</v>
      </c>
      <c r="K2251" s="23">
        <v>0.0</v>
      </c>
      <c r="N2251">
        <v>74713.0</v>
      </c>
      <c r="O2251" s="23">
        <v>11.0</v>
      </c>
      <c r="R2251">
        <v>71654.0</v>
      </c>
      <c r="S2251">
        <v>0.05</v>
      </c>
      <c r="T2251">
        <v>-1.0</v>
      </c>
      <c r="U2251">
        <v>-1.0</v>
      </c>
      <c r="V2251" s="6" t="s">
        <v>978</v>
      </c>
      <c r="W2251" s="6" t="s">
        <v>1384</v>
      </c>
      <c r="X2251" s="6" t="s">
        <v>1384</v>
      </c>
      <c r="Y2251" s="6" t="s">
        <v>3354</v>
      </c>
      <c r="Z2251" s="6" t="s">
        <v>3354</v>
      </c>
      <c r="AA2251" s="35" t="s">
        <v>3361</v>
      </c>
      <c r="AB2251" s="6" t="s">
        <v>3362</v>
      </c>
    </row>
    <row r="2252" ht="15.75" hidden="1" customHeight="1">
      <c r="A2252" s="2">
        <v>51.0</v>
      </c>
      <c r="B2252" s="18" t="s">
        <v>727</v>
      </c>
      <c r="C2252">
        <v>0.0</v>
      </c>
      <c r="D2252">
        <v>0.0</v>
      </c>
      <c r="E2252" t="s">
        <v>965</v>
      </c>
      <c r="F2252" t="s">
        <v>966</v>
      </c>
      <c r="G2252" t="s">
        <v>3360</v>
      </c>
      <c r="H2252" t="s">
        <v>1064</v>
      </c>
      <c r="I2252" t="s">
        <v>972</v>
      </c>
      <c r="J2252" t="s">
        <v>973</v>
      </c>
      <c r="K2252" s="23">
        <v>0.0</v>
      </c>
      <c r="N2252">
        <v>74713.0</v>
      </c>
      <c r="O2252" s="23">
        <v>12.0</v>
      </c>
      <c r="R2252">
        <v>70212.0</v>
      </c>
      <c r="S2252">
        <v>0.05</v>
      </c>
      <c r="T2252">
        <v>-1.0</v>
      </c>
      <c r="U2252">
        <v>-1.0</v>
      </c>
      <c r="V2252" s="6" t="s">
        <v>978</v>
      </c>
      <c r="W2252" s="6" t="s">
        <v>1384</v>
      </c>
      <c r="X2252" s="6" t="s">
        <v>1384</v>
      </c>
      <c r="Y2252" s="6" t="s">
        <v>3355</v>
      </c>
      <c r="Z2252" s="6" t="s">
        <v>3355</v>
      </c>
      <c r="AA2252" s="35" t="s">
        <v>3361</v>
      </c>
      <c r="AB2252" s="6" t="s">
        <v>3362</v>
      </c>
    </row>
    <row r="2253" ht="15.75" hidden="1" customHeight="1">
      <c r="A2253" s="2">
        <v>52.0</v>
      </c>
      <c r="B2253" s="18" t="s">
        <v>789</v>
      </c>
      <c r="C2253">
        <v>1.0</v>
      </c>
      <c r="D2253">
        <v>0.0</v>
      </c>
      <c r="E2253" t="s">
        <v>965</v>
      </c>
      <c r="F2253" t="s">
        <v>1134</v>
      </c>
      <c r="G2253" t="s">
        <v>3363</v>
      </c>
      <c r="H2253" t="s">
        <v>3364</v>
      </c>
      <c r="I2253" t="s">
        <v>972</v>
      </c>
      <c r="J2253" t="s">
        <v>973</v>
      </c>
      <c r="K2253" s="23">
        <v>0.0</v>
      </c>
      <c r="N2253">
        <v>46.7</v>
      </c>
      <c r="O2253" s="23">
        <v>1.0</v>
      </c>
      <c r="R2253">
        <v>47.5</v>
      </c>
      <c r="S2253" t="s">
        <v>976</v>
      </c>
      <c r="T2253">
        <v>0.0</v>
      </c>
      <c r="U2253">
        <v>0.0</v>
      </c>
      <c r="V2253" s="6" t="s">
        <v>978</v>
      </c>
      <c r="W2253" s="6" t="s">
        <v>1384</v>
      </c>
      <c r="X2253" s="6" t="s">
        <v>1384</v>
      </c>
      <c r="Y2253" s="6" t="s">
        <v>1508</v>
      </c>
      <c r="Z2253" s="6" t="s">
        <v>1508</v>
      </c>
      <c r="AA2253" s="35" t="s">
        <v>3365</v>
      </c>
      <c r="AB2253" s="6" t="s">
        <v>3366</v>
      </c>
    </row>
    <row r="2254" ht="15.75" hidden="1" customHeight="1">
      <c r="A2254" s="2">
        <v>52.0</v>
      </c>
      <c r="B2254" s="18" t="s">
        <v>789</v>
      </c>
      <c r="C2254">
        <v>2.0</v>
      </c>
      <c r="D2254">
        <v>0.0</v>
      </c>
      <c r="E2254" t="s">
        <v>965</v>
      </c>
      <c r="F2254" t="s">
        <v>1134</v>
      </c>
      <c r="G2254" t="s">
        <v>3363</v>
      </c>
      <c r="H2254" t="s">
        <v>3364</v>
      </c>
      <c r="I2254" t="s">
        <v>972</v>
      </c>
      <c r="J2254" t="s">
        <v>973</v>
      </c>
      <c r="K2254" s="23">
        <v>0.0</v>
      </c>
      <c r="N2254">
        <v>42.4</v>
      </c>
      <c r="O2254" s="23">
        <v>1.0</v>
      </c>
      <c r="R2254">
        <v>45.0</v>
      </c>
      <c r="S2254" t="s">
        <v>976</v>
      </c>
      <c r="T2254">
        <v>0.0</v>
      </c>
      <c r="U2254">
        <v>0.0</v>
      </c>
      <c r="V2254" s="6" t="s">
        <v>978</v>
      </c>
      <c r="W2254" s="6" t="s">
        <v>1384</v>
      </c>
      <c r="X2254" s="6" t="s">
        <v>1384</v>
      </c>
      <c r="Y2254" s="6" t="s">
        <v>1508</v>
      </c>
      <c r="Z2254" s="6" t="s">
        <v>1508</v>
      </c>
      <c r="AA2254" s="35" t="s">
        <v>3365</v>
      </c>
      <c r="AB2254" s="6" t="s">
        <v>3366</v>
      </c>
    </row>
    <row r="2255" ht="15.75" hidden="1" customHeight="1">
      <c r="A2255" s="2">
        <v>52.0</v>
      </c>
      <c r="B2255" s="18" t="s">
        <v>789</v>
      </c>
      <c r="C2255">
        <v>3.0</v>
      </c>
      <c r="D2255">
        <v>0.0</v>
      </c>
      <c r="E2255" t="s">
        <v>965</v>
      </c>
      <c r="F2255" t="s">
        <v>1134</v>
      </c>
      <c r="G2255" t="s">
        <v>3363</v>
      </c>
      <c r="H2255" t="s">
        <v>3364</v>
      </c>
      <c r="I2255" t="s">
        <v>972</v>
      </c>
      <c r="J2255" t="s">
        <v>973</v>
      </c>
      <c r="K2255" s="23">
        <v>0.0</v>
      </c>
      <c r="N2255">
        <v>37.0</v>
      </c>
      <c r="O2255" s="23">
        <v>1.0</v>
      </c>
      <c r="R2255">
        <v>34.8</v>
      </c>
      <c r="S2255" t="s">
        <v>976</v>
      </c>
      <c r="T2255">
        <v>0.0</v>
      </c>
      <c r="U2255">
        <v>0.0</v>
      </c>
      <c r="V2255" s="6" t="s">
        <v>978</v>
      </c>
      <c r="W2255" s="6" t="s">
        <v>1384</v>
      </c>
      <c r="X2255" s="6" t="s">
        <v>1384</v>
      </c>
      <c r="Y2255" s="6" t="s">
        <v>1508</v>
      </c>
      <c r="Z2255" s="6" t="s">
        <v>1508</v>
      </c>
      <c r="AA2255" s="35" t="s">
        <v>3365</v>
      </c>
      <c r="AB2255" s="6" t="s">
        <v>3366</v>
      </c>
    </row>
    <row r="2256" ht="15.75" hidden="1" customHeight="1">
      <c r="A2256" s="2">
        <v>52.0</v>
      </c>
      <c r="B2256" s="18" t="s">
        <v>789</v>
      </c>
      <c r="C2256">
        <v>1.0</v>
      </c>
      <c r="D2256">
        <v>0.0</v>
      </c>
      <c r="E2256" t="s">
        <v>965</v>
      </c>
      <c r="F2256" t="s">
        <v>1134</v>
      </c>
      <c r="G2256" t="s">
        <v>3367</v>
      </c>
      <c r="H2256" t="s">
        <v>3364</v>
      </c>
      <c r="I2256" t="s">
        <v>972</v>
      </c>
      <c r="J2256" t="s">
        <v>973</v>
      </c>
      <c r="K2256" s="23">
        <v>0.0</v>
      </c>
      <c r="N2256">
        <v>48.4</v>
      </c>
      <c r="O2256" s="23">
        <v>1.0</v>
      </c>
      <c r="R2256">
        <v>48.2</v>
      </c>
      <c r="S2256" t="s">
        <v>976</v>
      </c>
      <c r="T2256">
        <v>0.0</v>
      </c>
      <c r="U2256">
        <v>0.0</v>
      </c>
      <c r="V2256" s="6" t="s">
        <v>978</v>
      </c>
      <c r="W2256" s="6" t="s">
        <v>1384</v>
      </c>
      <c r="X2256" s="6" t="s">
        <v>1384</v>
      </c>
      <c r="Y2256" s="6" t="s">
        <v>1508</v>
      </c>
      <c r="Z2256" s="6" t="s">
        <v>1508</v>
      </c>
      <c r="AA2256" s="35" t="s">
        <v>3365</v>
      </c>
      <c r="AB2256" s="6" t="s">
        <v>3366</v>
      </c>
    </row>
    <row r="2257" ht="15.75" hidden="1" customHeight="1">
      <c r="A2257" s="2">
        <v>52.0</v>
      </c>
      <c r="B2257" s="18" t="s">
        <v>789</v>
      </c>
      <c r="C2257">
        <v>2.0</v>
      </c>
      <c r="D2257">
        <v>0.0</v>
      </c>
      <c r="E2257" t="s">
        <v>965</v>
      </c>
      <c r="F2257" t="s">
        <v>1134</v>
      </c>
      <c r="G2257" t="s">
        <v>3367</v>
      </c>
      <c r="H2257" t="s">
        <v>3364</v>
      </c>
      <c r="I2257" t="s">
        <v>972</v>
      </c>
      <c r="J2257" t="s">
        <v>973</v>
      </c>
      <c r="K2257" s="23">
        <v>0.0</v>
      </c>
      <c r="N2257">
        <v>45.6</v>
      </c>
      <c r="O2257" s="23">
        <v>1.0</v>
      </c>
      <c r="R2257">
        <v>46.8</v>
      </c>
      <c r="S2257" t="s">
        <v>976</v>
      </c>
      <c r="T2257">
        <v>0.0</v>
      </c>
      <c r="U2257">
        <v>0.0</v>
      </c>
      <c r="V2257" s="6" t="s">
        <v>978</v>
      </c>
      <c r="W2257" s="6" t="s">
        <v>1384</v>
      </c>
      <c r="X2257" s="6" t="s">
        <v>1384</v>
      </c>
      <c r="Y2257" s="6" t="s">
        <v>1508</v>
      </c>
      <c r="Z2257" s="6" t="s">
        <v>1508</v>
      </c>
      <c r="AA2257" s="35" t="s">
        <v>3365</v>
      </c>
      <c r="AB2257" s="6" t="s">
        <v>3366</v>
      </c>
    </row>
    <row r="2258" ht="15.75" hidden="1" customHeight="1">
      <c r="A2258" s="2">
        <v>52.0</v>
      </c>
      <c r="B2258" s="18" t="s">
        <v>789</v>
      </c>
      <c r="C2258">
        <v>3.0</v>
      </c>
      <c r="D2258">
        <v>0.0</v>
      </c>
      <c r="E2258" t="s">
        <v>965</v>
      </c>
      <c r="F2258" t="s">
        <v>1134</v>
      </c>
      <c r="G2258" t="s">
        <v>3367</v>
      </c>
      <c r="H2258" t="s">
        <v>3364</v>
      </c>
      <c r="I2258" t="s">
        <v>972</v>
      </c>
      <c r="J2258" t="s">
        <v>973</v>
      </c>
      <c r="K2258" s="23">
        <v>0.0</v>
      </c>
      <c r="N2258">
        <v>32.7</v>
      </c>
      <c r="O2258" s="23">
        <v>1.0</v>
      </c>
      <c r="R2258">
        <v>35.8</v>
      </c>
      <c r="S2258" t="s">
        <v>976</v>
      </c>
      <c r="T2258">
        <v>0.0</v>
      </c>
      <c r="U2258">
        <v>0.0</v>
      </c>
      <c r="V2258" s="6" t="s">
        <v>978</v>
      </c>
      <c r="W2258" s="6" t="s">
        <v>1384</v>
      </c>
      <c r="X2258" s="6" t="s">
        <v>1384</v>
      </c>
      <c r="Y2258" s="6" t="s">
        <v>1508</v>
      </c>
      <c r="Z2258" s="6" t="s">
        <v>1508</v>
      </c>
      <c r="AA2258" s="35" t="s">
        <v>3365</v>
      </c>
      <c r="AB2258" s="6" t="s">
        <v>3366</v>
      </c>
    </row>
    <row r="2259" ht="15.75" hidden="1" customHeight="1">
      <c r="A2259" s="2">
        <v>52.0</v>
      </c>
      <c r="B2259" s="18" t="s">
        <v>789</v>
      </c>
      <c r="C2259">
        <v>1.0</v>
      </c>
      <c r="D2259">
        <v>0.0</v>
      </c>
      <c r="E2259" t="s">
        <v>965</v>
      </c>
      <c r="F2259" t="s">
        <v>1134</v>
      </c>
      <c r="G2259" t="s">
        <v>3368</v>
      </c>
      <c r="H2259" t="s">
        <v>3357</v>
      </c>
      <c r="I2259" t="s">
        <v>972</v>
      </c>
      <c r="J2259" t="s">
        <v>973</v>
      </c>
      <c r="K2259" s="23">
        <v>0.0</v>
      </c>
      <c r="N2259">
        <v>27.3</v>
      </c>
      <c r="O2259" s="23">
        <v>1.0</v>
      </c>
      <c r="R2259">
        <v>28.5</v>
      </c>
      <c r="S2259" t="s">
        <v>976</v>
      </c>
      <c r="T2259">
        <v>0.0</v>
      </c>
      <c r="U2259">
        <v>0.0</v>
      </c>
      <c r="V2259" s="6" t="s">
        <v>978</v>
      </c>
      <c r="W2259" s="6" t="s">
        <v>1384</v>
      </c>
      <c r="X2259" s="6" t="s">
        <v>1384</v>
      </c>
      <c r="Y2259" s="6" t="s">
        <v>1508</v>
      </c>
      <c r="Z2259" s="6" t="s">
        <v>1508</v>
      </c>
      <c r="AA2259" s="35" t="s">
        <v>3369</v>
      </c>
      <c r="AB2259" s="6" t="s">
        <v>3370</v>
      </c>
    </row>
    <row r="2260" ht="15.75" hidden="1" customHeight="1">
      <c r="A2260" s="2">
        <v>52.0</v>
      </c>
      <c r="B2260" s="18" t="s">
        <v>789</v>
      </c>
      <c r="C2260">
        <v>2.0</v>
      </c>
      <c r="D2260">
        <v>0.0</v>
      </c>
      <c r="E2260" t="s">
        <v>965</v>
      </c>
      <c r="F2260" t="s">
        <v>1134</v>
      </c>
      <c r="G2260" t="s">
        <v>3368</v>
      </c>
      <c r="H2260" t="s">
        <v>3357</v>
      </c>
      <c r="I2260" t="s">
        <v>972</v>
      </c>
      <c r="J2260" t="s">
        <v>973</v>
      </c>
      <c r="K2260" s="23">
        <v>0.0</v>
      </c>
      <c r="N2260">
        <v>27.0</v>
      </c>
      <c r="O2260" s="23">
        <v>1.0</v>
      </c>
      <c r="R2260">
        <v>25.4</v>
      </c>
      <c r="S2260">
        <v>0.04</v>
      </c>
      <c r="T2260">
        <v>-1.0</v>
      </c>
      <c r="U2260">
        <v>-1.0</v>
      </c>
      <c r="V2260" s="6" t="s">
        <v>978</v>
      </c>
      <c r="W2260" s="6" t="s">
        <v>1384</v>
      </c>
      <c r="X2260" s="6" t="s">
        <v>1384</v>
      </c>
      <c r="Y2260" s="6" t="s">
        <v>1508</v>
      </c>
      <c r="Z2260" s="6" t="s">
        <v>1508</v>
      </c>
      <c r="AA2260" s="35" t="s">
        <v>3369</v>
      </c>
      <c r="AB2260" s="6" t="s">
        <v>3370</v>
      </c>
      <c r="AC2260" s="6" t="s">
        <v>3371</v>
      </c>
    </row>
    <row r="2261" ht="15.75" hidden="1" customHeight="1">
      <c r="A2261" s="2">
        <v>52.0</v>
      </c>
      <c r="B2261" s="18" t="s">
        <v>789</v>
      </c>
      <c r="C2261">
        <v>3.0</v>
      </c>
      <c r="D2261">
        <v>0.0</v>
      </c>
      <c r="E2261" t="s">
        <v>965</v>
      </c>
      <c r="F2261" t="s">
        <v>1134</v>
      </c>
      <c r="G2261" t="s">
        <v>3368</v>
      </c>
      <c r="H2261" t="s">
        <v>3357</v>
      </c>
      <c r="I2261" t="s">
        <v>972</v>
      </c>
      <c r="J2261" t="s">
        <v>973</v>
      </c>
      <c r="K2261" s="23">
        <v>0.0</v>
      </c>
      <c r="N2261">
        <v>23.7</v>
      </c>
      <c r="O2261" s="23">
        <v>1.0</v>
      </c>
      <c r="R2261">
        <v>28.5</v>
      </c>
      <c r="S2261" t="s">
        <v>976</v>
      </c>
      <c r="T2261">
        <v>0.0</v>
      </c>
      <c r="U2261">
        <v>0.0</v>
      </c>
      <c r="V2261" s="6" t="s">
        <v>978</v>
      </c>
      <c r="W2261" s="6" t="s">
        <v>1384</v>
      </c>
      <c r="X2261" s="6" t="s">
        <v>1384</v>
      </c>
      <c r="Y2261" s="6" t="s">
        <v>1508</v>
      </c>
      <c r="Z2261" s="6" t="s">
        <v>1508</v>
      </c>
      <c r="AA2261" s="35" t="s">
        <v>3369</v>
      </c>
      <c r="AB2261" s="6" t="s">
        <v>3370</v>
      </c>
    </row>
    <row r="2262" ht="15.75" hidden="1" customHeight="1">
      <c r="A2262" s="2">
        <v>52.0</v>
      </c>
      <c r="B2262" s="18" t="s">
        <v>789</v>
      </c>
      <c r="C2262">
        <v>4.0</v>
      </c>
      <c r="D2262">
        <v>0.0</v>
      </c>
      <c r="E2262" t="s">
        <v>965</v>
      </c>
      <c r="F2262" t="s">
        <v>1134</v>
      </c>
      <c r="G2262" t="s">
        <v>3368</v>
      </c>
      <c r="H2262" t="s">
        <v>3357</v>
      </c>
      <c r="I2262" t="s">
        <v>972</v>
      </c>
      <c r="J2262" t="s">
        <v>973</v>
      </c>
      <c r="K2262" s="23">
        <v>0.0</v>
      </c>
      <c r="N2262">
        <v>27.0</v>
      </c>
      <c r="O2262" s="23">
        <v>1.0</v>
      </c>
      <c r="R2262">
        <v>27.0</v>
      </c>
      <c r="S2262" t="s">
        <v>976</v>
      </c>
      <c r="T2262">
        <v>0.0</v>
      </c>
      <c r="U2262">
        <v>0.0</v>
      </c>
      <c r="V2262" s="6" t="s">
        <v>978</v>
      </c>
      <c r="W2262" s="6" t="s">
        <v>1384</v>
      </c>
      <c r="X2262" s="6" t="s">
        <v>1384</v>
      </c>
      <c r="Y2262" s="6" t="s">
        <v>1508</v>
      </c>
      <c r="Z2262" s="6" t="s">
        <v>1508</v>
      </c>
      <c r="AA2262" s="35" t="s">
        <v>3369</v>
      </c>
      <c r="AB2262" s="6" t="s">
        <v>3370</v>
      </c>
    </row>
    <row r="2263" ht="15.75" hidden="1" customHeight="1">
      <c r="A2263" s="2">
        <v>52.0</v>
      </c>
      <c r="B2263" s="18" t="s">
        <v>789</v>
      </c>
      <c r="C2263">
        <v>1.0</v>
      </c>
      <c r="D2263">
        <v>0.0</v>
      </c>
      <c r="E2263" t="s">
        <v>965</v>
      </c>
      <c r="F2263" t="s">
        <v>1134</v>
      </c>
      <c r="G2263" t="s">
        <v>3372</v>
      </c>
      <c r="H2263" t="s">
        <v>3357</v>
      </c>
      <c r="I2263" t="s">
        <v>972</v>
      </c>
      <c r="J2263" t="s">
        <v>973</v>
      </c>
      <c r="K2263" s="23">
        <v>0.0</v>
      </c>
      <c r="N2263">
        <v>25.3</v>
      </c>
      <c r="O2263" s="23">
        <v>1.0</v>
      </c>
      <c r="R2263">
        <v>24.5</v>
      </c>
      <c r="S2263" t="s">
        <v>976</v>
      </c>
      <c r="T2263">
        <v>0.0</v>
      </c>
      <c r="U2263">
        <v>0.0</v>
      </c>
      <c r="V2263" s="6" t="s">
        <v>978</v>
      </c>
      <c r="W2263" s="6" t="s">
        <v>1384</v>
      </c>
      <c r="X2263" s="6" t="s">
        <v>1384</v>
      </c>
      <c r="Y2263" s="6" t="s">
        <v>1508</v>
      </c>
      <c r="Z2263" s="6" t="s">
        <v>1508</v>
      </c>
      <c r="AA2263" s="35" t="s">
        <v>3369</v>
      </c>
      <c r="AB2263" s="6" t="s">
        <v>3370</v>
      </c>
    </row>
    <row r="2264" ht="15.75" hidden="1" customHeight="1">
      <c r="A2264" s="2">
        <v>52.0</v>
      </c>
      <c r="B2264" s="18" t="s">
        <v>789</v>
      </c>
      <c r="C2264">
        <v>2.0</v>
      </c>
      <c r="D2264">
        <v>0.0</v>
      </c>
      <c r="E2264" t="s">
        <v>965</v>
      </c>
      <c r="F2264" t="s">
        <v>1134</v>
      </c>
      <c r="G2264" t="s">
        <v>3368</v>
      </c>
      <c r="H2264" t="s">
        <v>3357</v>
      </c>
      <c r="I2264" t="s">
        <v>972</v>
      </c>
      <c r="J2264" t="s">
        <v>973</v>
      </c>
      <c r="K2264" s="23">
        <v>0.0</v>
      </c>
      <c r="N2264">
        <v>28.2</v>
      </c>
      <c r="O2264" s="23">
        <v>1.0</v>
      </c>
      <c r="R2264">
        <v>29.0</v>
      </c>
      <c r="S2264" t="s">
        <v>976</v>
      </c>
      <c r="T2264">
        <v>0.0</v>
      </c>
      <c r="U2264">
        <v>0.0</v>
      </c>
      <c r="V2264" s="6" t="s">
        <v>978</v>
      </c>
      <c r="W2264" s="6" t="s">
        <v>1384</v>
      </c>
      <c r="X2264" s="6" t="s">
        <v>1384</v>
      </c>
      <c r="Y2264" s="6" t="s">
        <v>1508</v>
      </c>
      <c r="Z2264" s="6" t="s">
        <v>1508</v>
      </c>
      <c r="AA2264" s="35" t="s">
        <v>3369</v>
      </c>
      <c r="AB2264" s="6" t="s">
        <v>3370</v>
      </c>
    </row>
    <row r="2265" ht="15.75" hidden="1" customHeight="1">
      <c r="A2265" s="2">
        <v>52.0</v>
      </c>
      <c r="B2265" s="18" t="s">
        <v>789</v>
      </c>
      <c r="C2265">
        <v>3.0</v>
      </c>
      <c r="D2265">
        <v>0.0</v>
      </c>
      <c r="E2265" t="s">
        <v>965</v>
      </c>
      <c r="F2265" t="s">
        <v>1134</v>
      </c>
      <c r="G2265" t="s">
        <v>3368</v>
      </c>
      <c r="H2265" t="s">
        <v>3357</v>
      </c>
      <c r="I2265" t="s">
        <v>972</v>
      </c>
      <c r="J2265" t="s">
        <v>973</v>
      </c>
      <c r="K2265" s="23">
        <v>0.0</v>
      </c>
      <c r="N2265">
        <v>25.1</v>
      </c>
      <c r="O2265" s="23">
        <v>1.0</v>
      </c>
      <c r="R2265">
        <v>25.0</v>
      </c>
      <c r="S2265" t="s">
        <v>976</v>
      </c>
      <c r="T2265">
        <v>0.0</v>
      </c>
      <c r="U2265">
        <v>0.0</v>
      </c>
      <c r="V2265" s="6" t="s">
        <v>978</v>
      </c>
      <c r="W2265" s="6" t="s">
        <v>1384</v>
      </c>
      <c r="X2265" s="6" t="s">
        <v>1384</v>
      </c>
      <c r="Y2265" s="6" t="s">
        <v>1508</v>
      </c>
      <c r="Z2265" s="6" t="s">
        <v>1508</v>
      </c>
      <c r="AA2265" s="35" t="s">
        <v>3369</v>
      </c>
      <c r="AB2265" s="6" t="s">
        <v>3370</v>
      </c>
    </row>
    <row r="2266" ht="15.75" hidden="1" customHeight="1">
      <c r="A2266" s="2">
        <v>52.0</v>
      </c>
      <c r="B2266" s="18" t="s">
        <v>789</v>
      </c>
      <c r="C2266">
        <v>4.0</v>
      </c>
      <c r="D2266">
        <v>0.0</v>
      </c>
      <c r="E2266" t="s">
        <v>965</v>
      </c>
      <c r="F2266" t="s">
        <v>1134</v>
      </c>
      <c r="G2266" t="s">
        <v>3368</v>
      </c>
      <c r="H2266" t="s">
        <v>3357</v>
      </c>
      <c r="I2266" t="s">
        <v>972</v>
      </c>
      <c r="J2266" t="s">
        <v>973</v>
      </c>
      <c r="K2266" s="23">
        <v>0.0</v>
      </c>
      <c r="N2266">
        <v>29.0</v>
      </c>
      <c r="O2266" s="23">
        <v>1.0</v>
      </c>
      <c r="R2266">
        <v>29.0</v>
      </c>
      <c r="S2266" t="s">
        <v>976</v>
      </c>
      <c r="T2266">
        <v>0.0</v>
      </c>
      <c r="U2266">
        <v>0.0</v>
      </c>
      <c r="V2266" s="6" t="s">
        <v>978</v>
      </c>
      <c r="W2266" s="6" t="s">
        <v>1384</v>
      </c>
      <c r="X2266" s="6" t="s">
        <v>1384</v>
      </c>
      <c r="Y2266" s="6" t="s">
        <v>1508</v>
      </c>
      <c r="Z2266" s="6" t="s">
        <v>1508</v>
      </c>
      <c r="AA2266" s="35" t="s">
        <v>3369</v>
      </c>
      <c r="AB2266" s="6" t="s">
        <v>3370</v>
      </c>
    </row>
    <row r="2267" ht="15.75" hidden="1" customHeight="1">
      <c r="A2267" s="2">
        <v>52.0</v>
      </c>
      <c r="B2267" s="18" t="s">
        <v>789</v>
      </c>
      <c r="C2267">
        <v>1.0</v>
      </c>
      <c r="D2267">
        <v>0.0</v>
      </c>
      <c r="E2267" t="s">
        <v>965</v>
      </c>
      <c r="F2267" t="s">
        <v>1134</v>
      </c>
      <c r="G2267" t="s">
        <v>3373</v>
      </c>
      <c r="H2267" t="s">
        <v>3357</v>
      </c>
      <c r="I2267" t="s">
        <v>972</v>
      </c>
      <c r="J2267" t="s">
        <v>973</v>
      </c>
      <c r="K2267" s="23">
        <v>0.0</v>
      </c>
      <c r="N2267">
        <v>24.0</v>
      </c>
      <c r="O2267" s="23">
        <v>1.0</v>
      </c>
      <c r="R2267">
        <v>24.0</v>
      </c>
      <c r="S2267" t="s">
        <v>976</v>
      </c>
      <c r="T2267">
        <v>0.0</v>
      </c>
      <c r="U2267">
        <v>0.0</v>
      </c>
      <c r="V2267" s="6" t="s">
        <v>978</v>
      </c>
      <c r="W2267" s="6" t="s">
        <v>1384</v>
      </c>
      <c r="X2267" s="6" t="s">
        <v>1384</v>
      </c>
      <c r="Y2267" s="6" t="s">
        <v>1508</v>
      </c>
      <c r="Z2267" s="6" t="s">
        <v>1508</v>
      </c>
      <c r="AA2267" s="35" t="s">
        <v>3369</v>
      </c>
      <c r="AB2267" s="6" t="s">
        <v>3370</v>
      </c>
    </row>
    <row r="2268" ht="15.75" hidden="1" customHeight="1">
      <c r="A2268" s="2">
        <v>52.0</v>
      </c>
      <c r="B2268" s="18" t="s">
        <v>789</v>
      </c>
      <c r="C2268">
        <v>2.0</v>
      </c>
      <c r="D2268">
        <v>0.0</v>
      </c>
      <c r="E2268" t="s">
        <v>965</v>
      </c>
      <c r="F2268" t="s">
        <v>1134</v>
      </c>
      <c r="G2268" t="s">
        <v>3373</v>
      </c>
      <c r="H2268" t="s">
        <v>3357</v>
      </c>
      <c r="I2268" t="s">
        <v>972</v>
      </c>
      <c r="J2268" t="s">
        <v>973</v>
      </c>
      <c r="K2268" s="23">
        <v>0.0</v>
      </c>
      <c r="N2268">
        <v>21.2</v>
      </c>
      <c r="O2268" s="23">
        <v>1.0</v>
      </c>
      <c r="R2268">
        <v>21.0</v>
      </c>
      <c r="S2268" t="s">
        <v>976</v>
      </c>
      <c r="T2268">
        <v>0.0</v>
      </c>
      <c r="U2268">
        <v>0.0</v>
      </c>
      <c r="V2268" s="6" t="s">
        <v>978</v>
      </c>
      <c r="W2268" s="6" t="s">
        <v>1384</v>
      </c>
      <c r="X2268" s="6" t="s">
        <v>1384</v>
      </c>
      <c r="Y2268" s="6" t="s">
        <v>1508</v>
      </c>
      <c r="Z2268" s="6" t="s">
        <v>1508</v>
      </c>
      <c r="AA2268" s="35" t="s">
        <v>3369</v>
      </c>
      <c r="AB2268" s="6" t="s">
        <v>3370</v>
      </c>
      <c r="AC2268" s="6" t="s">
        <v>3374</v>
      </c>
    </row>
    <row r="2269" ht="15.75" hidden="1" customHeight="1">
      <c r="A2269" s="2">
        <v>52.0</v>
      </c>
      <c r="B2269" s="18" t="s">
        <v>789</v>
      </c>
      <c r="C2269">
        <v>3.0</v>
      </c>
      <c r="D2269">
        <v>0.0</v>
      </c>
      <c r="E2269" t="s">
        <v>965</v>
      </c>
      <c r="F2269" t="s">
        <v>1134</v>
      </c>
      <c r="G2269" t="s">
        <v>3373</v>
      </c>
      <c r="H2269" t="s">
        <v>3357</v>
      </c>
      <c r="I2269" t="s">
        <v>972</v>
      </c>
      <c r="J2269" t="s">
        <v>973</v>
      </c>
      <c r="K2269" s="23">
        <v>0.0</v>
      </c>
      <c r="N2269">
        <v>23.1</v>
      </c>
      <c r="O2269" s="23">
        <v>1.0</v>
      </c>
      <c r="R2269">
        <v>23.3</v>
      </c>
      <c r="S2269" t="s">
        <v>976</v>
      </c>
      <c r="T2269">
        <v>0.0</v>
      </c>
      <c r="U2269">
        <v>0.0</v>
      </c>
      <c r="V2269" s="6" t="s">
        <v>978</v>
      </c>
      <c r="W2269" s="6" t="s">
        <v>1384</v>
      </c>
      <c r="X2269" s="6" t="s">
        <v>1384</v>
      </c>
      <c r="Y2269" s="6" t="s">
        <v>1508</v>
      </c>
      <c r="Z2269" s="6" t="s">
        <v>1508</v>
      </c>
      <c r="AA2269" s="35" t="s">
        <v>3369</v>
      </c>
      <c r="AB2269" s="6" t="s">
        <v>3370</v>
      </c>
    </row>
    <row r="2270" ht="15.75" hidden="1" customHeight="1">
      <c r="A2270" s="2">
        <v>52.0</v>
      </c>
      <c r="B2270" s="18" t="s">
        <v>789</v>
      </c>
      <c r="C2270">
        <v>4.0</v>
      </c>
      <c r="D2270">
        <v>0.0</v>
      </c>
      <c r="E2270" t="s">
        <v>965</v>
      </c>
      <c r="F2270" t="s">
        <v>1134</v>
      </c>
      <c r="G2270" t="s">
        <v>3373</v>
      </c>
      <c r="H2270" t="s">
        <v>3357</v>
      </c>
      <c r="I2270" t="s">
        <v>972</v>
      </c>
      <c r="J2270" t="s">
        <v>973</v>
      </c>
      <c r="K2270" s="23">
        <v>0.0</v>
      </c>
      <c r="N2270">
        <v>21.4</v>
      </c>
      <c r="O2270" s="23">
        <v>1.0</v>
      </c>
      <c r="R2270">
        <v>22.0</v>
      </c>
      <c r="S2270" t="s">
        <v>976</v>
      </c>
      <c r="T2270">
        <v>0.0</v>
      </c>
      <c r="U2270">
        <v>0.0</v>
      </c>
      <c r="V2270" s="6" t="s">
        <v>978</v>
      </c>
      <c r="W2270" s="6" t="s">
        <v>1384</v>
      </c>
      <c r="X2270" s="6" t="s">
        <v>1384</v>
      </c>
      <c r="Y2270" s="6" t="s">
        <v>1508</v>
      </c>
      <c r="Z2270" s="6" t="s">
        <v>1508</v>
      </c>
      <c r="AA2270" s="35" t="s">
        <v>3369</v>
      </c>
      <c r="AB2270" s="6" t="s">
        <v>3370</v>
      </c>
    </row>
    <row r="2271" ht="15.75" hidden="1" customHeight="1">
      <c r="A2271" s="2">
        <v>52.0</v>
      </c>
      <c r="B2271" s="18" t="s">
        <v>789</v>
      </c>
      <c r="C2271">
        <v>1.0</v>
      </c>
      <c r="D2271">
        <v>0.0</v>
      </c>
      <c r="E2271" t="s">
        <v>965</v>
      </c>
      <c r="F2271" t="s">
        <v>1134</v>
      </c>
      <c r="G2271" t="s">
        <v>3373</v>
      </c>
      <c r="H2271" t="s">
        <v>3357</v>
      </c>
      <c r="I2271" t="s">
        <v>972</v>
      </c>
      <c r="J2271" t="s">
        <v>973</v>
      </c>
      <c r="K2271" s="23">
        <v>0.0</v>
      </c>
      <c r="N2271">
        <v>21.2</v>
      </c>
      <c r="O2271" s="23">
        <v>1.0</v>
      </c>
      <c r="R2271">
        <v>21.4</v>
      </c>
      <c r="S2271" t="s">
        <v>976</v>
      </c>
      <c r="T2271">
        <v>0.0</v>
      </c>
      <c r="U2271">
        <v>0.0</v>
      </c>
      <c r="V2271" s="6" t="s">
        <v>978</v>
      </c>
      <c r="W2271" s="6" t="s">
        <v>1384</v>
      </c>
      <c r="X2271" s="6" t="s">
        <v>1384</v>
      </c>
      <c r="Y2271" s="6" t="s">
        <v>1508</v>
      </c>
      <c r="Z2271" s="6" t="s">
        <v>1508</v>
      </c>
      <c r="AA2271" s="35" t="s">
        <v>3369</v>
      </c>
      <c r="AB2271" s="6" t="s">
        <v>3370</v>
      </c>
    </row>
    <row r="2272" ht="15.75" hidden="1" customHeight="1">
      <c r="A2272" s="2">
        <v>52.0</v>
      </c>
      <c r="B2272" s="18" t="s">
        <v>789</v>
      </c>
      <c r="C2272">
        <v>2.0</v>
      </c>
      <c r="D2272">
        <v>0.0</v>
      </c>
      <c r="E2272" t="s">
        <v>965</v>
      </c>
      <c r="F2272" t="s">
        <v>1134</v>
      </c>
      <c r="G2272" t="s">
        <v>3373</v>
      </c>
      <c r="H2272" t="s">
        <v>3357</v>
      </c>
      <c r="I2272" t="s">
        <v>972</v>
      </c>
      <c r="J2272" t="s">
        <v>973</v>
      </c>
      <c r="K2272" s="23">
        <v>0.0</v>
      </c>
      <c r="N2272">
        <v>24.0</v>
      </c>
      <c r="O2272" s="23">
        <v>1.0</v>
      </c>
      <c r="R2272">
        <v>23.1</v>
      </c>
      <c r="S2272" t="s">
        <v>976</v>
      </c>
      <c r="T2272">
        <v>0.0</v>
      </c>
      <c r="U2272">
        <v>0.0</v>
      </c>
      <c r="V2272" s="6" t="s">
        <v>978</v>
      </c>
      <c r="W2272" s="6" t="s">
        <v>1384</v>
      </c>
      <c r="X2272" s="6" t="s">
        <v>1384</v>
      </c>
      <c r="Y2272" s="6" t="s">
        <v>1508</v>
      </c>
      <c r="Z2272" s="6" t="s">
        <v>1508</v>
      </c>
      <c r="AA2272" s="35" t="s">
        <v>3369</v>
      </c>
      <c r="AB2272" s="6" t="s">
        <v>3370</v>
      </c>
    </row>
    <row r="2273" ht="15.75" hidden="1" customHeight="1">
      <c r="A2273" s="2">
        <v>52.0</v>
      </c>
      <c r="B2273" s="18" t="s">
        <v>789</v>
      </c>
      <c r="C2273">
        <v>3.0</v>
      </c>
      <c r="D2273">
        <v>0.0</v>
      </c>
      <c r="E2273" t="s">
        <v>965</v>
      </c>
      <c r="F2273" t="s">
        <v>1134</v>
      </c>
      <c r="G2273" t="s">
        <v>3373</v>
      </c>
      <c r="H2273" t="s">
        <v>3357</v>
      </c>
      <c r="I2273" t="s">
        <v>972</v>
      </c>
      <c r="J2273" t="s">
        <v>973</v>
      </c>
      <c r="K2273" s="23">
        <v>0.0</v>
      </c>
      <c r="N2273">
        <v>21.1</v>
      </c>
      <c r="O2273" s="23">
        <v>1.0</v>
      </c>
      <c r="R2273">
        <v>21.0</v>
      </c>
      <c r="S2273" t="s">
        <v>976</v>
      </c>
      <c r="T2273">
        <v>0.0</v>
      </c>
      <c r="U2273">
        <v>0.0</v>
      </c>
      <c r="V2273" s="6" t="s">
        <v>978</v>
      </c>
      <c r="W2273" s="6" t="s">
        <v>1384</v>
      </c>
      <c r="X2273" s="6" t="s">
        <v>1384</v>
      </c>
      <c r="Y2273" s="6" t="s">
        <v>1508</v>
      </c>
      <c r="Z2273" s="6" t="s">
        <v>1508</v>
      </c>
      <c r="AA2273" s="35" t="s">
        <v>3369</v>
      </c>
      <c r="AB2273" s="6" t="s">
        <v>3370</v>
      </c>
    </row>
    <row r="2274" ht="15.75" hidden="1" customHeight="1">
      <c r="A2274" s="2">
        <v>52.0</v>
      </c>
      <c r="B2274" s="18" t="s">
        <v>789</v>
      </c>
      <c r="C2274">
        <v>4.0</v>
      </c>
      <c r="D2274">
        <v>0.0</v>
      </c>
      <c r="E2274" t="s">
        <v>965</v>
      </c>
      <c r="F2274" t="s">
        <v>1134</v>
      </c>
      <c r="G2274" t="s">
        <v>3373</v>
      </c>
      <c r="H2274" t="s">
        <v>3357</v>
      </c>
      <c r="I2274" t="s">
        <v>972</v>
      </c>
      <c r="J2274" t="s">
        <v>973</v>
      </c>
      <c r="K2274" s="23">
        <v>0.0</v>
      </c>
      <c r="N2274">
        <v>23.3</v>
      </c>
      <c r="O2274" s="23">
        <v>1.0</v>
      </c>
      <c r="R2274">
        <v>23.4</v>
      </c>
      <c r="S2274" t="s">
        <v>976</v>
      </c>
      <c r="T2274">
        <v>0.0</v>
      </c>
      <c r="U2274">
        <v>0.0</v>
      </c>
      <c r="V2274" s="6" t="s">
        <v>978</v>
      </c>
      <c r="W2274" s="6" t="s">
        <v>1384</v>
      </c>
      <c r="X2274" s="6" t="s">
        <v>1384</v>
      </c>
      <c r="Y2274" s="6" t="s">
        <v>1508</v>
      </c>
      <c r="Z2274" s="6" t="s">
        <v>1508</v>
      </c>
      <c r="AA2274" s="35" t="s">
        <v>3369</v>
      </c>
      <c r="AB2274" s="6" t="s">
        <v>3370</v>
      </c>
    </row>
    <row r="2275" ht="15.75" hidden="1" customHeight="1">
      <c r="A2275" s="2">
        <v>52.0</v>
      </c>
      <c r="B2275" s="18" t="s">
        <v>789</v>
      </c>
      <c r="C2275">
        <v>1.0</v>
      </c>
      <c r="D2275">
        <v>0.0</v>
      </c>
      <c r="E2275" t="s">
        <v>965</v>
      </c>
      <c r="F2275" t="s">
        <v>1134</v>
      </c>
      <c r="G2275" t="s">
        <v>3375</v>
      </c>
      <c r="H2275" t="s">
        <v>1725</v>
      </c>
      <c r="I2275" t="s">
        <v>972</v>
      </c>
      <c r="J2275" t="s">
        <v>973</v>
      </c>
      <c r="K2275" s="23">
        <v>0.0</v>
      </c>
      <c r="N2275">
        <v>35.8</v>
      </c>
      <c r="O2275" s="23">
        <v>1.0</v>
      </c>
      <c r="R2275">
        <v>40.6</v>
      </c>
      <c r="S2275" t="s">
        <v>976</v>
      </c>
      <c r="T2275">
        <v>0.0</v>
      </c>
      <c r="U2275">
        <v>0.0</v>
      </c>
      <c r="V2275" s="6" t="s">
        <v>978</v>
      </c>
      <c r="W2275" s="6" t="s">
        <v>1384</v>
      </c>
      <c r="X2275" s="6" t="s">
        <v>1384</v>
      </c>
      <c r="Y2275" s="6" t="s">
        <v>1508</v>
      </c>
      <c r="Z2275" s="6" t="s">
        <v>1508</v>
      </c>
      <c r="AA2275" s="35" t="s">
        <v>3376</v>
      </c>
      <c r="AB2275" s="6" t="s">
        <v>3377</v>
      </c>
    </row>
    <row r="2276" ht="15.75" hidden="1" customHeight="1">
      <c r="A2276" s="2">
        <v>52.0</v>
      </c>
      <c r="B2276" s="18" t="s">
        <v>789</v>
      </c>
      <c r="C2276">
        <v>2.0</v>
      </c>
      <c r="D2276">
        <v>0.0</v>
      </c>
      <c r="E2276" t="s">
        <v>965</v>
      </c>
      <c r="F2276" t="s">
        <v>1134</v>
      </c>
      <c r="G2276" t="s">
        <v>3375</v>
      </c>
      <c r="H2276" t="s">
        <v>1725</v>
      </c>
      <c r="I2276" t="s">
        <v>972</v>
      </c>
      <c r="J2276" t="s">
        <v>973</v>
      </c>
      <c r="K2276" s="23">
        <v>0.0</v>
      </c>
      <c r="N2276">
        <v>27.7</v>
      </c>
      <c r="O2276" s="23">
        <v>1.0</v>
      </c>
      <c r="R2276">
        <v>29.8</v>
      </c>
      <c r="S2276" t="s">
        <v>976</v>
      </c>
      <c r="T2276">
        <v>0.0</v>
      </c>
      <c r="U2276">
        <v>0.0</v>
      </c>
      <c r="V2276" s="6" t="s">
        <v>978</v>
      </c>
      <c r="W2276" s="6" t="s">
        <v>1384</v>
      </c>
      <c r="X2276" s="6" t="s">
        <v>1384</v>
      </c>
      <c r="Y2276" s="6" t="s">
        <v>1508</v>
      </c>
      <c r="Z2276" s="6" t="s">
        <v>1508</v>
      </c>
      <c r="AA2276" s="35" t="s">
        <v>3376</v>
      </c>
      <c r="AB2276" s="6" t="s">
        <v>3377</v>
      </c>
    </row>
    <row r="2277" ht="15.75" hidden="1" customHeight="1">
      <c r="A2277" s="2">
        <v>52.0</v>
      </c>
      <c r="B2277" s="18" t="s">
        <v>789</v>
      </c>
      <c r="C2277">
        <v>3.0</v>
      </c>
      <c r="D2277">
        <v>0.0</v>
      </c>
      <c r="E2277" t="s">
        <v>965</v>
      </c>
      <c r="F2277" t="s">
        <v>1134</v>
      </c>
      <c r="G2277" t="s">
        <v>3375</v>
      </c>
      <c r="H2277" t="s">
        <v>1725</v>
      </c>
      <c r="I2277" t="s">
        <v>972</v>
      </c>
      <c r="J2277" t="s">
        <v>973</v>
      </c>
      <c r="K2277" s="23">
        <v>0.0</v>
      </c>
      <c r="N2277">
        <v>37.5</v>
      </c>
      <c r="O2277" s="23">
        <v>1.0</v>
      </c>
      <c r="R2277">
        <v>40.6</v>
      </c>
      <c r="S2277" t="s">
        <v>976</v>
      </c>
      <c r="T2277">
        <v>0.0</v>
      </c>
      <c r="U2277">
        <v>0.0</v>
      </c>
      <c r="V2277" s="6" t="s">
        <v>978</v>
      </c>
      <c r="W2277" s="6" t="s">
        <v>1384</v>
      </c>
      <c r="X2277" s="6" t="s">
        <v>1384</v>
      </c>
      <c r="Y2277" s="6" t="s">
        <v>1508</v>
      </c>
      <c r="Z2277" s="6" t="s">
        <v>1508</v>
      </c>
      <c r="AA2277" s="35" t="s">
        <v>3376</v>
      </c>
      <c r="AB2277" s="6" t="s">
        <v>3377</v>
      </c>
    </row>
    <row r="2278" ht="15.75" hidden="1" customHeight="1">
      <c r="A2278" s="2">
        <v>52.0</v>
      </c>
      <c r="B2278" s="18" t="s">
        <v>789</v>
      </c>
      <c r="C2278">
        <v>1.0</v>
      </c>
      <c r="D2278">
        <v>0.0</v>
      </c>
      <c r="E2278" t="s">
        <v>965</v>
      </c>
      <c r="F2278" t="s">
        <v>1134</v>
      </c>
      <c r="G2278" t="s">
        <v>3378</v>
      </c>
      <c r="H2278" t="s">
        <v>1725</v>
      </c>
      <c r="I2278" t="s">
        <v>972</v>
      </c>
      <c r="J2278" t="s">
        <v>973</v>
      </c>
      <c r="K2278" s="23">
        <v>0.0</v>
      </c>
      <c r="N2278">
        <v>32.1</v>
      </c>
      <c r="O2278" s="23">
        <v>1.0</v>
      </c>
      <c r="R2278">
        <v>31.8</v>
      </c>
      <c r="S2278" t="s">
        <v>976</v>
      </c>
      <c r="T2278">
        <v>0.0</v>
      </c>
      <c r="U2278">
        <v>0.0</v>
      </c>
      <c r="V2278" s="6" t="s">
        <v>978</v>
      </c>
      <c r="W2278" s="6" t="s">
        <v>1384</v>
      </c>
      <c r="X2278" s="6" t="s">
        <v>1384</v>
      </c>
      <c r="Y2278" s="6" t="s">
        <v>1508</v>
      </c>
      <c r="Z2278" s="6" t="s">
        <v>1508</v>
      </c>
      <c r="AA2278" s="35" t="s">
        <v>3376</v>
      </c>
      <c r="AB2278" s="6" t="s">
        <v>3377</v>
      </c>
    </row>
    <row r="2279" ht="15.75" hidden="1" customHeight="1">
      <c r="A2279" s="2">
        <v>52.0</v>
      </c>
      <c r="B2279" s="18" t="s">
        <v>789</v>
      </c>
      <c r="C2279">
        <v>2.0</v>
      </c>
      <c r="D2279">
        <v>0.0</v>
      </c>
      <c r="E2279" t="s">
        <v>965</v>
      </c>
      <c r="F2279" t="s">
        <v>1134</v>
      </c>
      <c r="G2279" t="s">
        <v>3378</v>
      </c>
      <c r="H2279" t="s">
        <v>1725</v>
      </c>
      <c r="I2279" t="s">
        <v>972</v>
      </c>
      <c r="J2279" t="s">
        <v>973</v>
      </c>
      <c r="K2279" s="23">
        <v>0.0</v>
      </c>
      <c r="N2279">
        <v>24.9</v>
      </c>
      <c r="O2279" s="23">
        <v>1.0</v>
      </c>
      <c r="R2279">
        <v>31.9</v>
      </c>
      <c r="S2279" t="s">
        <v>976</v>
      </c>
      <c r="T2279">
        <v>0.0</v>
      </c>
      <c r="U2279">
        <v>0.0</v>
      </c>
      <c r="V2279" s="6" t="s">
        <v>978</v>
      </c>
      <c r="W2279" s="6" t="s">
        <v>1384</v>
      </c>
      <c r="X2279" s="6" t="s">
        <v>1384</v>
      </c>
      <c r="Y2279" s="6" t="s">
        <v>1508</v>
      </c>
      <c r="Z2279" s="6" t="s">
        <v>1508</v>
      </c>
      <c r="AA2279" s="35" t="s">
        <v>3376</v>
      </c>
      <c r="AB2279" s="6" t="s">
        <v>3377</v>
      </c>
    </row>
    <row r="2280" ht="15.75" hidden="1" customHeight="1">
      <c r="A2280" s="2">
        <v>52.0</v>
      </c>
      <c r="B2280" s="18" t="s">
        <v>789</v>
      </c>
      <c r="C2280">
        <v>3.0</v>
      </c>
      <c r="D2280">
        <v>0.0</v>
      </c>
      <c r="E2280" t="s">
        <v>965</v>
      </c>
      <c r="F2280" t="s">
        <v>1134</v>
      </c>
      <c r="G2280" t="s">
        <v>3378</v>
      </c>
      <c r="H2280" t="s">
        <v>1725</v>
      </c>
      <c r="I2280" t="s">
        <v>972</v>
      </c>
      <c r="J2280" t="s">
        <v>973</v>
      </c>
      <c r="K2280" s="23">
        <v>0.0</v>
      </c>
      <c r="N2280">
        <v>37.1</v>
      </c>
      <c r="O2280" s="23">
        <v>1.0</v>
      </c>
      <c r="R2280">
        <v>40.0</v>
      </c>
      <c r="S2280" t="s">
        <v>976</v>
      </c>
      <c r="T2280">
        <v>0.0</v>
      </c>
      <c r="U2280">
        <v>0.0</v>
      </c>
      <c r="V2280" s="6" t="s">
        <v>978</v>
      </c>
      <c r="W2280" s="6" t="s">
        <v>1384</v>
      </c>
      <c r="X2280" s="6" t="s">
        <v>1384</v>
      </c>
      <c r="Y2280" s="6" t="s">
        <v>1508</v>
      </c>
      <c r="Z2280" s="6" t="s">
        <v>1508</v>
      </c>
      <c r="AA2280" s="35" t="s">
        <v>3376</v>
      </c>
      <c r="AB2280" s="6" t="s">
        <v>3377</v>
      </c>
    </row>
    <row r="2281" ht="15.75" hidden="1" customHeight="1">
      <c r="A2281" s="2">
        <v>52.0</v>
      </c>
      <c r="B2281" s="18" t="s">
        <v>789</v>
      </c>
      <c r="C2281">
        <v>0.0</v>
      </c>
      <c r="D2281">
        <v>0.0</v>
      </c>
      <c r="E2281" t="s">
        <v>965</v>
      </c>
      <c r="F2281" t="s">
        <v>1134</v>
      </c>
      <c r="G2281" t="s">
        <v>2730</v>
      </c>
      <c r="H2281" t="s">
        <v>3357</v>
      </c>
      <c r="I2281" t="s">
        <v>972</v>
      </c>
      <c r="J2281" t="s">
        <v>973</v>
      </c>
      <c r="K2281" s="23">
        <v>0.0</v>
      </c>
      <c r="O2281" s="23">
        <v>1.0</v>
      </c>
      <c r="S2281" t="s">
        <v>976</v>
      </c>
      <c r="T2281">
        <v>0.0</v>
      </c>
      <c r="U2281">
        <v>0.0</v>
      </c>
      <c r="V2281" s="6" t="s">
        <v>978</v>
      </c>
      <c r="W2281" s="6" t="s">
        <v>1384</v>
      </c>
      <c r="X2281" s="6" t="s">
        <v>1384</v>
      </c>
      <c r="Y2281" s="6" t="s">
        <v>1508</v>
      </c>
      <c r="Z2281" s="6" t="s">
        <v>1508</v>
      </c>
      <c r="AA2281" s="35" t="s">
        <v>3379</v>
      </c>
      <c r="AB2281" s="6" t="s">
        <v>3380</v>
      </c>
    </row>
    <row r="2282" ht="15.75" hidden="1" customHeight="1">
      <c r="A2282" s="2">
        <v>52.0</v>
      </c>
      <c r="B2282" s="18" t="s">
        <v>789</v>
      </c>
      <c r="C2282">
        <v>0.0</v>
      </c>
      <c r="D2282">
        <v>0.0</v>
      </c>
      <c r="E2282" t="s">
        <v>965</v>
      </c>
      <c r="F2282" t="s">
        <v>1134</v>
      </c>
      <c r="G2282" t="s">
        <v>3381</v>
      </c>
      <c r="H2282" t="s">
        <v>3382</v>
      </c>
      <c r="I2282" t="s">
        <v>972</v>
      </c>
      <c r="J2282" t="s">
        <v>973</v>
      </c>
      <c r="K2282" s="23">
        <v>0.0</v>
      </c>
      <c r="O2282" s="23">
        <v>1.0</v>
      </c>
      <c r="S2282" t="s">
        <v>976</v>
      </c>
      <c r="T2282">
        <v>0.0</v>
      </c>
      <c r="U2282">
        <v>0.0</v>
      </c>
      <c r="V2282" s="6" t="s">
        <v>978</v>
      </c>
      <c r="W2282" s="6" t="s">
        <v>1384</v>
      </c>
      <c r="X2282" s="6" t="s">
        <v>1384</v>
      </c>
      <c r="Y2282" s="6" t="s">
        <v>1508</v>
      </c>
      <c r="Z2282" s="6" t="s">
        <v>1508</v>
      </c>
      <c r="AA2282" s="35" t="s">
        <v>3383</v>
      </c>
      <c r="AB2282" s="6" t="s">
        <v>3384</v>
      </c>
    </row>
    <row r="2283" ht="15.75" hidden="1" customHeight="1">
      <c r="A2283" s="2">
        <v>53.0</v>
      </c>
      <c r="B2283" s="18" t="s">
        <v>789</v>
      </c>
      <c r="C2283">
        <v>4.0</v>
      </c>
      <c r="D2283">
        <v>0.0</v>
      </c>
      <c r="E2283" t="s">
        <v>965</v>
      </c>
      <c r="F2283" t="s">
        <v>1134</v>
      </c>
      <c r="G2283" t="s">
        <v>3385</v>
      </c>
      <c r="H2283" t="s">
        <v>3357</v>
      </c>
      <c r="I2283" t="s">
        <v>972</v>
      </c>
      <c r="J2283" t="s">
        <v>973</v>
      </c>
      <c r="K2283" s="23">
        <v>0.0</v>
      </c>
      <c r="N2283">
        <v>110.0</v>
      </c>
      <c r="O2283" s="23">
        <v>1.0</v>
      </c>
      <c r="R2283">
        <v>66.0</v>
      </c>
      <c r="S2283">
        <v>0.01</v>
      </c>
      <c r="T2283">
        <v>-1.0</v>
      </c>
      <c r="U2283">
        <v>1.0</v>
      </c>
      <c r="V2283" s="6" t="s">
        <v>978</v>
      </c>
      <c r="W2283" s="6" t="s">
        <v>1384</v>
      </c>
      <c r="X2283" s="6" t="s">
        <v>1384</v>
      </c>
      <c r="Y2283" s="6" t="s">
        <v>1508</v>
      </c>
      <c r="Z2283" s="6" t="s">
        <v>1508</v>
      </c>
      <c r="AA2283" s="46" t="s">
        <v>3386</v>
      </c>
      <c r="AB2283" s="46" t="s">
        <v>3387</v>
      </c>
      <c r="AC2283" s="46"/>
    </row>
    <row r="2284" ht="15.75" hidden="1" customHeight="1">
      <c r="A2284" s="2">
        <v>53.0</v>
      </c>
      <c r="B2284" s="18" t="s">
        <v>789</v>
      </c>
      <c r="C2284">
        <v>4.0</v>
      </c>
      <c r="D2284">
        <v>0.0</v>
      </c>
      <c r="E2284" t="s">
        <v>965</v>
      </c>
      <c r="F2284" t="s">
        <v>1134</v>
      </c>
      <c r="G2284" t="s">
        <v>3388</v>
      </c>
      <c r="H2284" t="s">
        <v>3357</v>
      </c>
      <c r="I2284" t="s">
        <v>972</v>
      </c>
      <c r="J2284" t="s">
        <v>973</v>
      </c>
      <c r="K2284" s="23">
        <v>0.0</v>
      </c>
      <c r="N2284">
        <v>64.0</v>
      </c>
      <c r="O2284" s="23">
        <v>1.0</v>
      </c>
      <c r="R2284">
        <v>52.0</v>
      </c>
      <c r="S2284">
        <v>0.05</v>
      </c>
      <c r="T2284">
        <v>-1.0</v>
      </c>
      <c r="U2284">
        <v>1.0</v>
      </c>
      <c r="V2284" s="6" t="s">
        <v>978</v>
      </c>
      <c r="W2284" s="6" t="s">
        <v>1384</v>
      </c>
      <c r="X2284" s="6" t="s">
        <v>1384</v>
      </c>
      <c r="Y2284" s="6" t="s">
        <v>1508</v>
      </c>
      <c r="Z2284" s="6" t="s">
        <v>1508</v>
      </c>
      <c r="AA2284" s="46" t="s">
        <v>3386</v>
      </c>
      <c r="AB2284" s="46" t="s">
        <v>3387</v>
      </c>
      <c r="AC2284" s="46"/>
    </row>
    <row r="2285" ht="15.75" hidden="1" customHeight="1">
      <c r="A2285" s="2">
        <v>53.0</v>
      </c>
      <c r="B2285" s="18" t="s">
        <v>789</v>
      </c>
      <c r="C2285">
        <v>4.0</v>
      </c>
      <c r="D2285">
        <v>0.0</v>
      </c>
      <c r="E2285" t="s">
        <v>965</v>
      </c>
      <c r="F2285" t="s">
        <v>1134</v>
      </c>
      <c r="G2285" t="s">
        <v>3389</v>
      </c>
      <c r="H2285" t="s">
        <v>3357</v>
      </c>
      <c r="I2285" t="s">
        <v>972</v>
      </c>
      <c r="J2285" t="s">
        <v>973</v>
      </c>
      <c r="K2285" s="23">
        <v>0.0</v>
      </c>
      <c r="N2285">
        <f>AVERAGE(78+90+128)</f>
        <v>296</v>
      </c>
      <c r="O2285" s="23">
        <v>1.0</v>
      </c>
      <c r="R2285">
        <f>AVERAGE(71+125+106)</f>
        <v>302</v>
      </c>
      <c r="S2285">
        <v>0.05</v>
      </c>
      <c r="T2285">
        <v>1.0</v>
      </c>
      <c r="U2285">
        <v>-1.0</v>
      </c>
      <c r="V2285" s="6" t="s">
        <v>978</v>
      </c>
      <c r="W2285" s="6" t="s">
        <v>1384</v>
      </c>
      <c r="X2285" s="6" t="s">
        <v>1384</v>
      </c>
      <c r="Y2285" s="6" t="s">
        <v>1508</v>
      </c>
      <c r="Z2285" s="6" t="s">
        <v>1508</v>
      </c>
      <c r="AA2285" s="46" t="s">
        <v>3386</v>
      </c>
      <c r="AB2285" s="46" t="s">
        <v>3387</v>
      </c>
      <c r="AC2285" s="46"/>
    </row>
    <row r="2286" ht="15.75" hidden="1" customHeight="1">
      <c r="A2286" s="2">
        <v>53.0</v>
      </c>
      <c r="B2286" s="18" t="s">
        <v>789</v>
      </c>
      <c r="C2286">
        <v>4.0</v>
      </c>
      <c r="D2286">
        <v>0.0</v>
      </c>
      <c r="E2286" t="s">
        <v>965</v>
      </c>
      <c r="F2286" t="s">
        <v>1134</v>
      </c>
      <c r="G2286" t="s">
        <v>3390</v>
      </c>
      <c r="H2286" t="s">
        <v>3357</v>
      </c>
      <c r="I2286" t="s">
        <v>972</v>
      </c>
      <c r="J2286" t="s">
        <v>973</v>
      </c>
      <c r="K2286" s="23">
        <v>0.0</v>
      </c>
      <c r="N2286">
        <f>AVERAGE(161+157+140)</f>
        <v>458</v>
      </c>
      <c r="O2286" s="23">
        <v>1.0</v>
      </c>
      <c r="R2286">
        <f>AVERAGE(145+184+152)</f>
        <v>481</v>
      </c>
      <c r="S2286" t="s">
        <v>976</v>
      </c>
      <c r="T2286">
        <v>0.0</v>
      </c>
      <c r="U2286">
        <v>0.0</v>
      </c>
      <c r="V2286" s="6" t="s">
        <v>978</v>
      </c>
      <c r="W2286" s="6" t="s">
        <v>1384</v>
      </c>
      <c r="X2286" s="6" t="s">
        <v>1384</v>
      </c>
      <c r="Y2286" s="6" t="s">
        <v>1508</v>
      </c>
      <c r="Z2286" s="6" t="s">
        <v>1508</v>
      </c>
      <c r="AA2286" s="46" t="s">
        <v>3386</v>
      </c>
      <c r="AB2286" s="46" t="s">
        <v>3387</v>
      </c>
      <c r="AC2286" s="46"/>
    </row>
    <row r="2287" ht="15.75" hidden="1" customHeight="1">
      <c r="A2287" s="2">
        <v>53.0</v>
      </c>
      <c r="B2287" s="18" t="s">
        <v>789</v>
      </c>
      <c r="C2287">
        <v>4.0</v>
      </c>
      <c r="D2287">
        <v>0.0</v>
      </c>
      <c r="E2287" t="s">
        <v>965</v>
      </c>
      <c r="F2287" t="s">
        <v>1134</v>
      </c>
      <c r="G2287" t="s">
        <v>3391</v>
      </c>
      <c r="H2287" t="s">
        <v>3357</v>
      </c>
      <c r="I2287" t="s">
        <v>972</v>
      </c>
      <c r="J2287" t="s">
        <v>973</v>
      </c>
      <c r="K2287" s="23">
        <v>0.0</v>
      </c>
      <c r="N2287">
        <f>AVERAGE(234+237+131)</f>
        <v>602</v>
      </c>
      <c r="O2287" s="23">
        <v>1.0</v>
      </c>
      <c r="R2287">
        <f>AVERAGE(216+225+193)</f>
        <v>634</v>
      </c>
      <c r="S2287">
        <v>0.01</v>
      </c>
      <c r="T2287">
        <v>1.0</v>
      </c>
      <c r="U2287">
        <v>1.0</v>
      </c>
      <c r="V2287" s="6" t="s">
        <v>978</v>
      </c>
      <c r="W2287" s="6" t="s">
        <v>1384</v>
      </c>
      <c r="X2287" s="6" t="s">
        <v>1384</v>
      </c>
      <c r="Y2287" s="6" t="s">
        <v>1508</v>
      </c>
      <c r="Z2287" s="6" t="s">
        <v>1508</v>
      </c>
      <c r="AA2287" s="46" t="s">
        <v>3386</v>
      </c>
      <c r="AB2287" s="46" t="s">
        <v>3387</v>
      </c>
      <c r="AC2287" s="46"/>
    </row>
    <row r="2288" ht="15.75" hidden="1" customHeight="1">
      <c r="A2288" s="2">
        <v>53.0</v>
      </c>
      <c r="B2288" s="18" t="s">
        <v>789</v>
      </c>
      <c r="C2288">
        <v>4.0</v>
      </c>
      <c r="D2288">
        <v>0.0</v>
      </c>
      <c r="E2288" t="s">
        <v>965</v>
      </c>
      <c r="F2288" t="s">
        <v>1134</v>
      </c>
      <c r="G2288" t="s">
        <v>3392</v>
      </c>
      <c r="H2288" t="s">
        <v>3357</v>
      </c>
      <c r="I2288" t="s">
        <v>972</v>
      </c>
      <c r="J2288" t="s">
        <v>973</v>
      </c>
      <c r="K2288" s="23">
        <v>0.0</v>
      </c>
      <c r="N2288">
        <f>AVERAGE(442+385+291)</f>
        <v>1118</v>
      </c>
      <c r="O2288" s="23">
        <v>1.0</v>
      </c>
      <c r="R2288">
        <f>AVERAGE(493+300+388)</f>
        <v>1181</v>
      </c>
      <c r="S2288">
        <v>0.01</v>
      </c>
      <c r="T2288">
        <v>1.0</v>
      </c>
      <c r="U2288">
        <v>1.0</v>
      </c>
      <c r="V2288" s="6" t="s">
        <v>978</v>
      </c>
      <c r="W2288" s="6" t="s">
        <v>1384</v>
      </c>
      <c r="X2288" s="6" t="s">
        <v>1384</v>
      </c>
      <c r="Y2288" s="6" t="s">
        <v>1508</v>
      </c>
      <c r="Z2288" s="6" t="s">
        <v>1508</v>
      </c>
      <c r="AA2288" s="46" t="s">
        <v>3386</v>
      </c>
      <c r="AB2288" s="46" t="s">
        <v>3387</v>
      </c>
      <c r="AC2288" s="46"/>
    </row>
    <row r="2289" ht="15.75" hidden="1" customHeight="1">
      <c r="A2289" s="2">
        <v>53.0</v>
      </c>
      <c r="B2289" s="18" t="s">
        <v>789</v>
      </c>
      <c r="C2289">
        <v>4.0</v>
      </c>
      <c r="D2289">
        <v>0.0</v>
      </c>
      <c r="E2289" t="s">
        <v>965</v>
      </c>
      <c r="F2289" t="s">
        <v>1134</v>
      </c>
      <c r="G2289" t="s">
        <v>3393</v>
      </c>
      <c r="H2289" t="s">
        <v>3357</v>
      </c>
      <c r="I2289" t="s">
        <v>972</v>
      </c>
      <c r="J2289" t="s">
        <v>973</v>
      </c>
      <c r="K2289" s="23">
        <v>0.0</v>
      </c>
      <c r="N2289">
        <f>AVERAGE(85+130+307)</f>
        <v>522</v>
      </c>
      <c r="O2289" s="23">
        <v>1.0</v>
      </c>
      <c r="R2289">
        <f>AVERAGE(75+165+161)</f>
        <v>401</v>
      </c>
      <c r="S2289">
        <v>0.001</v>
      </c>
      <c r="T2289">
        <v>-1.0</v>
      </c>
      <c r="U2289">
        <v>1.0</v>
      </c>
      <c r="V2289" s="6" t="s">
        <v>978</v>
      </c>
      <c r="W2289" s="6" t="s">
        <v>1384</v>
      </c>
      <c r="X2289" s="6" t="s">
        <v>1384</v>
      </c>
      <c r="Y2289" s="6" t="s">
        <v>1508</v>
      </c>
      <c r="Z2289" s="6" t="s">
        <v>1508</v>
      </c>
      <c r="AA2289" s="46" t="s">
        <v>3394</v>
      </c>
      <c r="AB2289" s="46" t="s">
        <v>3395</v>
      </c>
      <c r="AC2289" s="46"/>
    </row>
    <row r="2290" ht="15.75" hidden="1" customHeight="1">
      <c r="A2290" s="2">
        <v>53.0</v>
      </c>
      <c r="B2290" s="18" t="s">
        <v>789</v>
      </c>
      <c r="C2290">
        <v>4.0</v>
      </c>
      <c r="D2290">
        <v>0.0</v>
      </c>
      <c r="E2290" t="s">
        <v>965</v>
      </c>
      <c r="F2290" t="s">
        <v>1134</v>
      </c>
      <c r="G2290" t="s">
        <v>3396</v>
      </c>
      <c r="H2290" t="s">
        <v>3357</v>
      </c>
      <c r="I2290" t="s">
        <v>972</v>
      </c>
      <c r="J2290" t="s">
        <v>973</v>
      </c>
      <c r="K2290" s="23">
        <v>0.0</v>
      </c>
      <c r="N2290">
        <f>AVERAGE(58+58+51)</f>
        <v>167</v>
      </c>
      <c r="O2290" s="23">
        <v>1.0</v>
      </c>
      <c r="R2290">
        <f>AVERAGE(67+53+51)</f>
        <v>171</v>
      </c>
      <c r="S2290">
        <v>0.01</v>
      </c>
      <c r="T2290">
        <v>1.0</v>
      </c>
      <c r="U2290">
        <v>1.0</v>
      </c>
      <c r="V2290" s="6" t="s">
        <v>978</v>
      </c>
      <c r="W2290" s="6" t="s">
        <v>1384</v>
      </c>
      <c r="X2290" s="6" t="s">
        <v>1384</v>
      </c>
      <c r="Y2290" s="6" t="s">
        <v>1508</v>
      </c>
      <c r="Z2290" s="6" t="s">
        <v>1508</v>
      </c>
      <c r="AA2290" s="46" t="s">
        <v>3397</v>
      </c>
      <c r="AB2290" s="46" t="s">
        <v>3398</v>
      </c>
      <c r="AC2290" s="46"/>
    </row>
    <row r="2291" ht="15.75" hidden="1" customHeight="1">
      <c r="A2291" s="2">
        <v>53.0</v>
      </c>
      <c r="B2291" s="18" t="s">
        <v>789</v>
      </c>
      <c r="C2291">
        <v>4.0</v>
      </c>
      <c r="D2291">
        <v>0.0</v>
      </c>
      <c r="E2291" t="s">
        <v>965</v>
      </c>
      <c r="F2291" t="s">
        <v>1134</v>
      </c>
      <c r="G2291" t="s">
        <v>3399</v>
      </c>
      <c r="H2291" t="s">
        <v>3357</v>
      </c>
      <c r="I2291" t="s">
        <v>972</v>
      </c>
      <c r="J2291" t="s">
        <v>973</v>
      </c>
      <c r="K2291" s="23">
        <v>0.0</v>
      </c>
      <c r="N2291">
        <f>AVERAGE(64+59+56)</f>
        <v>179</v>
      </c>
      <c r="O2291" s="23">
        <v>1.0</v>
      </c>
      <c r="R2291">
        <f>AVERAGE(63+61+58)</f>
        <v>182</v>
      </c>
      <c r="S2291">
        <v>0.05</v>
      </c>
      <c r="T2291">
        <v>1.0</v>
      </c>
      <c r="U2291">
        <v>1.0</v>
      </c>
      <c r="V2291" s="6" t="s">
        <v>978</v>
      </c>
      <c r="W2291" s="6" t="s">
        <v>1384</v>
      </c>
      <c r="X2291" s="6" t="s">
        <v>1384</v>
      </c>
      <c r="Y2291" s="6" t="s">
        <v>1508</v>
      </c>
      <c r="Z2291" s="6" t="s">
        <v>1508</v>
      </c>
      <c r="AA2291" s="46" t="s">
        <v>3397</v>
      </c>
      <c r="AB2291" s="46" t="s">
        <v>3398</v>
      </c>
      <c r="AC2291" s="46"/>
    </row>
    <row r="2292" ht="15.75" hidden="1" customHeight="1">
      <c r="A2292" s="2">
        <v>53.0</v>
      </c>
      <c r="B2292" s="18" t="s">
        <v>789</v>
      </c>
      <c r="C2292">
        <v>4.0</v>
      </c>
      <c r="D2292">
        <v>0.0</v>
      </c>
      <c r="E2292" t="s">
        <v>965</v>
      </c>
      <c r="F2292" t="s">
        <v>1134</v>
      </c>
      <c r="G2292" t="s">
        <v>3400</v>
      </c>
      <c r="H2292" t="s">
        <v>3357</v>
      </c>
      <c r="I2292" t="s">
        <v>972</v>
      </c>
      <c r="J2292" t="s">
        <v>973</v>
      </c>
      <c r="K2292" s="23">
        <v>0.0</v>
      </c>
      <c r="N2292">
        <f>AVERAGE(77+69+68)</f>
        <v>214</v>
      </c>
      <c r="O2292" s="23">
        <v>1.0</v>
      </c>
      <c r="R2292">
        <f>AVERAGE(90+71+71)</f>
        <v>232</v>
      </c>
      <c r="S2292">
        <v>0.01</v>
      </c>
      <c r="T2292">
        <v>1.0</v>
      </c>
      <c r="U2292">
        <v>1.0</v>
      </c>
      <c r="V2292" s="6" t="s">
        <v>978</v>
      </c>
      <c r="W2292" s="6" t="s">
        <v>1384</v>
      </c>
      <c r="X2292" s="6" t="s">
        <v>1384</v>
      </c>
      <c r="Y2292" s="6" t="s">
        <v>1508</v>
      </c>
      <c r="Z2292" s="6" t="s">
        <v>1508</v>
      </c>
      <c r="AA2292" s="46" t="s">
        <v>3397</v>
      </c>
      <c r="AB2292" s="46" t="s">
        <v>3398</v>
      </c>
      <c r="AC2292" s="46"/>
    </row>
    <row r="2293" ht="15.75" hidden="1" customHeight="1">
      <c r="A2293" s="2">
        <v>53.0</v>
      </c>
      <c r="B2293" s="18" t="s">
        <v>789</v>
      </c>
      <c r="C2293">
        <v>4.0</v>
      </c>
      <c r="D2293">
        <v>0.0</v>
      </c>
      <c r="E2293" t="s">
        <v>965</v>
      </c>
      <c r="F2293" t="s">
        <v>1134</v>
      </c>
      <c r="G2293" t="s">
        <v>3401</v>
      </c>
      <c r="H2293" t="s">
        <v>3357</v>
      </c>
      <c r="I2293" t="s">
        <v>972</v>
      </c>
      <c r="J2293" t="s">
        <v>973</v>
      </c>
      <c r="K2293" s="23">
        <v>0.0</v>
      </c>
      <c r="N2293">
        <f>AVERAGE(71+66+64)</f>
        <v>201</v>
      </c>
      <c r="O2293" s="23">
        <v>1.0</v>
      </c>
      <c r="R2293">
        <f>AVERAGE(75+64+67)</f>
        <v>206</v>
      </c>
      <c r="S2293">
        <v>0.01</v>
      </c>
      <c r="T2293">
        <v>1.0</v>
      </c>
      <c r="U2293">
        <v>1.0</v>
      </c>
      <c r="V2293" s="6" t="s">
        <v>978</v>
      </c>
      <c r="W2293" s="6" t="s">
        <v>1384</v>
      </c>
      <c r="X2293" s="6" t="s">
        <v>1384</v>
      </c>
      <c r="Y2293" s="6" t="s">
        <v>1508</v>
      </c>
      <c r="Z2293" s="6" t="s">
        <v>1508</v>
      </c>
      <c r="AA2293" s="46" t="s">
        <v>3397</v>
      </c>
      <c r="AB2293" s="46" t="s">
        <v>3398</v>
      </c>
      <c r="AC2293" s="46"/>
    </row>
    <row r="2294" ht="15.75" hidden="1" customHeight="1">
      <c r="A2294" s="2">
        <v>53.0</v>
      </c>
      <c r="B2294" s="18" t="s">
        <v>789</v>
      </c>
      <c r="C2294">
        <v>4.0</v>
      </c>
      <c r="D2294">
        <v>0.0</v>
      </c>
      <c r="E2294" t="s">
        <v>965</v>
      </c>
      <c r="F2294" t="s">
        <v>1134</v>
      </c>
      <c r="G2294" t="s">
        <v>3402</v>
      </c>
      <c r="H2294" t="s">
        <v>3357</v>
      </c>
      <c r="I2294" t="s">
        <v>972</v>
      </c>
      <c r="J2294" t="s">
        <v>973</v>
      </c>
      <c r="K2294" s="23">
        <v>0.0</v>
      </c>
      <c r="N2294">
        <f>AVERAGE(63+60+58)</f>
        <v>181</v>
      </c>
      <c r="O2294" s="23">
        <v>1.0</v>
      </c>
      <c r="R2294">
        <f>AVERAGE(68+60+62)</f>
        <v>190</v>
      </c>
      <c r="S2294" t="s">
        <v>976</v>
      </c>
      <c r="T2294">
        <v>0.0</v>
      </c>
      <c r="U2294">
        <v>0.0</v>
      </c>
      <c r="V2294" s="6" t="s">
        <v>978</v>
      </c>
      <c r="W2294" s="6" t="s">
        <v>1384</v>
      </c>
      <c r="X2294" s="6" t="s">
        <v>1384</v>
      </c>
      <c r="Y2294" s="6" t="s">
        <v>1508</v>
      </c>
      <c r="Z2294" s="6" t="s">
        <v>1508</v>
      </c>
      <c r="AA2294" s="46" t="s">
        <v>3397</v>
      </c>
      <c r="AB2294" s="46" t="s">
        <v>3398</v>
      </c>
      <c r="AC2294" s="46"/>
    </row>
    <row r="2295" ht="15.75" hidden="1" customHeight="1">
      <c r="A2295" s="2">
        <v>53.0</v>
      </c>
      <c r="B2295" s="18" t="s">
        <v>789</v>
      </c>
      <c r="C2295">
        <v>4.0</v>
      </c>
      <c r="D2295">
        <v>0.0</v>
      </c>
      <c r="E2295" t="s">
        <v>965</v>
      </c>
      <c r="F2295" t="s">
        <v>1134</v>
      </c>
      <c r="G2295" t="s">
        <v>3403</v>
      </c>
      <c r="H2295" t="s">
        <v>3357</v>
      </c>
      <c r="I2295" t="s">
        <v>972</v>
      </c>
      <c r="J2295" t="s">
        <v>973</v>
      </c>
      <c r="K2295" s="23">
        <v>0.0</v>
      </c>
      <c r="N2295">
        <f>AVERAGE(71+65+56)</f>
        <v>192</v>
      </c>
      <c r="O2295" s="23">
        <v>1.0</v>
      </c>
      <c r="R2295">
        <f>AVERAGE(71+65+61)</f>
        <v>197</v>
      </c>
      <c r="S2295">
        <v>0.05</v>
      </c>
      <c r="T2295">
        <v>1.0</v>
      </c>
      <c r="U2295">
        <v>1.0</v>
      </c>
      <c r="V2295" s="6" t="s">
        <v>978</v>
      </c>
      <c r="W2295" s="6" t="s">
        <v>1384</v>
      </c>
      <c r="X2295" s="6" t="s">
        <v>1384</v>
      </c>
      <c r="Y2295" s="6" t="s">
        <v>1508</v>
      </c>
      <c r="Z2295" s="6" t="s">
        <v>1508</v>
      </c>
      <c r="AA2295" s="46" t="s">
        <v>3397</v>
      </c>
      <c r="AB2295" s="46" t="s">
        <v>3398</v>
      </c>
      <c r="AC2295" s="46"/>
    </row>
    <row r="2296" ht="15.75" hidden="1" customHeight="1">
      <c r="A2296" s="2">
        <v>53.0</v>
      </c>
      <c r="B2296" s="18" t="s">
        <v>789</v>
      </c>
      <c r="C2296">
        <v>4.0</v>
      </c>
      <c r="D2296">
        <v>0.0</v>
      </c>
      <c r="E2296" t="s">
        <v>965</v>
      </c>
      <c r="F2296" t="s">
        <v>1134</v>
      </c>
      <c r="G2296" t="s">
        <v>3404</v>
      </c>
      <c r="H2296" t="s">
        <v>3357</v>
      </c>
      <c r="I2296" t="s">
        <v>972</v>
      </c>
      <c r="J2296" t="s">
        <v>973</v>
      </c>
      <c r="K2296" s="23">
        <v>0.0</v>
      </c>
      <c r="N2296">
        <f>AVERAGE(10.9+10.5+8.3)</f>
        <v>29.7</v>
      </c>
      <c r="O2296" s="23">
        <v>1.0</v>
      </c>
      <c r="R2296">
        <f>AVERAGE(17+8.4+8.3)</f>
        <v>33.7</v>
      </c>
      <c r="S2296">
        <v>0.001</v>
      </c>
      <c r="T2296">
        <v>1.0</v>
      </c>
      <c r="U2296">
        <v>1.0</v>
      </c>
      <c r="V2296" s="6" t="s">
        <v>978</v>
      </c>
      <c r="W2296" s="6" t="s">
        <v>1384</v>
      </c>
      <c r="X2296" s="6" t="s">
        <v>1384</v>
      </c>
      <c r="Y2296" s="6" t="s">
        <v>1508</v>
      </c>
      <c r="Z2296" s="6" t="s">
        <v>1508</v>
      </c>
      <c r="AA2296" s="46" t="s">
        <v>3405</v>
      </c>
      <c r="AB2296" s="46" t="s">
        <v>3406</v>
      </c>
      <c r="AC2296" s="46"/>
    </row>
    <row r="2297" ht="15.75" hidden="1" customHeight="1">
      <c r="A2297" s="2">
        <v>53.0</v>
      </c>
      <c r="B2297" s="18" t="s">
        <v>789</v>
      </c>
      <c r="C2297">
        <v>4.0</v>
      </c>
      <c r="D2297">
        <v>0.0</v>
      </c>
      <c r="E2297" t="s">
        <v>965</v>
      </c>
      <c r="F2297" t="s">
        <v>1134</v>
      </c>
      <c r="G2297" t="s">
        <v>3407</v>
      </c>
      <c r="H2297" t="s">
        <v>3357</v>
      </c>
      <c r="I2297" t="s">
        <v>972</v>
      </c>
      <c r="J2297" t="s">
        <v>973</v>
      </c>
      <c r="K2297" s="23">
        <v>0.0</v>
      </c>
      <c r="N2297">
        <f>AVERAGE(11+8.3+7.2)</f>
        <v>26.5</v>
      </c>
      <c r="O2297" s="23">
        <v>1.0</v>
      </c>
      <c r="R2297">
        <f>AVERAGE(11.6+7.7+8)</f>
        <v>27.3</v>
      </c>
      <c r="S2297">
        <v>0.05</v>
      </c>
      <c r="T2297">
        <v>1.0</v>
      </c>
      <c r="U2297">
        <v>1.0</v>
      </c>
      <c r="V2297" s="6" t="s">
        <v>978</v>
      </c>
      <c r="W2297" s="6" t="s">
        <v>1384</v>
      </c>
      <c r="X2297" s="6" t="s">
        <v>1384</v>
      </c>
      <c r="Y2297" s="6" t="s">
        <v>1508</v>
      </c>
      <c r="Z2297" s="6" t="s">
        <v>1508</v>
      </c>
      <c r="AA2297" s="46" t="s">
        <v>3405</v>
      </c>
      <c r="AB2297" s="46" t="s">
        <v>3406</v>
      </c>
      <c r="AC2297" s="46"/>
    </row>
    <row r="2298" ht="15.75" hidden="1" customHeight="1">
      <c r="A2298" s="2">
        <v>53.0</v>
      </c>
      <c r="B2298" s="18" t="s">
        <v>789</v>
      </c>
      <c r="C2298">
        <v>4.0</v>
      </c>
      <c r="D2298">
        <v>0.0</v>
      </c>
      <c r="E2298" t="s">
        <v>965</v>
      </c>
      <c r="F2298" t="s">
        <v>1134</v>
      </c>
      <c r="G2298" t="s">
        <v>3408</v>
      </c>
      <c r="H2298" t="s">
        <v>3357</v>
      </c>
      <c r="I2298" t="s">
        <v>972</v>
      </c>
      <c r="J2298" t="s">
        <v>973</v>
      </c>
      <c r="K2298" s="23">
        <v>0.0</v>
      </c>
      <c r="N2298">
        <f>AVERAGE(14.2+11.1+9.9)</f>
        <v>35.2</v>
      </c>
      <c r="O2298" s="23">
        <v>1.0</v>
      </c>
      <c r="R2298">
        <f>AVERAGE(18.3+10.6+10.8)</f>
        <v>39.7</v>
      </c>
      <c r="S2298">
        <v>0.001</v>
      </c>
      <c r="T2298">
        <v>1.0</v>
      </c>
      <c r="U2298">
        <v>1.0</v>
      </c>
      <c r="V2298" s="6" t="s">
        <v>978</v>
      </c>
      <c r="W2298" s="6" t="s">
        <v>1384</v>
      </c>
      <c r="X2298" s="6" t="s">
        <v>1384</v>
      </c>
      <c r="Y2298" s="6" t="s">
        <v>1508</v>
      </c>
      <c r="Z2298" s="6" t="s">
        <v>1508</v>
      </c>
      <c r="AA2298" s="46" t="s">
        <v>3405</v>
      </c>
      <c r="AB2298" s="46" t="s">
        <v>3406</v>
      </c>
      <c r="AC2298" s="46"/>
    </row>
    <row r="2299" ht="15.75" hidden="1" customHeight="1">
      <c r="A2299" s="2">
        <v>53.0</v>
      </c>
      <c r="B2299" s="18" t="s">
        <v>789</v>
      </c>
      <c r="C2299">
        <v>4.0</v>
      </c>
      <c r="D2299">
        <v>0.0</v>
      </c>
      <c r="E2299" t="s">
        <v>965</v>
      </c>
      <c r="F2299" t="s">
        <v>1134</v>
      </c>
      <c r="G2299" t="s">
        <v>3409</v>
      </c>
      <c r="H2299" t="s">
        <v>3357</v>
      </c>
      <c r="I2299" t="s">
        <v>972</v>
      </c>
      <c r="J2299" t="s">
        <v>973</v>
      </c>
      <c r="K2299" s="23">
        <v>0.0</v>
      </c>
      <c r="N2299">
        <f>AVERAGE(11.7+8.7+8)</f>
        <v>28.4</v>
      </c>
      <c r="O2299" s="23">
        <v>1.0</v>
      </c>
      <c r="R2299">
        <f>AVERAGE(14.5+8.2+9.1)</f>
        <v>31.8</v>
      </c>
      <c r="S2299">
        <v>0.01</v>
      </c>
      <c r="T2299">
        <v>1.0</v>
      </c>
      <c r="U2299">
        <v>1.0</v>
      </c>
      <c r="V2299" s="6" t="s">
        <v>978</v>
      </c>
      <c r="W2299" s="6" t="s">
        <v>1384</v>
      </c>
      <c r="X2299" s="6" t="s">
        <v>1384</v>
      </c>
      <c r="Y2299" s="6" t="s">
        <v>1508</v>
      </c>
      <c r="Z2299" s="6" t="s">
        <v>1508</v>
      </c>
      <c r="AA2299" s="46" t="s">
        <v>3405</v>
      </c>
      <c r="AB2299" s="46" t="s">
        <v>3406</v>
      </c>
      <c r="AC2299" s="46"/>
    </row>
    <row r="2300" ht="15.75" hidden="1" customHeight="1">
      <c r="A2300" s="2">
        <v>53.0</v>
      </c>
      <c r="B2300" s="18" t="s">
        <v>789</v>
      </c>
      <c r="C2300">
        <v>4.0</v>
      </c>
      <c r="D2300">
        <v>0.0</v>
      </c>
      <c r="E2300" t="s">
        <v>965</v>
      </c>
      <c r="F2300" t="s">
        <v>1134</v>
      </c>
      <c r="G2300" t="s">
        <v>3410</v>
      </c>
      <c r="H2300" t="s">
        <v>3357</v>
      </c>
      <c r="I2300" t="s">
        <v>972</v>
      </c>
      <c r="J2300" t="s">
        <v>973</v>
      </c>
      <c r="K2300" s="23">
        <v>0.0</v>
      </c>
      <c r="N2300">
        <f>AVERAGE(9.8+7.9+6.4)</f>
        <v>24.1</v>
      </c>
      <c r="O2300" s="23">
        <v>1.0</v>
      </c>
      <c r="R2300">
        <f>AVERAGE(10.9+7.1+7.6)</f>
        <v>25.6</v>
      </c>
      <c r="S2300">
        <v>0.01</v>
      </c>
      <c r="T2300">
        <v>1.0</v>
      </c>
      <c r="U2300">
        <v>1.0</v>
      </c>
      <c r="V2300" s="6" t="s">
        <v>978</v>
      </c>
      <c r="W2300" s="6" t="s">
        <v>1384</v>
      </c>
      <c r="X2300" s="6" t="s">
        <v>1384</v>
      </c>
      <c r="Y2300" s="6" t="s">
        <v>1508</v>
      </c>
      <c r="Z2300" s="6" t="s">
        <v>1508</v>
      </c>
      <c r="AA2300" s="46" t="s">
        <v>3405</v>
      </c>
      <c r="AB2300" s="46" t="s">
        <v>3406</v>
      </c>
      <c r="AC2300" s="46"/>
    </row>
    <row r="2301" ht="15.75" hidden="1" customHeight="1">
      <c r="A2301" s="2">
        <v>53.0</v>
      </c>
      <c r="B2301" s="18" t="s">
        <v>789</v>
      </c>
      <c r="C2301">
        <v>4.0</v>
      </c>
      <c r="D2301">
        <v>0.0</v>
      </c>
      <c r="E2301" t="s">
        <v>965</v>
      </c>
      <c r="F2301" t="s">
        <v>1134</v>
      </c>
      <c r="G2301" t="s">
        <v>3411</v>
      </c>
      <c r="H2301" t="s">
        <v>3357</v>
      </c>
      <c r="I2301" t="s">
        <v>972</v>
      </c>
      <c r="J2301" t="s">
        <v>973</v>
      </c>
      <c r="K2301" s="23">
        <v>0.0</v>
      </c>
      <c r="N2301">
        <f>AVERAGE(9.4+7.4+5.3)</f>
        <v>22.1</v>
      </c>
      <c r="O2301" s="23">
        <v>1.0</v>
      </c>
      <c r="R2301">
        <f>AVERAGE(9+7.1+7)</f>
        <v>23.1</v>
      </c>
      <c r="S2301">
        <v>0.05</v>
      </c>
      <c r="T2301">
        <v>1.0</v>
      </c>
      <c r="U2301">
        <v>1.0</v>
      </c>
      <c r="V2301" s="6" t="s">
        <v>978</v>
      </c>
      <c r="W2301" s="6" t="s">
        <v>1384</v>
      </c>
      <c r="X2301" s="6" t="s">
        <v>1384</v>
      </c>
      <c r="Y2301" s="6" t="s">
        <v>1508</v>
      </c>
      <c r="Z2301" s="6" t="s">
        <v>1508</v>
      </c>
      <c r="AA2301" s="46" t="s">
        <v>3405</v>
      </c>
      <c r="AB2301" s="46" t="s">
        <v>3406</v>
      </c>
      <c r="AC2301" s="46"/>
    </row>
    <row r="2302" ht="15.75" hidden="1" customHeight="1">
      <c r="A2302" s="2">
        <v>53.0</v>
      </c>
      <c r="B2302" s="18" t="s">
        <v>789</v>
      </c>
      <c r="C2302">
        <v>4.0</v>
      </c>
      <c r="D2302">
        <v>0.0</v>
      </c>
      <c r="E2302" t="s">
        <v>965</v>
      </c>
      <c r="F2302" t="s">
        <v>1134</v>
      </c>
      <c r="G2302" t="s">
        <v>3412</v>
      </c>
      <c r="H2302" t="s">
        <v>3357</v>
      </c>
      <c r="I2302" t="s">
        <v>972</v>
      </c>
      <c r="J2302" t="s">
        <v>973</v>
      </c>
      <c r="K2302" s="23">
        <v>0.0</v>
      </c>
      <c r="N2302">
        <f>AVERAGE(11.2+10.8+8.5)</f>
        <v>30.5</v>
      </c>
      <c r="O2302" s="23">
        <v>1.0</v>
      </c>
      <c r="R2302">
        <f>AVERAGE(17.8+8.7+8.5)</f>
        <v>35</v>
      </c>
      <c r="S2302">
        <v>0.05</v>
      </c>
      <c r="T2302">
        <v>1.0</v>
      </c>
      <c r="U2302">
        <v>1.0</v>
      </c>
      <c r="V2302" s="6" t="s">
        <v>978</v>
      </c>
      <c r="W2302" s="6" t="s">
        <v>1384</v>
      </c>
      <c r="X2302" s="6" t="s">
        <v>1384</v>
      </c>
      <c r="Y2302" s="6" t="s">
        <v>1508</v>
      </c>
      <c r="Z2302" s="6" t="s">
        <v>1508</v>
      </c>
      <c r="AA2302" s="46" t="s">
        <v>3413</v>
      </c>
      <c r="AB2302" s="46" t="s">
        <v>3414</v>
      </c>
      <c r="AC2302" s="46"/>
    </row>
    <row r="2303" ht="15.75" hidden="1" customHeight="1">
      <c r="A2303" s="2">
        <v>53.0</v>
      </c>
      <c r="B2303" s="18" t="s">
        <v>789</v>
      </c>
      <c r="C2303">
        <v>4.0</v>
      </c>
      <c r="D2303">
        <v>0.0</v>
      </c>
      <c r="E2303" t="s">
        <v>965</v>
      </c>
      <c r="F2303" t="s">
        <v>1134</v>
      </c>
      <c r="G2303" t="s">
        <v>3415</v>
      </c>
      <c r="H2303" t="s">
        <v>3357</v>
      </c>
      <c r="I2303" t="s">
        <v>972</v>
      </c>
      <c r="J2303" t="s">
        <v>973</v>
      </c>
      <c r="K2303" s="23">
        <v>0.0</v>
      </c>
      <c r="N2303">
        <f>AVERAGE(15.6+11.9+10.1)</f>
        <v>37.6</v>
      </c>
      <c r="O2303" s="23">
        <v>1.0</v>
      </c>
      <c r="R2303">
        <f>AVERAGE(18.6+10.2+11.3)</f>
        <v>40.1</v>
      </c>
      <c r="S2303">
        <v>0.01</v>
      </c>
      <c r="T2303">
        <v>1.0</v>
      </c>
      <c r="U2303">
        <v>1.0</v>
      </c>
      <c r="V2303" s="6" t="s">
        <v>978</v>
      </c>
      <c r="W2303" s="6" t="s">
        <v>1384</v>
      </c>
      <c r="X2303" s="6" t="s">
        <v>1384</v>
      </c>
      <c r="Y2303" s="6" t="s">
        <v>1508</v>
      </c>
      <c r="Z2303" s="6" t="s">
        <v>1508</v>
      </c>
      <c r="AA2303" s="46" t="s">
        <v>3413</v>
      </c>
      <c r="AB2303" s="46" t="s">
        <v>3414</v>
      </c>
      <c r="AC2303" s="46"/>
    </row>
    <row r="2304" ht="15.75" hidden="1" customHeight="1">
      <c r="A2304" s="2">
        <v>53.0</v>
      </c>
      <c r="B2304" s="18" t="s">
        <v>789</v>
      </c>
      <c r="C2304">
        <v>4.0</v>
      </c>
      <c r="D2304">
        <v>0.0</v>
      </c>
      <c r="E2304" t="s">
        <v>965</v>
      </c>
      <c r="F2304" t="s">
        <v>1134</v>
      </c>
      <c r="G2304" t="s">
        <v>3416</v>
      </c>
      <c r="H2304" t="s">
        <v>3357</v>
      </c>
      <c r="I2304" t="s">
        <v>972</v>
      </c>
      <c r="J2304" t="s">
        <v>973</v>
      </c>
      <c r="K2304" s="23">
        <v>0.0</v>
      </c>
      <c r="N2304">
        <f>AVERAGE(18+13.6+12.7)</f>
        <v>44.3</v>
      </c>
      <c r="O2304" s="23">
        <v>1.0</v>
      </c>
      <c r="R2304">
        <f>AVERAGE(21.1+13.2+13.5)</f>
        <v>47.8</v>
      </c>
      <c r="S2304">
        <v>0.001</v>
      </c>
      <c r="T2304">
        <v>1.0</v>
      </c>
      <c r="U2304">
        <v>1.0</v>
      </c>
      <c r="V2304" s="6" t="s">
        <v>978</v>
      </c>
      <c r="W2304" s="6" t="s">
        <v>1384</v>
      </c>
      <c r="X2304" s="6" t="s">
        <v>1384</v>
      </c>
      <c r="Y2304" s="6" t="s">
        <v>1508</v>
      </c>
      <c r="Z2304" s="6" t="s">
        <v>1508</v>
      </c>
      <c r="AA2304" s="46" t="s">
        <v>3413</v>
      </c>
      <c r="AB2304" s="46" t="s">
        <v>3414</v>
      </c>
      <c r="AC2304" s="46"/>
    </row>
    <row r="2305" ht="15.75" hidden="1" customHeight="1">
      <c r="A2305" s="2">
        <v>53.0</v>
      </c>
      <c r="B2305" s="18" t="s">
        <v>789</v>
      </c>
      <c r="C2305">
        <v>4.0</v>
      </c>
      <c r="D2305">
        <v>0.0</v>
      </c>
      <c r="E2305" t="s">
        <v>965</v>
      </c>
      <c r="F2305" t="s">
        <v>1134</v>
      </c>
      <c r="G2305" t="s">
        <v>3417</v>
      </c>
      <c r="H2305" t="s">
        <v>3357</v>
      </c>
      <c r="I2305" t="s">
        <v>972</v>
      </c>
      <c r="J2305" t="s">
        <v>973</v>
      </c>
      <c r="K2305" s="23">
        <v>0.0</v>
      </c>
      <c r="N2305">
        <f>AVERAGE(13.2+9.7+9.3)</f>
        <v>32.2</v>
      </c>
      <c r="O2305" s="23">
        <v>1.0</v>
      </c>
      <c r="R2305">
        <f>AVERAGE(16.3+9+10.3)</f>
        <v>35.6</v>
      </c>
      <c r="S2305">
        <v>0.01</v>
      </c>
      <c r="T2305">
        <v>1.0</v>
      </c>
      <c r="U2305">
        <v>1.0</v>
      </c>
      <c r="V2305" s="6" t="s">
        <v>978</v>
      </c>
      <c r="W2305" s="6" t="s">
        <v>1384</v>
      </c>
      <c r="X2305" s="6" t="s">
        <v>1384</v>
      </c>
      <c r="Y2305" s="6" t="s">
        <v>1508</v>
      </c>
      <c r="Z2305" s="6" t="s">
        <v>1508</v>
      </c>
      <c r="AA2305" s="46" t="s">
        <v>3413</v>
      </c>
      <c r="AB2305" s="46" t="s">
        <v>3414</v>
      </c>
      <c r="AC2305" s="46"/>
    </row>
    <row r="2306" ht="15.75" hidden="1" customHeight="1">
      <c r="A2306" s="2">
        <v>53.0</v>
      </c>
      <c r="B2306" s="18" t="s">
        <v>789</v>
      </c>
      <c r="C2306">
        <v>4.0</v>
      </c>
      <c r="D2306">
        <v>0.0</v>
      </c>
      <c r="E2306" t="s">
        <v>965</v>
      </c>
      <c r="F2306" t="s">
        <v>1134</v>
      </c>
      <c r="G2306" t="s">
        <v>3418</v>
      </c>
      <c r="H2306" t="s">
        <v>3357</v>
      </c>
      <c r="I2306" t="s">
        <v>972</v>
      </c>
      <c r="J2306" t="s">
        <v>973</v>
      </c>
      <c r="K2306" s="23">
        <v>0.0</v>
      </c>
      <c r="N2306">
        <f>AVERAGE(10.5+8.5+7.1)</f>
        <v>26.1</v>
      </c>
      <c r="O2306" s="23">
        <v>1.0</v>
      </c>
      <c r="R2306">
        <f>AVERAGE(13.1+7.7+8.6)</f>
        <v>29.4</v>
      </c>
      <c r="S2306">
        <v>0.05</v>
      </c>
      <c r="T2306">
        <v>1.0</v>
      </c>
      <c r="U2306">
        <v>1.0</v>
      </c>
      <c r="V2306" s="6" t="s">
        <v>978</v>
      </c>
      <c r="W2306" s="6" t="s">
        <v>1384</v>
      </c>
      <c r="X2306" s="6" t="s">
        <v>1384</v>
      </c>
      <c r="Y2306" s="6" t="s">
        <v>1508</v>
      </c>
      <c r="Z2306" s="6" t="s">
        <v>1508</v>
      </c>
      <c r="AA2306" s="46" t="s">
        <v>3413</v>
      </c>
      <c r="AB2306" s="46" t="s">
        <v>3414</v>
      </c>
      <c r="AC2306" s="46"/>
    </row>
    <row r="2307" ht="15.75" hidden="1" customHeight="1">
      <c r="A2307" s="2">
        <v>53.0</v>
      </c>
      <c r="B2307" s="18" t="s">
        <v>789</v>
      </c>
      <c r="C2307">
        <v>4.0</v>
      </c>
      <c r="D2307">
        <v>0.0</v>
      </c>
      <c r="E2307" t="s">
        <v>965</v>
      </c>
      <c r="F2307" t="s">
        <v>1134</v>
      </c>
      <c r="G2307" t="s">
        <v>3419</v>
      </c>
      <c r="H2307" t="s">
        <v>3357</v>
      </c>
      <c r="I2307" t="s">
        <v>972</v>
      </c>
      <c r="J2307" t="s">
        <v>973</v>
      </c>
      <c r="K2307" s="23">
        <v>0.0</v>
      </c>
      <c r="N2307">
        <f>AVERAGE(10.2+8.2+5.8)</f>
        <v>24.2</v>
      </c>
      <c r="O2307" s="23">
        <v>1.0</v>
      </c>
      <c r="R2307">
        <f>AVERAGE(10.1+7.8+7.9)</f>
        <v>25.8</v>
      </c>
      <c r="S2307">
        <v>0.05</v>
      </c>
      <c r="T2307">
        <v>1.0</v>
      </c>
      <c r="U2307">
        <v>1.0</v>
      </c>
      <c r="V2307" s="6" t="s">
        <v>978</v>
      </c>
      <c r="W2307" s="6" t="s">
        <v>1384</v>
      </c>
      <c r="X2307" s="6" t="s">
        <v>1384</v>
      </c>
      <c r="Y2307" s="6" t="s">
        <v>1508</v>
      </c>
      <c r="Z2307" s="6" t="s">
        <v>1508</v>
      </c>
      <c r="AA2307" s="46" t="s">
        <v>3413</v>
      </c>
      <c r="AB2307" s="46" t="s">
        <v>3414</v>
      </c>
      <c r="AC2307" s="46"/>
    </row>
    <row r="2308" ht="15.75" hidden="1" customHeight="1">
      <c r="A2308" s="2">
        <v>54.0</v>
      </c>
      <c r="B2308" s="18" t="s">
        <v>835</v>
      </c>
      <c r="C2308">
        <v>1.0</v>
      </c>
      <c r="D2308">
        <v>0.0</v>
      </c>
      <c r="E2308" t="s">
        <v>965</v>
      </c>
      <c r="F2308" t="s">
        <v>1134</v>
      </c>
      <c r="G2308" t="s">
        <v>3420</v>
      </c>
      <c r="H2308" t="s">
        <v>1249</v>
      </c>
      <c r="I2308" t="s">
        <v>3045</v>
      </c>
      <c r="J2308" t="s">
        <v>973</v>
      </c>
      <c r="K2308" s="23">
        <v>0.0</v>
      </c>
      <c r="N2308">
        <v>2.7</v>
      </c>
      <c r="O2308" s="23">
        <v>1.0</v>
      </c>
      <c r="R2308">
        <v>2.6</v>
      </c>
      <c r="S2308" t="s">
        <v>976</v>
      </c>
      <c r="T2308">
        <v>0.0</v>
      </c>
      <c r="U2308">
        <v>0.0</v>
      </c>
      <c r="V2308" s="6" t="s">
        <v>978</v>
      </c>
      <c r="W2308" s="6" t="s">
        <v>1384</v>
      </c>
      <c r="X2308" s="6" t="s">
        <v>1384</v>
      </c>
      <c r="Y2308" s="6" t="s">
        <v>1316</v>
      </c>
      <c r="Z2308" s="6" t="s">
        <v>1251</v>
      </c>
      <c r="AA2308" s="35" t="s">
        <v>3421</v>
      </c>
      <c r="AB2308" s="46" t="s">
        <v>3422</v>
      </c>
    </row>
    <row r="2309" ht="15.75" hidden="1" customHeight="1">
      <c r="A2309" s="2">
        <v>54.0</v>
      </c>
      <c r="B2309" s="18" t="s">
        <v>835</v>
      </c>
      <c r="C2309">
        <v>1.0</v>
      </c>
      <c r="D2309">
        <v>0.0</v>
      </c>
      <c r="E2309" t="s">
        <v>965</v>
      </c>
      <c r="F2309" t="s">
        <v>1134</v>
      </c>
      <c r="G2309" t="s">
        <v>3423</v>
      </c>
      <c r="H2309" t="s">
        <v>1249</v>
      </c>
      <c r="I2309" t="s">
        <v>3045</v>
      </c>
      <c r="J2309" t="s">
        <v>973</v>
      </c>
      <c r="K2309" s="23">
        <v>0.0</v>
      </c>
      <c r="N2309">
        <v>2.6</v>
      </c>
      <c r="O2309" s="23">
        <v>1.0</v>
      </c>
      <c r="R2309">
        <v>2.6</v>
      </c>
      <c r="S2309" t="s">
        <v>976</v>
      </c>
      <c r="T2309">
        <v>0.0</v>
      </c>
      <c r="U2309">
        <v>0.0</v>
      </c>
      <c r="V2309" s="6" t="s">
        <v>978</v>
      </c>
      <c r="W2309" s="6" t="s">
        <v>1384</v>
      </c>
      <c r="X2309" s="6" t="s">
        <v>1384</v>
      </c>
      <c r="Y2309" s="6" t="s">
        <v>1316</v>
      </c>
      <c r="Z2309" s="6" t="s">
        <v>1251</v>
      </c>
      <c r="AA2309" s="35" t="s">
        <v>3421</v>
      </c>
      <c r="AB2309" s="46" t="s">
        <v>3422</v>
      </c>
    </row>
    <row r="2310" ht="15.75" hidden="1" customHeight="1">
      <c r="A2310" s="2">
        <v>54.0</v>
      </c>
      <c r="B2310" s="18" t="s">
        <v>835</v>
      </c>
      <c r="C2310">
        <v>1.0</v>
      </c>
      <c r="D2310">
        <v>0.0</v>
      </c>
      <c r="E2310" t="s">
        <v>965</v>
      </c>
      <c r="F2310" t="s">
        <v>1134</v>
      </c>
      <c r="G2310" t="s">
        <v>3424</v>
      </c>
      <c r="H2310" t="s">
        <v>1249</v>
      </c>
      <c r="I2310" t="s">
        <v>3045</v>
      </c>
      <c r="J2310" t="s">
        <v>973</v>
      </c>
      <c r="K2310" s="23">
        <v>0.0</v>
      </c>
      <c r="N2310">
        <v>0.78</v>
      </c>
      <c r="O2310" s="23">
        <v>1.0</v>
      </c>
      <c r="R2310">
        <v>0.79</v>
      </c>
      <c r="S2310" t="s">
        <v>976</v>
      </c>
      <c r="T2310">
        <v>0.0</v>
      </c>
      <c r="U2310">
        <v>0.0</v>
      </c>
      <c r="V2310" s="6" t="s">
        <v>978</v>
      </c>
      <c r="W2310" s="6" t="s">
        <v>1384</v>
      </c>
      <c r="X2310" s="6" t="s">
        <v>1384</v>
      </c>
      <c r="Y2310" s="6" t="s">
        <v>1316</v>
      </c>
      <c r="Z2310" s="6" t="s">
        <v>1251</v>
      </c>
      <c r="AA2310" s="35" t="s">
        <v>3421</v>
      </c>
      <c r="AB2310" s="46" t="s">
        <v>3422</v>
      </c>
    </row>
    <row r="2311" ht="15.75" hidden="1" customHeight="1">
      <c r="A2311" s="2">
        <v>54.0</v>
      </c>
      <c r="B2311" s="18" t="s">
        <v>835</v>
      </c>
      <c r="C2311">
        <v>1.0</v>
      </c>
      <c r="D2311">
        <v>0.0</v>
      </c>
      <c r="E2311" t="s">
        <v>965</v>
      </c>
      <c r="F2311" t="s">
        <v>1134</v>
      </c>
      <c r="G2311" t="s">
        <v>3425</v>
      </c>
      <c r="H2311" t="s">
        <v>1249</v>
      </c>
      <c r="I2311" t="s">
        <v>3045</v>
      </c>
      <c r="J2311" t="s">
        <v>973</v>
      </c>
      <c r="K2311" s="23">
        <v>0.0</v>
      </c>
      <c r="N2311">
        <v>0.38</v>
      </c>
      <c r="O2311" s="23">
        <v>1.0</v>
      </c>
      <c r="R2311">
        <v>0.46</v>
      </c>
      <c r="S2311" t="s">
        <v>976</v>
      </c>
      <c r="T2311">
        <v>0.0</v>
      </c>
      <c r="U2311">
        <v>0.0</v>
      </c>
      <c r="V2311" s="6" t="s">
        <v>978</v>
      </c>
      <c r="W2311" s="6" t="s">
        <v>1384</v>
      </c>
      <c r="X2311" s="6" t="s">
        <v>1384</v>
      </c>
      <c r="Y2311" s="6" t="s">
        <v>1316</v>
      </c>
      <c r="Z2311" s="6" t="s">
        <v>1251</v>
      </c>
      <c r="AA2311" s="35" t="s">
        <v>3421</v>
      </c>
      <c r="AB2311" s="46" t="s">
        <v>3422</v>
      </c>
    </row>
    <row r="2312" ht="15.75" hidden="1" customHeight="1">
      <c r="A2312" s="2">
        <v>54.0</v>
      </c>
      <c r="B2312" s="18" t="s">
        <v>835</v>
      </c>
      <c r="C2312">
        <v>5.0</v>
      </c>
      <c r="D2312">
        <v>0.0</v>
      </c>
      <c r="E2312" t="s">
        <v>965</v>
      </c>
      <c r="F2312" t="s">
        <v>1134</v>
      </c>
      <c r="G2312" t="s">
        <v>3420</v>
      </c>
      <c r="H2312" t="s">
        <v>1249</v>
      </c>
      <c r="I2312" t="s">
        <v>3045</v>
      </c>
      <c r="J2312" t="s">
        <v>973</v>
      </c>
      <c r="K2312" s="23">
        <v>0.0</v>
      </c>
      <c r="N2312">
        <v>2.2</v>
      </c>
      <c r="O2312" s="23">
        <v>1.0</v>
      </c>
      <c r="R2312">
        <v>3.4</v>
      </c>
      <c r="S2312">
        <v>0.05</v>
      </c>
      <c r="T2312">
        <v>1.0</v>
      </c>
      <c r="U2312">
        <v>1.0</v>
      </c>
      <c r="V2312" s="6" t="s">
        <v>978</v>
      </c>
      <c r="W2312" s="6" t="s">
        <v>1384</v>
      </c>
      <c r="X2312" s="6" t="s">
        <v>1384</v>
      </c>
      <c r="Y2312" s="6" t="s">
        <v>1316</v>
      </c>
      <c r="Z2312" s="6" t="s">
        <v>1251</v>
      </c>
      <c r="AA2312" s="35" t="s">
        <v>3421</v>
      </c>
      <c r="AB2312" s="46" t="s">
        <v>3422</v>
      </c>
    </row>
    <row r="2313" ht="15.75" hidden="1" customHeight="1">
      <c r="A2313" s="2">
        <v>54.0</v>
      </c>
      <c r="B2313" s="18" t="s">
        <v>835</v>
      </c>
      <c r="C2313">
        <v>5.0</v>
      </c>
      <c r="D2313">
        <v>0.0</v>
      </c>
      <c r="E2313" t="s">
        <v>965</v>
      </c>
      <c r="F2313" t="s">
        <v>1134</v>
      </c>
      <c r="G2313" t="s">
        <v>3423</v>
      </c>
      <c r="H2313" t="s">
        <v>1249</v>
      </c>
      <c r="I2313" t="s">
        <v>3045</v>
      </c>
      <c r="J2313" t="s">
        <v>973</v>
      </c>
      <c r="K2313" s="23">
        <v>0.0</v>
      </c>
      <c r="N2313">
        <v>2.1</v>
      </c>
      <c r="O2313" s="23">
        <v>1.0</v>
      </c>
      <c r="R2313">
        <v>2.7</v>
      </c>
      <c r="S2313">
        <v>0.05</v>
      </c>
      <c r="T2313">
        <v>1.0</v>
      </c>
      <c r="U2313">
        <v>1.0</v>
      </c>
      <c r="V2313" s="6" t="s">
        <v>978</v>
      </c>
      <c r="W2313" s="6" t="s">
        <v>1384</v>
      </c>
      <c r="X2313" s="6" t="s">
        <v>1384</v>
      </c>
      <c r="Y2313" s="6" t="s">
        <v>1316</v>
      </c>
      <c r="Z2313" s="6" t="s">
        <v>1251</v>
      </c>
      <c r="AA2313" s="35" t="s">
        <v>3421</v>
      </c>
      <c r="AB2313" s="46" t="s">
        <v>3422</v>
      </c>
    </row>
    <row r="2314" ht="15.75" hidden="1" customHeight="1">
      <c r="A2314" s="2">
        <v>54.0</v>
      </c>
      <c r="B2314" s="18" t="s">
        <v>835</v>
      </c>
      <c r="C2314">
        <v>5.0</v>
      </c>
      <c r="D2314">
        <v>0.0</v>
      </c>
      <c r="E2314" t="s">
        <v>965</v>
      </c>
      <c r="F2314" t="s">
        <v>1134</v>
      </c>
      <c r="G2314" t="s">
        <v>3424</v>
      </c>
      <c r="H2314" t="s">
        <v>1249</v>
      </c>
      <c r="I2314" t="s">
        <v>3045</v>
      </c>
      <c r="J2314" t="s">
        <v>973</v>
      </c>
      <c r="K2314" s="23">
        <v>0.0</v>
      </c>
      <c r="N2314">
        <v>0.7</v>
      </c>
      <c r="O2314" s="23">
        <v>1.0</v>
      </c>
      <c r="R2314">
        <v>0.7</v>
      </c>
      <c r="S2314" t="s">
        <v>976</v>
      </c>
      <c r="T2314">
        <v>0.0</v>
      </c>
      <c r="U2314">
        <v>0.0</v>
      </c>
      <c r="V2314" s="6" t="s">
        <v>978</v>
      </c>
      <c r="W2314" s="6" t="s">
        <v>1384</v>
      </c>
      <c r="X2314" s="6" t="s">
        <v>1384</v>
      </c>
      <c r="Y2314" s="6" t="s">
        <v>1316</v>
      </c>
      <c r="Z2314" s="6" t="s">
        <v>1251</v>
      </c>
      <c r="AA2314" s="35" t="s">
        <v>3421</v>
      </c>
      <c r="AB2314" s="46" t="s">
        <v>3422</v>
      </c>
    </row>
    <row r="2315" ht="15.75" hidden="1" customHeight="1">
      <c r="A2315" s="2">
        <v>54.0</v>
      </c>
      <c r="B2315" s="18" t="s">
        <v>835</v>
      </c>
      <c r="C2315">
        <v>5.0</v>
      </c>
      <c r="D2315">
        <v>0.0</v>
      </c>
      <c r="E2315" t="s">
        <v>965</v>
      </c>
      <c r="F2315" t="s">
        <v>1134</v>
      </c>
      <c r="G2315" t="s">
        <v>3425</v>
      </c>
      <c r="H2315" t="s">
        <v>1249</v>
      </c>
      <c r="I2315" t="s">
        <v>3045</v>
      </c>
      <c r="J2315" t="s">
        <v>973</v>
      </c>
      <c r="K2315" s="23">
        <v>0.0</v>
      </c>
      <c r="N2315">
        <v>0.5</v>
      </c>
      <c r="O2315" s="23">
        <v>1.0</v>
      </c>
      <c r="R2315">
        <v>0.5</v>
      </c>
      <c r="S2315" t="s">
        <v>976</v>
      </c>
      <c r="T2315">
        <v>0.0</v>
      </c>
      <c r="U2315">
        <v>0.0</v>
      </c>
      <c r="V2315" s="6" t="s">
        <v>978</v>
      </c>
      <c r="W2315" s="6" t="s">
        <v>1384</v>
      </c>
      <c r="X2315" s="6" t="s">
        <v>1384</v>
      </c>
      <c r="Y2315" s="6" t="s">
        <v>1316</v>
      </c>
      <c r="Z2315" s="6" t="s">
        <v>1251</v>
      </c>
      <c r="AA2315" s="35" t="s">
        <v>3421</v>
      </c>
      <c r="AB2315" s="46" t="s">
        <v>3422</v>
      </c>
    </row>
    <row r="2316" ht="15.75" hidden="1" customHeight="1">
      <c r="A2316" s="2">
        <v>54.0</v>
      </c>
      <c r="B2316" s="18" t="s">
        <v>835</v>
      </c>
      <c r="C2316">
        <v>0.0</v>
      </c>
      <c r="D2316">
        <v>0.0</v>
      </c>
      <c r="E2316" t="s">
        <v>965</v>
      </c>
      <c r="F2316" t="s">
        <v>1134</v>
      </c>
      <c r="G2316" t="s">
        <v>3426</v>
      </c>
      <c r="H2316" t="s">
        <v>3357</v>
      </c>
      <c r="I2316" t="s">
        <v>3045</v>
      </c>
      <c r="J2316" t="s">
        <v>973</v>
      </c>
      <c r="K2316" s="23">
        <v>0.0</v>
      </c>
      <c r="O2316" s="23">
        <v>1.0</v>
      </c>
      <c r="S2316" t="s">
        <v>976</v>
      </c>
      <c r="T2316">
        <v>0.0</v>
      </c>
      <c r="U2316">
        <v>0.0</v>
      </c>
      <c r="V2316" s="6" t="s">
        <v>978</v>
      </c>
      <c r="W2316" s="6" t="s">
        <v>1384</v>
      </c>
      <c r="X2316" s="6" t="s">
        <v>1384</v>
      </c>
      <c r="Y2316" s="6" t="s">
        <v>1316</v>
      </c>
      <c r="Z2316" s="6" t="s">
        <v>1251</v>
      </c>
      <c r="AA2316" s="35" t="s">
        <v>3427</v>
      </c>
      <c r="AB2316" s="35" t="s">
        <v>3428</v>
      </c>
    </row>
    <row r="2317" ht="15.75" hidden="1" customHeight="1">
      <c r="A2317" s="2">
        <v>54.0</v>
      </c>
      <c r="B2317" s="18" t="s">
        <v>835</v>
      </c>
      <c r="C2317">
        <v>0.0</v>
      </c>
      <c r="D2317">
        <v>0.0</v>
      </c>
      <c r="E2317" t="s">
        <v>965</v>
      </c>
      <c r="F2317" t="s">
        <v>1134</v>
      </c>
      <c r="G2317" t="s">
        <v>3429</v>
      </c>
      <c r="H2317" t="s">
        <v>3357</v>
      </c>
      <c r="I2317" t="s">
        <v>3045</v>
      </c>
      <c r="J2317" t="s">
        <v>973</v>
      </c>
      <c r="K2317" s="23">
        <v>0.0</v>
      </c>
      <c r="O2317" s="23">
        <v>1.0</v>
      </c>
      <c r="S2317" t="s">
        <v>976</v>
      </c>
      <c r="T2317">
        <v>0.0</v>
      </c>
      <c r="U2317">
        <v>0.0</v>
      </c>
      <c r="V2317" s="6" t="s">
        <v>978</v>
      </c>
      <c r="W2317" s="6" t="s">
        <v>1384</v>
      </c>
      <c r="X2317" s="6" t="s">
        <v>1384</v>
      </c>
      <c r="Y2317" s="6" t="s">
        <v>1316</v>
      </c>
      <c r="Z2317" s="6" t="s">
        <v>1251</v>
      </c>
      <c r="AA2317" s="35" t="s">
        <v>3427</v>
      </c>
      <c r="AB2317" s="35" t="s">
        <v>3428</v>
      </c>
    </row>
    <row r="2318" ht="15.75" hidden="1" customHeight="1">
      <c r="A2318" s="2">
        <v>54.0</v>
      </c>
      <c r="B2318" s="18" t="s">
        <v>835</v>
      </c>
      <c r="C2318">
        <v>0.0</v>
      </c>
      <c r="D2318">
        <v>0.0</v>
      </c>
      <c r="E2318" t="s">
        <v>965</v>
      </c>
      <c r="F2318" t="s">
        <v>1134</v>
      </c>
      <c r="G2318" t="s">
        <v>3430</v>
      </c>
      <c r="H2318" t="s">
        <v>3357</v>
      </c>
      <c r="I2318" t="s">
        <v>3045</v>
      </c>
      <c r="J2318" t="s">
        <v>973</v>
      </c>
      <c r="K2318" s="23">
        <v>0.0</v>
      </c>
      <c r="O2318" s="23">
        <v>1.0</v>
      </c>
      <c r="S2318" t="s">
        <v>976</v>
      </c>
      <c r="T2318">
        <v>0.0</v>
      </c>
      <c r="U2318">
        <v>0.0</v>
      </c>
      <c r="V2318" s="6" t="s">
        <v>978</v>
      </c>
      <c r="W2318" s="6" t="s">
        <v>1384</v>
      </c>
      <c r="X2318" s="6" t="s">
        <v>1384</v>
      </c>
      <c r="Y2318" s="6" t="s">
        <v>1316</v>
      </c>
      <c r="Z2318" s="6" t="s">
        <v>1251</v>
      </c>
      <c r="AA2318" s="35" t="s">
        <v>3427</v>
      </c>
      <c r="AB2318" s="35" t="s">
        <v>3428</v>
      </c>
    </row>
    <row r="2319" ht="15.75" hidden="1" customHeight="1">
      <c r="A2319" s="2">
        <v>54.0</v>
      </c>
      <c r="B2319" s="18" t="s">
        <v>835</v>
      </c>
      <c r="C2319">
        <v>0.0</v>
      </c>
      <c r="D2319">
        <v>0.0</v>
      </c>
      <c r="E2319" t="s">
        <v>965</v>
      </c>
      <c r="F2319" t="s">
        <v>1134</v>
      </c>
      <c r="G2319" t="s">
        <v>3431</v>
      </c>
      <c r="H2319" t="s">
        <v>3357</v>
      </c>
      <c r="I2319" t="s">
        <v>3045</v>
      </c>
      <c r="J2319" t="s">
        <v>973</v>
      </c>
      <c r="K2319" s="23">
        <v>0.0</v>
      </c>
      <c r="O2319" s="23">
        <v>1.0</v>
      </c>
      <c r="S2319" t="s">
        <v>976</v>
      </c>
      <c r="T2319">
        <v>0.0</v>
      </c>
      <c r="U2319">
        <v>0.0</v>
      </c>
      <c r="V2319" s="6" t="s">
        <v>978</v>
      </c>
      <c r="W2319" s="6" t="s">
        <v>1384</v>
      </c>
      <c r="X2319" s="6" t="s">
        <v>1384</v>
      </c>
      <c r="Y2319" s="6" t="s">
        <v>1316</v>
      </c>
      <c r="Z2319" s="6" t="s">
        <v>1251</v>
      </c>
      <c r="AA2319" s="35" t="s">
        <v>3427</v>
      </c>
      <c r="AB2319" s="35" t="s">
        <v>3428</v>
      </c>
    </row>
    <row r="2320" ht="15.75" hidden="1" customHeight="1">
      <c r="A2320" s="2">
        <v>54.0</v>
      </c>
      <c r="B2320" s="18" t="s">
        <v>835</v>
      </c>
      <c r="C2320">
        <v>0.0</v>
      </c>
      <c r="D2320">
        <v>0.0</v>
      </c>
      <c r="E2320" t="s">
        <v>965</v>
      </c>
      <c r="F2320" t="s">
        <v>1134</v>
      </c>
      <c r="G2320" t="s">
        <v>3432</v>
      </c>
      <c r="H2320" t="s">
        <v>3357</v>
      </c>
      <c r="I2320" t="s">
        <v>3045</v>
      </c>
      <c r="J2320" t="s">
        <v>973</v>
      </c>
      <c r="K2320" s="23">
        <v>0.0</v>
      </c>
      <c r="O2320" s="23">
        <v>1.0</v>
      </c>
      <c r="S2320" t="s">
        <v>976</v>
      </c>
      <c r="T2320">
        <v>0.0</v>
      </c>
      <c r="U2320">
        <v>0.0</v>
      </c>
      <c r="V2320" s="6" t="s">
        <v>978</v>
      </c>
      <c r="W2320" s="6" t="s">
        <v>1384</v>
      </c>
      <c r="X2320" s="6" t="s">
        <v>1384</v>
      </c>
      <c r="Y2320" s="6" t="s">
        <v>1316</v>
      </c>
      <c r="Z2320" s="6" t="s">
        <v>1251</v>
      </c>
      <c r="AA2320" s="35" t="s">
        <v>3433</v>
      </c>
      <c r="AB2320" s="35" t="s">
        <v>3434</v>
      </c>
    </row>
    <row r="2321" ht="15.75" hidden="1" customHeight="1">
      <c r="A2321" s="2">
        <v>54.0</v>
      </c>
      <c r="B2321" s="18" t="s">
        <v>835</v>
      </c>
      <c r="C2321">
        <v>0.0</v>
      </c>
      <c r="D2321">
        <v>0.0</v>
      </c>
      <c r="E2321" t="s">
        <v>965</v>
      </c>
      <c r="F2321" t="s">
        <v>1134</v>
      </c>
      <c r="G2321" t="s">
        <v>3435</v>
      </c>
      <c r="H2321" t="s">
        <v>3357</v>
      </c>
      <c r="I2321" t="s">
        <v>3045</v>
      </c>
      <c r="J2321" t="s">
        <v>973</v>
      </c>
      <c r="K2321" s="23">
        <v>0.0</v>
      </c>
      <c r="O2321" s="23">
        <v>1.0</v>
      </c>
      <c r="S2321" t="s">
        <v>976</v>
      </c>
      <c r="T2321">
        <v>0.0</v>
      </c>
      <c r="U2321">
        <v>0.0</v>
      </c>
      <c r="V2321" s="6" t="s">
        <v>978</v>
      </c>
      <c r="W2321" s="6" t="s">
        <v>1384</v>
      </c>
      <c r="X2321" s="6" t="s">
        <v>1384</v>
      </c>
      <c r="Y2321" s="6" t="s">
        <v>1316</v>
      </c>
      <c r="Z2321" s="6" t="s">
        <v>1251</v>
      </c>
      <c r="AA2321" s="35" t="s">
        <v>3433</v>
      </c>
      <c r="AB2321" s="35" t="s">
        <v>3434</v>
      </c>
    </row>
    <row r="2322" ht="15.75" hidden="1" customHeight="1">
      <c r="A2322" s="2">
        <v>54.0</v>
      </c>
      <c r="B2322" s="18" t="s">
        <v>835</v>
      </c>
      <c r="C2322">
        <v>0.0</v>
      </c>
      <c r="D2322">
        <v>0.0</v>
      </c>
      <c r="E2322" t="s">
        <v>965</v>
      </c>
      <c r="F2322" t="s">
        <v>1134</v>
      </c>
      <c r="G2322" t="s">
        <v>3436</v>
      </c>
      <c r="H2322" t="s">
        <v>3357</v>
      </c>
      <c r="I2322" t="s">
        <v>3045</v>
      </c>
      <c r="J2322" t="s">
        <v>973</v>
      </c>
      <c r="K2322" s="23">
        <v>0.0</v>
      </c>
      <c r="O2322" s="23">
        <v>1.0</v>
      </c>
      <c r="S2322" t="s">
        <v>976</v>
      </c>
      <c r="T2322">
        <v>0.0</v>
      </c>
      <c r="U2322">
        <v>0.0</v>
      </c>
      <c r="V2322" s="6" t="s">
        <v>978</v>
      </c>
      <c r="W2322" s="6" t="s">
        <v>1384</v>
      </c>
      <c r="X2322" s="6" t="s">
        <v>1384</v>
      </c>
      <c r="Y2322" s="6" t="s">
        <v>1316</v>
      </c>
      <c r="Z2322" s="6" t="s">
        <v>1251</v>
      </c>
      <c r="AA2322" s="35" t="s">
        <v>3433</v>
      </c>
      <c r="AB2322" s="35" t="s">
        <v>3434</v>
      </c>
    </row>
    <row r="2323" ht="15.75" hidden="1" customHeight="1">
      <c r="A2323" s="2">
        <v>54.0</v>
      </c>
      <c r="B2323" s="18" t="s">
        <v>835</v>
      </c>
      <c r="C2323">
        <v>0.0</v>
      </c>
      <c r="D2323">
        <v>0.0</v>
      </c>
      <c r="E2323" t="s">
        <v>965</v>
      </c>
      <c r="F2323" t="s">
        <v>1134</v>
      </c>
      <c r="G2323" t="s">
        <v>3437</v>
      </c>
      <c r="H2323" t="s">
        <v>3357</v>
      </c>
      <c r="I2323" t="s">
        <v>3045</v>
      </c>
      <c r="J2323" t="s">
        <v>973</v>
      </c>
      <c r="K2323" s="23">
        <v>0.0</v>
      </c>
      <c r="O2323" s="23">
        <v>1.0</v>
      </c>
      <c r="S2323" t="s">
        <v>976</v>
      </c>
      <c r="T2323">
        <v>0.0</v>
      </c>
      <c r="U2323">
        <v>0.0</v>
      </c>
      <c r="V2323" s="6" t="s">
        <v>978</v>
      </c>
      <c r="W2323" s="6" t="s">
        <v>1384</v>
      </c>
      <c r="X2323" s="6" t="s">
        <v>1384</v>
      </c>
      <c r="Y2323" s="6" t="s">
        <v>1316</v>
      </c>
      <c r="Z2323" s="6" t="s">
        <v>1251</v>
      </c>
      <c r="AA2323" s="35" t="s">
        <v>3433</v>
      </c>
      <c r="AB2323" s="35" t="s">
        <v>3434</v>
      </c>
    </row>
    <row r="2324" ht="15.75" hidden="1" customHeight="1">
      <c r="A2324" s="2">
        <v>55.0</v>
      </c>
      <c r="B2324" s="18" t="s">
        <v>836</v>
      </c>
      <c r="C2324">
        <v>1.0</v>
      </c>
      <c r="D2324">
        <v>0.0</v>
      </c>
      <c r="E2324" t="s">
        <v>965</v>
      </c>
      <c r="F2324" t="s">
        <v>966</v>
      </c>
      <c r="G2324" t="s">
        <v>968</v>
      </c>
      <c r="H2324" t="s">
        <v>970</v>
      </c>
      <c r="I2324" t="s">
        <v>3438</v>
      </c>
      <c r="J2324" t="s">
        <v>973</v>
      </c>
      <c r="K2324" s="23">
        <v>0.0</v>
      </c>
      <c r="N2324">
        <v>6.79</v>
      </c>
      <c r="O2324" s="23">
        <v>1.0</v>
      </c>
      <c r="R2324">
        <v>6.74</v>
      </c>
      <c r="S2324" t="s">
        <v>976</v>
      </c>
      <c r="T2324">
        <v>0.0</v>
      </c>
      <c r="U2324">
        <v>0.0</v>
      </c>
      <c r="V2324" s="6" t="s">
        <v>978</v>
      </c>
      <c r="W2324" s="6" t="s">
        <v>1384</v>
      </c>
      <c r="X2324" s="6" t="s">
        <v>1384</v>
      </c>
      <c r="Y2324" s="6" t="s">
        <v>1316</v>
      </c>
      <c r="Z2324" s="6" t="s">
        <v>1251</v>
      </c>
      <c r="AA2324" s="35" t="s">
        <v>3439</v>
      </c>
      <c r="AB2324" s="35" t="s">
        <v>3440</v>
      </c>
    </row>
    <row r="2325" ht="15.75" hidden="1" customHeight="1">
      <c r="A2325" s="2">
        <v>55.0</v>
      </c>
      <c r="B2325" s="18" t="s">
        <v>836</v>
      </c>
      <c r="C2325">
        <v>1.0</v>
      </c>
      <c r="D2325">
        <v>0.0</v>
      </c>
      <c r="E2325" t="s">
        <v>965</v>
      </c>
      <c r="F2325" t="s">
        <v>966</v>
      </c>
      <c r="G2325" t="s">
        <v>2409</v>
      </c>
      <c r="H2325" t="s">
        <v>1284</v>
      </c>
      <c r="I2325" t="s">
        <v>3438</v>
      </c>
      <c r="J2325" t="s">
        <v>973</v>
      </c>
      <c r="K2325" s="23">
        <v>0.0</v>
      </c>
      <c r="N2325">
        <v>92.0</v>
      </c>
      <c r="O2325" s="23">
        <v>1.0</v>
      </c>
      <c r="R2325">
        <v>93.0</v>
      </c>
      <c r="S2325" t="s">
        <v>976</v>
      </c>
      <c r="T2325">
        <v>0.0</v>
      </c>
      <c r="U2325">
        <v>0.0</v>
      </c>
      <c r="V2325" s="6" t="s">
        <v>978</v>
      </c>
      <c r="W2325" s="6" t="s">
        <v>1384</v>
      </c>
      <c r="X2325" s="6" t="s">
        <v>1384</v>
      </c>
      <c r="Y2325" s="6" t="s">
        <v>1316</v>
      </c>
      <c r="Z2325" s="6" t="s">
        <v>1251</v>
      </c>
      <c r="AA2325" s="35" t="s">
        <v>3441</v>
      </c>
      <c r="AB2325" s="35" t="s">
        <v>3442</v>
      </c>
    </row>
    <row r="2326" ht="15.75" hidden="1" customHeight="1">
      <c r="A2326" s="2">
        <v>55.0</v>
      </c>
      <c r="B2326" s="18" t="s">
        <v>836</v>
      </c>
      <c r="C2326">
        <v>1.0</v>
      </c>
      <c r="D2326">
        <v>0.0</v>
      </c>
      <c r="E2326" t="s">
        <v>965</v>
      </c>
      <c r="F2326" t="s">
        <v>966</v>
      </c>
      <c r="G2326" t="s">
        <v>3443</v>
      </c>
      <c r="H2326" t="s">
        <v>970</v>
      </c>
      <c r="I2326" t="s">
        <v>3438</v>
      </c>
      <c r="J2326" t="s">
        <v>973</v>
      </c>
      <c r="K2326" s="23">
        <v>0.0</v>
      </c>
      <c r="N2326">
        <v>5.31</v>
      </c>
      <c r="O2326" s="23">
        <v>1.0</v>
      </c>
      <c r="R2326">
        <v>5.77</v>
      </c>
      <c r="S2326" t="s">
        <v>976</v>
      </c>
      <c r="T2326">
        <v>0.0</v>
      </c>
      <c r="U2326">
        <v>0.0</v>
      </c>
      <c r="V2326" s="6" t="s">
        <v>978</v>
      </c>
      <c r="W2326" s="6" t="s">
        <v>1384</v>
      </c>
      <c r="X2326" s="6" t="s">
        <v>1384</v>
      </c>
      <c r="Y2326" s="6" t="s">
        <v>1316</v>
      </c>
      <c r="Z2326" s="6" t="s">
        <v>1251</v>
      </c>
      <c r="AA2326" s="35" t="s">
        <v>3444</v>
      </c>
      <c r="AB2326" s="35" t="s">
        <v>3445</v>
      </c>
    </row>
    <row r="2327" ht="15.75" hidden="1" customHeight="1">
      <c r="A2327" s="6">
        <v>55.0</v>
      </c>
      <c r="B2327" s="18" t="s">
        <v>836</v>
      </c>
      <c r="C2327" s="6">
        <v>1.0</v>
      </c>
      <c r="D2327" s="6">
        <v>0.0</v>
      </c>
      <c r="E2327" s="6" t="s">
        <v>965</v>
      </c>
      <c r="F2327" s="6" t="s">
        <v>966</v>
      </c>
      <c r="G2327" s="6" t="s">
        <v>3446</v>
      </c>
      <c r="H2327" s="6" t="s">
        <v>1284</v>
      </c>
      <c r="I2327" s="6" t="s">
        <v>3438</v>
      </c>
      <c r="J2327" s="6" t="s">
        <v>973</v>
      </c>
      <c r="K2327" s="6">
        <v>0.0</v>
      </c>
      <c r="L2327" s="6"/>
      <c r="M2327" s="6"/>
      <c r="N2327" s="6">
        <v>37.0</v>
      </c>
      <c r="O2327" s="6">
        <v>1.0</v>
      </c>
      <c r="P2327" s="6"/>
      <c r="Q2327" s="6"/>
      <c r="R2327" s="6">
        <v>38.0</v>
      </c>
      <c r="S2327" s="6" t="s">
        <v>976</v>
      </c>
      <c r="T2327" s="6">
        <v>0.0</v>
      </c>
      <c r="U2327" s="6">
        <v>0.0</v>
      </c>
      <c r="V2327" s="6" t="s">
        <v>978</v>
      </c>
      <c r="W2327" s="6" t="s">
        <v>1384</v>
      </c>
      <c r="X2327" s="6" t="s">
        <v>1384</v>
      </c>
      <c r="Y2327" s="6" t="s">
        <v>1316</v>
      </c>
      <c r="Z2327" s="6" t="s">
        <v>1251</v>
      </c>
      <c r="AA2327" s="35" t="s">
        <v>3447</v>
      </c>
      <c r="AB2327" s="35" t="s">
        <v>3448</v>
      </c>
      <c r="AC2327" s="6"/>
    </row>
    <row r="2328" ht="15.75" hidden="1" customHeight="1">
      <c r="A2328" s="2">
        <v>55.0</v>
      </c>
      <c r="B2328" s="18" t="s">
        <v>836</v>
      </c>
      <c r="C2328">
        <v>1.0</v>
      </c>
      <c r="D2328">
        <v>0.0</v>
      </c>
      <c r="E2328" t="s">
        <v>965</v>
      </c>
      <c r="F2328" t="s">
        <v>966</v>
      </c>
      <c r="G2328" t="s">
        <v>1063</v>
      </c>
      <c r="H2328" t="s">
        <v>3449</v>
      </c>
      <c r="I2328" t="s">
        <v>3438</v>
      </c>
      <c r="J2328" t="s">
        <v>973</v>
      </c>
      <c r="K2328" s="23">
        <v>0.0</v>
      </c>
      <c r="N2328">
        <v>69.8</v>
      </c>
      <c r="O2328" s="23">
        <v>1.0</v>
      </c>
      <c r="R2328">
        <v>70.2</v>
      </c>
      <c r="S2328" t="s">
        <v>976</v>
      </c>
      <c r="T2328">
        <v>0.0</v>
      </c>
      <c r="U2328">
        <v>0.0</v>
      </c>
      <c r="V2328" s="6" t="s">
        <v>978</v>
      </c>
      <c r="W2328" s="6" t="s">
        <v>1384</v>
      </c>
      <c r="X2328" s="6" t="s">
        <v>1384</v>
      </c>
      <c r="Y2328" s="6" t="s">
        <v>1316</v>
      </c>
      <c r="Z2328" s="6" t="s">
        <v>1251</v>
      </c>
      <c r="AA2328" s="35" t="s">
        <v>3450</v>
      </c>
      <c r="AB2328" s="35" t="s">
        <v>3451</v>
      </c>
    </row>
    <row r="2329" ht="15.75" hidden="1" customHeight="1">
      <c r="A2329" s="2">
        <v>55.0</v>
      </c>
      <c r="B2329" s="18" t="s">
        <v>836</v>
      </c>
      <c r="C2329">
        <v>1.0</v>
      </c>
      <c r="D2329">
        <v>0.0</v>
      </c>
      <c r="E2329" t="s">
        <v>965</v>
      </c>
      <c r="F2329" t="s">
        <v>966</v>
      </c>
      <c r="G2329" t="s">
        <v>3452</v>
      </c>
      <c r="H2329" t="s">
        <v>1725</v>
      </c>
      <c r="I2329" t="s">
        <v>3438</v>
      </c>
      <c r="J2329" t="s">
        <v>973</v>
      </c>
      <c r="K2329" s="23">
        <v>0.0</v>
      </c>
      <c r="N2329">
        <v>9.0</v>
      </c>
      <c r="O2329" s="23">
        <v>1.0</v>
      </c>
      <c r="R2329">
        <v>13.0</v>
      </c>
      <c r="S2329" t="s">
        <v>976</v>
      </c>
      <c r="T2329">
        <v>0.0</v>
      </c>
      <c r="U2329">
        <v>0.0</v>
      </c>
      <c r="V2329" s="6" t="s">
        <v>978</v>
      </c>
      <c r="W2329" s="6" t="s">
        <v>1384</v>
      </c>
      <c r="X2329" s="6" t="s">
        <v>1384</v>
      </c>
      <c r="Y2329" s="6" t="s">
        <v>1316</v>
      </c>
      <c r="Z2329" s="6" t="s">
        <v>1251</v>
      </c>
      <c r="AA2329" s="35" t="s">
        <v>3453</v>
      </c>
      <c r="AB2329" s="35" t="s">
        <v>3454</v>
      </c>
    </row>
    <row r="2330" ht="15.75" hidden="1" customHeight="1">
      <c r="A2330" s="2">
        <v>55.0</v>
      </c>
      <c r="B2330" s="18" t="s">
        <v>836</v>
      </c>
      <c r="C2330">
        <v>2.0</v>
      </c>
      <c r="D2330">
        <v>0.0</v>
      </c>
      <c r="E2330" t="s">
        <v>965</v>
      </c>
      <c r="F2330" t="s">
        <v>966</v>
      </c>
      <c r="G2330" t="s">
        <v>968</v>
      </c>
      <c r="H2330" t="s">
        <v>970</v>
      </c>
      <c r="I2330" t="s">
        <v>3438</v>
      </c>
      <c r="J2330" t="s">
        <v>973</v>
      </c>
      <c r="K2330" s="23">
        <v>0.0</v>
      </c>
      <c r="N2330">
        <v>10.71</v>
      </c>
      <c r="O2330" s="23">
        <v>1.0</v>
      </c>
      <c r="R2330">
        <v>9.71</v>
      </c>
      <c r="S2330">
        <v>0.05</v>
      </c>
      <c r="T2330">
        <v>-1.0</v>
      </c>
      <c r="U2330">
        <v>-1.0</v>
      </c>
      <c r="V2330" s="6" t="s">
        <v>978</v>
      </c>
      <c r="W2330" s="6" t="s">
        <v>1384</v>
      </c>
      <c r="X2330" s="6" t="s">
        <v>1384</v>
      </c>
      <c r="Y2330" s="6" t="s">
        <v>1316</v>
      </c>
      <c r="Z2330" s="6" t="s">
        <v>1251</v>
      </c>
      <c r="AA2330" s="35" t="s">
        <v>3439</v>
      </c>
      <c r="AB2330" s="35" t="s">
        <v>3440</v>
      </c>
    </row>
    <row r="2331" ht="15.75" hidden="1" customHeight="1">
      <c r="A2331" s="2">
        <v>55.0</v>
      </c>
      <c r="B2331" s="18" t="s">
        <v>836</v>
      </c>
      <c r="C2331">
        <v>2.0</v>
      </c>
      <c r="D2331">
        <v>0.0</v>
      </c>
      <c r="E2331" t="s">
        <v>965</v>
      </c>
      <c r="F2331" t="s">
        <v>966</v>
      </c>
      <c r="G2331" t="s">
        <v>2409</v>
      </c>
      <c r="H2331" t="s">
        <v>1284</v>
      </c>
      <c r="I2331" t="s">
        <v>3438</v>
      </c>
      <c r="J2331" t="s">
        <v>973</v>
      </c>
      <c r="K2331" s="23">
        <v>0.0</v>
      </c>
      <c r="N2331">
        <v>130.0</v>
      </c>
      <c r="O2331" s="23">
        <v>1.0</v>
      </c>
      <c r="R2331">
        <v>120.0</v>
      </c>
      <c r="S2331" t="s">
        <v>976</v>
      </c>
      <c r="T2331">
        <v>0.0</v>
      </c>
      <c r="U2331">
        <v>0.0</v>
      </c>
      <c r="V2331" s="6" t="s">
        <v>978</v>
      </c>
      <c r="W2331" s="6" t="s">
        <v>1384</v>
      </c>
      <c r="X2331" s="6" t="s">
        <v>1384</v>
      </c>
      <c r="Y2331" s="6" t="s">
        <v>1316</v>
      </c>
      <c r="Z2331" s="6" t="s">
        <v>1251</v>
      </c>
      <c r="AA2331" s="35" t="s">
        <v>3441</v>
      </c>
      <c r="AB2331" s="35" t="s">
        <v>3442</v>
      </c>
    </row>
    <row r="2332" ht="15.75" hidden="1" customHeight="1">
      <c r="A2332" s="2">
        <v>55.0</v>
      </c>
      <c r="B2332" s="18" t="s">
        <v>836</v>
      </c>
      <c r="C2332">
        <v>2.0</v>
      </c>
      <c r="D2332">
        <v>0.0</v>
      </c>
      <c r="E2332" t="s">
        <v>965</v>
      </c>
      <c r="F2332" t="s">
        <v>966</v>
      </c>
      <c r="G2332" t="s">
        <v>3443</v>
      </c>
      <c r="H2332" t="s">
        <v>970</v>
      </c>
      <c r="I2332" t="s">
        <v>3438</v>
      </c>
      <c r="J2332" t="s">
        <v>973</v>
      </c>
      <c r="K2332" s="23">
        <v>0.0</v>
      </c>
      <c r="N2332">
        <v>6.98</v>
      </c>
      <c r="O2332" s="23">
        <v>1.0</v>
      </c>
      <c r="R2332">
        <v>7.11</v>
      </c>
      <c r="S2332" t="s">
        <v>976</v>
      </c>
      <c r="T2332">
        <v>0.0</v>
      </c>
      <c r="U2332">
        <v>0.0</v>
      </c>
      <c r="V2332" s="6" t="s">
        <v>978</v>
      </c>
      <c r="W2332" s="6" t="s">
        <v>1384</v>
      </c>
      <c r="X2332" s="6" t="s">
        <v>1384</v>
      </c>
      <c r="Y2332" s="6" t="s">
        <v>1316</v>
      </c>
      <c r="Z2332" s="6" t="s">
        <v>1251</v>
      </c>
      <c r="AA2332" s="35" t="s">
        <v>3444</v>
      </c>
      <c r="AB2332" s="35" t="s">
        <v>3445</v>
      </c>
    </row>
    <row r="2333" ht="15.75" hidden="1" customHeight="1">
      <c r="A2333" s="6">
        <v>55.0</v>
      </c>
      <c r="B2333" s="18" t="s">
        <v>836</v>
      </c>
      <c r="C2333" s="6">
        <v>2.0</v>
      </c>
      <c r="D2333" s="6">
        <v>0.0</v>
      </c>
      <c r="E2333" s="6" t="s">
        <v>965</v>
      </c>
      <c r="F2333" s="6" t="s">
        <v>966</v>
      </c>
      <c r="G2333" s="6" t="s">
        <v>3446</v>
      </c>
      <c r="H2333" s="6" t="s">
        <v>1284</v>
      </c>
      <c r="I2333" s="6" t="s">
        <v>3438</v>
      </c>
      <c r="J2333" s="6" t="s">
        <v>973</v>
      </c>
      <c r="K2333" s="6">
        <v>0.0</v>
      </c>
      <c r="L2333" s="6"/>
      <c r="M2333" s="6"/>
      <c r="N2333">
        <v>54.0</v>
      </c>
      <c r="O2333" s="6">
        <v>1.0</v>
      </c>
      <c r="P2333" s="6"/>
      <c r="Q2333" s="6"/>
      <c r="R2333">
        <v>57.0</v>
      </c>
      <c r="S2333" s="6" t="s">
        <v>976</v>
      </c>
      <c r="T2333" s="6">
        <v>0.0</v>
      </c>
      <c r="U2333" s="6">
        <v>0.0</v>
      </c>
      <c r="V2333" s="6" t="s">
        <v>978</v>
      </c>
      <c r="W2333" s="6" t="s">
        <v>1384</v>
      </c>
      <c r="X2333" s="6" t="s">
        <v>1384</v>
      </c>
      <c r="Y2333" s="6" t="s">
        <v>1316</v>
      </c>
      <c r="Z2333" s="6" t="s">
        <v>1251</v>
      </c>
      <c r="AA2333" s="35" t="s">
        <v>3447</v>
      </c>
      <c r="AB2333" s="35" t="s">
        <v>3448</v>
      </c>
      <c r="AC2333" s="6"/>
    </row>
    <row r="2334" ht="15.75" hidden="1" customHeight="1">
      <c r="A2334" s="2">
        <v>55.0</v>
      </c>
      <c r="B2334" s="18" t="s">
        <v>836</v>
      </c>
      <c r="C2334">
        <v>2.0</v>
      </c>
      <c r="D2334">
        <v>0.0</v>
      </c>
      <c r="E2334" t="s">
        <v>965</v>
      </c>
      <c r="F2334" t="s">
        <v>966</v>
      </c>
      <c r="G2334" t="s">
        <v>1063</v>
      </c>
      <c r="H2334" t="s">
        <v>3449</v>
      </c>
      <c r="I2334" t="s">
        <v>3438</v>
      </c>
      <c r="J2334" t="s">
        <v>973</v>
      </c>
      <c r="K2334" s="23">
        <v>0.0</v>
      </c>
      <c r="N2334">
        <v>67.7</v>
      </c>
      <c r="O2334" s="23">
        <v>1.0</v>
      </c>
      <c r="R2334">
        <v>63.3</v>
      </c>
      <c r="S2334">
        <v>0.05</v>
      </c>
      <c r="T2334">
        <v>-1.0</v>
      </c>
      <c r="U2334">
        <v>-1.0</v>
      </c>
      <c r="V2334" s="6" t="s">
        <v>978</v>
      </c>
      <c r="W2334" s="6" t="s">
        <v>1384</v>
      </c>
      <c r="X2334" s="6" t="s">
        <v>1384</v>
      </c>
      <c r="Y2334" s="6" t="s">
        <v>1316</v>
      </c>
      <c r="Z2334" s="6" t="s">
        <v>1251</v>
      </c>
      <c r="AA2334" s="35" t="s">
        <v>3450</v>
      </c>
      <c r="AB2334" s="35" t="s">
        <v>3451</v>
      </c>
    </row>
    <row r="2335" ht="15.75" hidden="1" customHeight="1">
      <c r="A2335" s="2">
        <v>55.0</v>
      </c>
      <c r="B2335" s="18" t="s">
        <v>836</v>
      </c>
      <c r="C2335">
        <v>2.0</v>
      </c>
      <c r="D2335">
        <v>0.0</v>
      </c>
      <c r="E2335" t="s">
        <v>965</v>
      </c>
      <c r="F2335" t="s">
        <v>966</v>
      </c>
      <c r="G2335" t="s">
        <v>3452</v>
      </c>
      <c r="H2335" t="s">
        <v>1725</v>
      </c>
      <c r="I2335" t="s">
        <v>3438</v>
      </c>
      <c r="J2335" t="s">
        <v>973</v>
      </c>
      <c r="K2335" s="23">
        <v>0.0</v>
      </c>
      <c r="N2335">
        <v>2.0</v>
      </c>
      <c r="O2335" s="23">
        <v>1.0</v>
      </c>
      <c r="R2335">
        <v>3.0</v>
      </c>
      <c r="S2335" t="s">
        <v>976</v>
      </c>
      <c r="T2335">
        <v>0.0</v>
      </c>
      <c r="U2335">
        <v>0.0</v>
      </c>
      <c r="V2335" s="6" t="s">
        <v>978</v>
      </c>
      <c r="W2335" s="6" t="s">
        <v>1384</v>
      </c>
      <c r="X2335" s="6" t="s">
        <v>1384</v>
      </c>
      <c r="Y2335" s="6" t="s">
        <v>1316</v>
      </c>
      <c r="Z2335" s="6" t="s">
        <v>1251</v>
      </c>
      <c r="AA2335" s="35" t="s">
        <v>3453</v>
      </c>
      <c r="AB2335" s="35" t="s">
        <v>3454</v>
      </c>
    </row>
    <row r="2336" ht="15.75" hidden="1" customHeight="1">
      <c r="A2336" s="2">
        <v>55.0</v>
      </c>
      <c r="B2336" s="18" t="s">
        <v>836</v>
      </c>
      <c r="C2336">
        <v>3.0</v>
      </c>
      <c r="D2336">
        <v>0.0</v>
      </c>
      <c r="E2336" t="s">
        <v>965</v>
      </c>
      <c r="F2336" t="s">
        <v>966</v>
      </c>
      <c r="G2336" t="s">
        <v>968</v>
      </c>
      <c r="H2336" t="s">
        <v>970</v>
      </c>
      <c r="I2336" t="s">
        <v>3438</v>
      </c>
      <c r="J2336" t="s">
        <v>973</v>
      </c>
      <c r="K2336" s="23">
        <v>0.0</v>
      </c>
      <c r="N2336">
        <v>5.1</v>
      </c>
      <c r="O2336" s="23">
        <v>1.0</v>
      </c>
      <c r="R2336">
        <v>5.17</v>
      </c>
      <c r="S2336" t="s">
        <v>976</v>
      </c>
      <c r="T2336">
        <v>0.0</v>
      </c>
      <c r="U2336">
        <v>0.0</v>
      </c>
      <c r="V2336" s="6" t="s">
        <v>978</v>
      </c>
      <c r="W2336" s="6" t="s">
        <v>1384</v>
      </c>
      <c r="X2336" s="6" t="s">
        <v>1384</v>
      </c>
      <c r="Y2336" s="6" t="s">
        <v>1316</v>
      </c>
      <c r="Z2336" s="6" t="s">
        <v>1251</v>
      </c>
      <c r="AA2336" s="35" t="s">
        <v>3439</v>
      </c>
      <c r="AB2336" s="35" t="s">
        <v>3440</v>
      </c>
    </row>
    <row r="2337" ht="15.75" hidden="1" customHeight="1">
      <c r="A2337" s="2">
        <v>55.0</v>
      </c>
      <c r="B2337" s="18" t="s">
        <v>836</v>
      </c>
      <c r="C2337">
        <v>3.0</v>
      </c>
      <c r="D2337">
        <v>0.0</v>
      </c>
      <c r="E2337" t="s">
        <v>965</v>
      </c>
      <c r="F2337" t="s">
        <v>966</v>
      </c>
      <c r="G2337" t="s">
        <v>2409</v>
      </c>
      <c r="H2337" t="s">
        <v>1284</v>
      </c>
      <c r="I2337" t="s">
        <v>3438</v>
      </c>
      <c r="J2337" t="s">
        <v>973</v>
      </c>
      <c r="K2337" s="23">
        <v>0.0</v>
      </c>
      <c r="N2337">
        <v>67.0</v>
      </c>
      <c r="O2337" s="23">
        <v>1.0</v>
      </c>
      <c r="R2337">
        <v>70.0</v>
      </c>
      <c r="S2337" t="s">
        <v>976</v>
      </c>
      <c r="T2337">
        <v>0.0</v>
      </c>
      <c r="U2337">
        <v>0.0</v>
      </c>
      <c r="V2337" s="6" t="s">
        <v>978</v>
      </c>
      <c r="W2337" s="6" t="s">
        <v>1384</v>
      </c>
      <c r="X2337" s="6" t="s">
        <v>1384</v>
      </c>
      <c r="Y2337" s="6" t="s">
        <v>1316</v>
      </c>
      <c r="Z2337" s="6" t="s">
        <v>1251</v>
      </c>
      <c r="AA2337" s="35" t="s">
        <v>3441</v>
      </c>
      <c r="AB2337" s="35" t="s">
        <v>3442</v>
      </c>
    </row>
    <row r="2338" ht="15.75" hidden="1" customHeight="1">
      <c r="A2338" s="2">
        <v>55.0</v>
      </c>
      <c r="B2338" s="18" t="s">
        <v>836</v>
      </c>
      <c r="C2338">
        <v>3.0</v>
      </c>
      <c r="D2338">
        <v>0.0</v>
      </c>
      <c r="E2338" t="s">
        <v>965</v>
      </c>
      <c r="F2338" t="s">
        <v>966</v>
      </c>
      <c r="G2338" t="s">
        <v>3443</v>
      </c>
      <c r="H2338" t="s">
        <v>970</v>
      </c>
      <c r="I2338" t="s">
        <v>3438</v>
      </c>
      <c r="J2338" t="s">
        <v>973</v>
      </c>
      <c r="K2338" s="23">
        <v>0.0</v>
      </c>
      <c r="N2338">
        <v>5.3</v>
      </c>
      <c r="O2338" s="23">
        <v>1.0</v>
      </c>
      <c r="R2338">
        <v>5.25</v>
      </c>
      <c r="S2338" t="s">
        <v>976</v>
      </c>
      <c r="T2338">
        <v>0.0</v>
      </c>
      <c r="U2338">
        <v>0.0</v>
      </c>
      <c r="V2338" s="6" t="s">
        <v>978</v>
      </c>
      <c r="W2338" s="6" t="s">
        <v>1384</v>
      </c>
      <c r="X2338" s="6" t="s">
        <v>1384</v>
      </c>
      <c r="Y2338" s="6" t="s">
        <v>1316</v>
      </c>
      <c r="Z2338" s="6" t="s">
        <v>1251</v>
      </c>
      <c r="AA2338" s="35" t="s">
        <v>3444</v>
      </c>
      <c r="AB2338" s="35" t="s">
        <v>3445</v>
      </c>
    </row>
    <row r="2339" ht="15.75" hidden="1" customHeight="1">
      <c r="A2339" s="6">
        <v>55.0</v>
      </c>
      <c r="B2339" s="18" t="s">
        <v>836</v>
      </c>
      <c r="C2339">
        <v>3.0</v>
      </c>
      <c r="D2339" s="6">
        <v>0.0</v>
      </c>
      <c r="E2339" s="6" t="s">
        <v>965</v>
      </c>
      <c r="F2339" s="6" t="s">
        <v>966</v>
      </c>
      <c r="G2339" s="6" t="s">
        <v>3446</v>
      </c>
      <c r="H2339" s="6" t="s">
        <v>1284</v>
      </c>
      <c r="I2339" s="6" t="s">
        <v>3438</v>
      </c>
      <c r="J2339" s="6" t="s">
        <v>973</v>
      </c>
      <c r="K2339" s="6">
        <v>0.0</v>
      </c>
      <c r="L2339" s="6"/>
      <c r="M2339" s="6"/>
      <c r="N2339">
        <v>46.0</v>
      </c>
      <c r="O2339" s="6">
        <v>1.0</v>
      </c>
      <c r="P2339" s="6"/>
      <c r="Q2339" s="6"/>
      <c r="R2339">
        <v>44.0</v>
      </c>
      <c r="S2339" t="s">
        <v>976</v>
      </c>
      <c r="T2339">
        <v>0.0</v>
      </c>
      <c r="U2339">
        <v>0.0</v>
      </c>
      <c r="V2339" s="6" t="s">
        <v>978</v>
      </c>
      <c r="W2339" s="6" t="s">
        <v>1384</v>
      </c>
      <c r="X2339" s="6" t="s">
        <v>1384</v>
      </c>
      <c r="Y2339" s="6" t="s">
        <v>1316</v>
      </c>
      <c r="Z2339" s="6" t="s">
        <v>1251</v>
      </c>
      <c r="AA2339" s="35" t="s">
        <v>3447</v>
      </c>
      <c r="AB2339" s="35" t="s">
        <v>3448</v>
      </c>
      <c r="AC2339" s="6"/>
    </row>
    <row r="2340" ht="15.75" hidden="1" customHeight="1">
      <c r="A2340" s="2">
        <v>55.0</v>
      </c>
      <c r="B2340" s="18" t="s">
        <v>836</v>
      </c>
      <c r="C2340">
        <v>3.0</v>
      </c>
      <c r="D2340">
        <v>0.0</v>
      </c>
      <c r="E2340" t="s">
        <v>965</v>
      </c>
      <c r="F2340" t="s">
        <v>966</v>
      </c>
      <c r="G2340" t="s">
        <v>1063</v>
      </c>
      <c r="H2340" t="s">
        <v>3449</v>
      </c>
      <c r="I2340" t="s">
        <v>3438</v>
      </c>
      <c r="J2340" t="s">
        <v>973</v>
      </c>
      <c r="K2340" s="23">
        <v>0.0</v>
      </c>
      <c r="N2340">
        <v>63.4</v>
      </c>
      <c r="O2340" s="23">
        <v>1.0</v>
      </c>
      <c r="R2340">
        <v>66.5</v>
      </c>
      <c r="S2340" t="s">
        <v>976</v>
      </c>
      <c r="T2340">
        <v>0.0</v>
      </c>
      <c r="U2340">
        <v>0.0</v>
      </c>
      <c r="V2340" s="6" t="s">
        <v>978</v>
      </c>
      <c r="W2340" s="6" t="s">
        <v>1384</v>
      </c>
      <c r="X2340" s="6" t="s">
        <v>1384</v>
      </c>
      <c r="Y2340" s="6" t="s">
        <v>1316</v>
      </c>
      <c r="Z2340" s="6" t="s">
        <v>1251</v>
      </c>
      <c r="AA2340" s="35" t="s">
        <v>3450</v>
      </c>
      <c r="AB2340" s="35" t="s">
        <v>3451</v>
      </c>
    </row>
    <row r="2341" ht="15.75" hidden="1" customHeight="1">
      <c r="A2341" s="2">
        <v>55.0</v>
      </c>
      <c r="B2341" s="18" t="s">
        <v>836</v>
      </c>
      <c r="C2341">
        <v>3.0</v>
      </c>
      <c r="D2341">
        <v>0.0</v>
      </c>
      <c r="E2341" t="s">
        <v>965</v>
      </c>
      <c r="F2341" t="s">
        <v>966</v>
      </c>
      <c r="G2341" t="s">
        <v>3452</v>
      </c>
      <c r="H2341" t="s">
        <v>1725</v>
      </c>
      <c r="I2341" t="s">
        <v>3438</v>
      </c>
      <c r="J2341" t="s">
        <v>973</v>
      </c>
      <c r="K2341" s="23">
        <v>0.0</v>
      </c>
      <c r="N2341">
        <v>7.0</v>
      </c>
      <c r="O2341" s="23">
        <v>1.0</v>
      </c>
      <c r="R2341">
        <v>8.0</v>
      </c>
      <c r="S2341" t="s">
        <v>976</v>
      </c>
      <c r="T2341">
        <v>0.0</v>
      </c>
      <c r="U2341">
        <v>0.0</v>
      </c>
      <c r="V2341" s="6" t="s">
        <v>978</v>
      </c>
      <c r="W2341" s="6" t="s">
        <v>1384</v>
      </c>
      <c r="X2341" s="6" t="s">
        <v>1384</v>
      </c>
      <c r="Y2341" s="6" t="s">
        <v>1316</v>
      </c>
      <c r="Z2341" s="6" t="s">
        <v>1251</v>
      </c>
      <c r="AA2341" s="35" t="s">
        <v>3453</v>
      </c>
      <c r="AB2341" s="35" t="s">
        <v>3454</v>
      </c>
    </row>
    <row r="2342" ht="15.75" hidden="1" customHeight="1">
      <c r="A2342" s="2">
        <v>56.0</v>
      </c>
      <c r="B2342" s="18" t="s">
        <v>839</v>
      </c>
      <c r="C2342">
        <v>1.0</v>
      </c>
      <c r="D2342">
        <v>0.0</v>
      </c>
      <c r="E2342" t="s">
        <v>965</v>
      </c>
      <c r="F2342" t="s">
        <v>1134</v>
      </c>
      <c r="G2342" t="s">
        <v>3455</v>
      </c>
      <c r="H2342" t="s">
        <v>1725</v>
      </c>
      <c r="I2342" t="s">
        <v>972</v>
      </c>
      <c r="J2342" t="s">
        <v>973</v>
      </c>
      <c r="K2342" s="23">
        <v>0.0</v>
      </c>
      <c r="N2342">
        <v>30.2</v>
      </c>
      <c r="O2342" s="23">
        <v>2.0</v>
      </c>
      <c r="R2342">
        <v>29.2</v>
      </c>
      <c r="S2342" t="s">
        <v>976</v>
      </c>
      <c r="T2342">
        <v>0.0</v>
      </c>
      <c r="U2342">
        <v>0.0</v>
      </c>
      <c r="V2342" s="6" t="s">
        <v>978</v>
      </c>
      <c r="W2342" s="6" t="s">
        <v>1384</v>
      </c>
      <c r="X2342" s="6" t="s">
        <v>1035</v>
      </c>
      <c r="Y2342" s="6" t="s">
        <v>3456</v>
      </c>
      <c r="Z2342" s="6" t="s">
        <v>3456</v>
      </c>
      <c r="AA2342" s="35" t="s">
        <v>3457</v>
      </c>
      <c r="AB2342" s="6" t="s">
        <v>3458</v>
      </c>
      <c r="AC2342" s="6" t="s">
        <v>3459</v>
      </c>
    </row>
    <row r="2343" ht="15.75" hidden="1" customHeight="1">
      <c r="A2343" s="2">
        <v>56.0</v>
      </c>
      <c r="B2343" s="18" t="s">
        <v>839</v>
      </c>
      <c r="C2343">
        <v>1.0</v>
      </c>
      <c r="D2343">
        <v>0.0</v>
      </c>
      <c r="E2343" t="s">
        <v>965</v>
      </c>
      <c r="F2343" t="s">
        <v>1134</v>
      </c>
      <c r="G2343" t="s">
        <v>3455</v>
      </c>
      <c r="H2343" t="s">
        <v>1725</v>
      </c>
      <c r="I2343" t="s">
        <v>972</v>
      </c>
      <c r="J2343" t="s">
        <v>973</v>
      </c>
      <c r="K2343" s="23">
        <v>0.0</v>
      </c>
      <c r="N2343">
        <v>30.2</v>
      </c>
      <c r="O2343" s="23">
        <v>4.0</v>
      </c>
      <c r="R2343">
        <v>25.2</v>
      </c>
      <c r="S2343">
        <v>0.05</v>
      </c>
      <c r="T2343">
        <v>-1.0</v>
      </c>
      <c r="U2343">
        <v>-1.0</v>
      </c>
      <c r="V2343" s="6" t="s">
        <v>978</v>
      </c>
      <c r="W2343" s="6" t="s">
        <v>1384</v>
      </c>
      <c r="X2343" s="6" t="s">
        <v>1035</v>
      </c>
      <c r="Y2343" s="6" t="s">
        <v>3460</v>
      </c>
      <c r="Z2343" s="6" t="s">
        <v>3460</v>
      </c>
      <c r="AA2343" s="35" t="s">
        <v>3457</v>
      </c>
      <c r="AB2343" s="6" t="s">
        <v>3458</v>
      </c>
      <c r="AC2343" s="6" t="s">
        <v>3459</v>
      </c>
    </row>
    <row r="2344" ht="15.75" hidden="1" customHeight="1">
      <c r="A2344" s="2">
        <v>56.0</v>
      </c>
      <c r="B2344" s="18" t="s">
        <v>839</v>
      </c>
      <c r="C2344">
        <v>1.0</v>
      </c>
      <c r="D2344">
        <v>0.0</v>
      </c>
      <c r="E2344" t="s">
        <v>965</v>
      </c>
      <c r="F2344" t="s">
        <v>1134</v>
      </c>
      <c r="G2344" t="s">
        <v>3455</v>
      </c>
      <c r="H2344" t="s">
        <v>1725</v>
      </c>
      <c r="I2344" t="s">
        <v>972</v>
      </c>
      <c r="J2344" t="s">
        <v>973</v>
      </c>
      <c r="K2344" s="23">
        <v>0.0</v>
      </c>
      <c r="N2344">
        <v>30.2</v>
      </c>
      <c r="O2344" s="23">
        <v>5.0</v>
      </c>
      <c r="R2344">
        <v>27.4</v>
      </c>
      <c r="S2344" t="s">
        <v>976</v>
      </c>
      <c r="T2344">
        <v>0.0</v>
      </c>
      <c r="U2344">
        <v>0.0</v>
      </c>
      <c r="V2344" s="6" t="s">
        <v>978</v>
      </c>
      <c r="W2344" s="6" t="s">
        <v>1384</v>
      </c>
      <c r="X2344" s="6" t="s">
        <v>1035</v>
      </c>
      <c r="Y2344" s="6" t="s">
        <v>3461</v>
      </c>
      <c r="Z2344" s="6" t="s">
        <v>3461</v>
      </c>
      <c r="AA2344" s="35" t="s">
        <v>3457</v>
      </c>
      <c r="AB2344" s="6" t="s">
        <v>3458</v>
      </c>
      <c r="AC2344" s="6" t="s">
        <v>3459</v>
      </c>
    </row>
    <row r="2345" ht="15.75" hidden="1" customHeight="1">
      <c r="A2345" s="2">
        <v>56.0</v>
      </c>
      <c r="B2345" s="18" t="s">
        <v>839</v>
      </c>
      <c r="C2345">
        <v>1.0</v>
      </c>
      <c r="D2345">
        <v>0.0</v>
      </c>
      <c r="E2345" t="s">
        <v>965</v>
      </c>
      <c r="F2345" t="s">
        <v>1134</v>
      </c>
      <c r="G2345" t="s">
        <v>3462</v>
      </c>
      <c r="H2345" t="s">
        <v>1725</v>
      </c>
      <c r="I2345" t="s">
        <v>972</v>
      </c>
      <c r="J2345" t="s">
        <v>973</v>
      </c>
      <c r="K2345" s="23">
        <v>0.0</v>
      </c>
      <c r="N2345">
        <v>24.1</v>
      </c>
      <c r="O2345" s="23">
        <v>2.0</v>
      </c>
      <c r="R2345">
        <v>23.0</v>
      </c>
      <c r="S2345" t="s">
        <v>976</v>
      </c>
      <c r="T2345">
        <v>0.0</v>
      </c>
      <c r="U2345">
        <v>0.0</v>
      </c>
      <c r="V2345" s="6" t="s">
        <v>978</v>
      </c>
      <c r="W2345" s="6" t="s">
        <v>1384</v>
      </c>
      <c r="X2345" s="6" t="s">
        <v>1035</v>
      </c>
      <c r="Y2345" s="6" t="s">
        <v>3456</v>
      </c>
      <c r="Z2345" s="6" t="s">
        <v>3456</v>
      </c>
      <c r="AA2345" s="35" t="s">
        <v>3457</v>
      </c>
      <c r="AB2345" s="6" t="s">
        <v>3458</v>
      </c>
      <c r="AC2345" s="6" t="s">
        <v>3459</v>
      </c>
    </row>
    <row r="2346" ht="15.75" hidden="1" customHeight="1">
      <c r="A2346" s="2">
        <v>56.0</v>
      </c>
      <c r="B2346" s="18" t="s">
        <v>839</v>
      </c>
      <c r="C2346">
        <v>1.0</v>
      </c>
      <c r="D2346">
        <v>0.0</v>
      </c>
      <c r="E2346" t="s">
        <v>965</v>
      </c>
      <c r="F2346" t="s">
        <v>1134</v>
      </c>
      <c r="G2346" t="s">
        <v>3462</v>
      </c>
      <c r="H2346" t="s">
        <v>1725</v>
      </c>
      <c r="I2346" t="s">
        <v>972</v>
      </c>
      <c r="J2346" t="s">
        <v>973</v>
      </c>
      <c r="K2346" s="23">
        <v>0.0</v>
      </c>
      <c r="N2346">
        <v>24.1</v>
      </c>
      <c r="O2346" s="23">
        <v>4.0</v>
      </c>
      <c r="R2346">
        <v>27.2</v>
      </c>
      <c r="S2346" t="s">
        <v>976</v>
      </c>
      <c r="T2346">
        <v>0.0</v>
      </c>
      <c r="U2346">
        <v>0.0</v>
      </c>
      <c r="V2346" s="6" t="s">
        <v>978</v>
      </c>
      <c r="W2346" s="6" t="s">
        <v>1384</v>
      </c>
      <c r="X2346" s="6" t="s">
        <v>1035</v>
      </c>
      <c r="Y2346" s="6" t="s">
        <v>3460</v>
      </c>
      <c r="Z2346" s="6" t="s">
        <v>3460</v>
      </c>
      <c r="AA2346" s="35" t="s">
        <v>3457</v>
      </c>
      <c r="AB2346" s="6" t="s">
        <v>3458</v>
      </c>
      <c r="AC2346" s="6" t="s">
        <v>3459</v>
      </c>
    </row>
    <row r="2347" ht="15.75" hidden="1" customHeight="1">
      <c r="A2347" s="2">
        <v>56.0</v>
      </c>
      <c r="B2347" s="18" t="s">
        <v>839</v>
      </c>
      <c r="C2347">
        <v>1.0</v>
      </c>
      <c r="D2347">
        <v>0.0</v>
      </c>
      <c r="E2347" t="s">
        <v>965</v>
      </c>
      <c r="F2347" t="s">
        <v>1134</v>
      </c>
      <c r="G2347" t="s">
        <v>3462</v>
      </c>
      <c r="H2347" t="s">
        <v>1725</v>
      </c>
      <c r="I2347" t="s">
        <v>972</v>
      </c>
      <c r="J2347" t="s">
        <v>973</v>
      </c>
      <c r="K2347" s="23">
        <v>0.0</v>
      </c>
      <c r="N2347">
        <v>24.1</v>
      </c>
      <c r="O2347" s="23">
        <v>5.0</v>
      </c>
      <c r="R2347">
        <v>23.7</v>
      </c>
      <c r="S2347" t="s">
        <v>976</v>
      </c>
      <c r="T2347">
        <v>0.0</v>
      </c>
      <c r="U2347">
        <v>0.0</v>
      </c>
      <c r="V2347" s="6" t="s">
        <v>978</v>
      </c>
      <c r="W2347" s="6" t="s">
        <v>1384</v>
      </c>
      <c r="X2347" s="6" t="s">
        <v>1035</v>
      </c>
      <c r="Y2347" s="6" t="s">
        <v>3461</v>
      </c>
      <c r="Z2347" s="6" t="s">
        <v>3461</v>
      </c>
      <c r="AA2347" s="35" t="s">
        <v>3457</v>
      </c>
      <c r="AB2347" s="6" t="s">
        <v>3458</v>
      </c>
      <c r="AC2347" s="6" t="s">
        <v>3459</v>
      </c>
    </row>
    <row r="2348" ht="15.75" hidden="1" customHeight="1">
      <c r="A2348" s="2">
        <v>56.0</v>
      </c>
      <c r="B2348" s="18" t="s">
        <v>839</v>
      </c>
      <c r="C2348">
        <v>1.0</v>
      </c>
      <c r="D2348">
        <v>0.0</v>
      </c>
      <c r="E2348" t="s">
        <v>965</v>
      </c>
      <c r="F2348" t="s">
        <v>1134</v>
      </c>
      <c r="G2348" t="s">
        <v>3463</v>
      </c>
      <c r="H2348" t="s">
        <v>1725</v>
      </c>
      <c r="I2348" t="s">
        <v>972</v>
      </c>
      <c r="J2348" t="s">
        <v>973</v>
      </c>
      <c r="K2348" s="23">
        <v>0.0</v>
      </c>
      <c r="N2348">
        <v>29.9</v>
      </c>
      <c r="O2348" s="23">
        <v>2.0</v>
      </c>
      <c r="R2348">
        <v>23.7</v>
      </c>
      <c r="S2348">
        <v>0.05</v>
      </c>
      <c r="T2348">
        <v>-1.0</v>
      </c>
      <c r="U2348">
        <v>-1.0</v>
      </c>
      <c r="V2348" s="6" t="s">
        <v>978</v>
      </c>
      <c r="W2348" s="6" t="s">
        <v>1384</v>
      </c>
      <c r="X2348" s="6" t="s">
        <v>1035</v>
      </c>
      <c r="Y2348" s="6" t="s">
        <v>3456</v>
      </c>
      <c r="Z2348" s="6" t="s">
        <v>3456</v>
      </c>
      <c r="AA2348" s="35" t="s">
        <v>3457</v>
      </c>
      <c r="AB2348" s="6" t="s">
        <v>3458</v>
      </c>
      <c r="AC2348" s="6" t="s">
        <v>3459</v>
      </c>
    </row>
    <row r="2349" ht="15.75" hidden="1" customHeight="1">
      <c r="A2349" s="2">
        <v>56.0</v>
      </c>
      <c r="B2349" s="18" t="s">
        <v>839</v>
      </c>
      <c r="C2349">
        <v>1.0</v>
      </c>
      <c r="D2349">
        <v>0.0</v>
      </c>
      <c r="E2349" t="s">
        <v>965</v>
      </c>
      <c r="F2349" t="s">
        <v>1134</v>
      </c>
      <c r="G2349" t="s">
        <v>3463</v>
      </c>
      <c r="H2349" t="s">
        <v>1725</v>
      </c>
      <c r="I2349" t="s">
        <v>972</v>
      </c>
      <c r="J2349" t="s">
        <v>973</v>
      </c>
      <c r="K2349" s="23">
        <v>0.0</v>
      </c>
      <c r="N2349">
        <v>29.9</v>
      </c>
      <c r="O2349" s="23">
        <v>4.0</v>
      </c>
      <c r="R2349">
        <v>24.2</v>
      </c>
      <c r="S2349">
        <v>0.05</v>
      </c>
      <c r="T2349">
        <v>-1.0</v>
      </c>
      <c r="U2349">
        <v>-1.0</v>
      </c>
      <c r="V2349" s="6" t="s">
        <v>978</v>
      </c>
      <c r="W2349" s="6" t="s">
        <v>1384</v>
      </c>
      <c r="X2349" s="6" t="s">
        <v>1035</v>
      </c>
      <c r="Y2349" s="6" t="s">
        <v>3460</v>
      </c>
      <c r="Z2349" s="6" t="s">
        <v>3460</v>
      </c>
      <c r="AA2349" s="35" t="s">
        <v>3457</v>
      </c>
      <c r="AB2349" s="6" t="s">
        <v>3458</v>
      </c>
      <c r="AC2349" s="6" t="s">
        <v>3459</v>
      </c>
    </row>
    <row r="2350" ht="15.75" hidden="1" customHeight="1">
      <c r="A2350" s="2">
        <v>56.0</v>
      </c>
      <c r="B2350" s="18" t="s">
        <v>839</v>
      </c>
      <c r="C2350">
        <v>1.0</v>
      </c>
      <c r="D2350">
        <v>0.0</v>
      </c>
      <c r="E2350" t="s">
        <v>965</v>
      </c>
      <c r="F2350" t="s">
        <v>1134</v>
      </c>
      <c r="G2350" t="s">
        <v>3463</v>
      </c>
      <c r="H2350" t="s">
        <v>1725</v>
      </c>
      <c r="I2350" t="s">
        <v>972</v>
      </c>
      <c r="J2350" t="s">
        <v>973</v>
      </c>
      <c r="K2350" s="23">
        <v>0.0</v>
      </c>
      <c r="N2350">
        <v>29.9</v>
      </c>
      <c r="O2350" s="23">
        <v>5.0</v>
      </c>
      <c r="R2350">
        <v>23.8</v>
      </c>
      <c r="S2350">
        <v>0.05</v>
      </c>
      <c r="T2350">
        <v>-1.0</v>
      </c>
      <c r="U2350">
        <v>-1.0</v>
      </c>
      <c r="V2350" s="6" t="s">
        <v>978</v>
      </c>
      <c r="W2350" s="6" t="s">
        <v>1384</v>
      </c>
      <c r="X2350" s="6" t="s">
        <v>1035</v>
      </c>
      <c r="Y2350" s="6" t="s">
        <v>3461</v>
      </c>
      <c r="Z2350" s="6" t="s">
        <v>3461</v>
      </c>
      <c r="AA2350" s="35" t="s">
        <v>3457</v>
      </c>
      <c r="AB2350" s="6" t="s">
        <v>3458</v>
      </c>
      <c r="AC2350" s="6" t="s">
        <v>3459</v>
      </c>
    </row>
    <row r="2351" ht="15.75" hidden="1" customHeight="1">
      <c r="A2351" s="2">
        <v>56.0</v>
      </c>
      <c r="B2351" s="18" t="s">
        <v>839</v>
      </c>
      <c r="C2351">
        <v>1.0</v>
      </c>
      <c r="D2351">
        <v>0.0</v>
      </c>
      <c r="E2351" t="s">
        <v>965</v>
      </c>
      <c r="F2351" t="s">
        <v>1134</v>
      </c>
      <c r="G2351" t="s">
        <v>3464</v>
      </c>
      <c r="H2351" t="s">
        <v>1725</v>
      </c>
      <c r="I2351" t="s">
        <v>972</v>
      </c>
      <c r="J2351" t="s">
        <v>973</v>
      </c>
      <c r="K2351" s="23">
        <v>0.0</v>
      </c>
      <c r="N2351">
        <v>23.6</v>
      </c>
      <c r="O2351" s="23">
        <v>2.0</v>
      </c>
      <c r="R2351">
        <v>28.7</v>
      </c>
      <c r="S2351">
        <v>0.05</v>
      </c>
      <c r="T2351">
        <v>1.0</v>
      </c>
      <c r="U2351">
        <v>1.0</v>
      </c>
      <c r="V2351" s="6" t="s">
        <v>978</v>
      </c>
      <c r="W2351" s="6" t="s">
        <v>1384</v>
      </c>
      <c r="X2351" s="6" t="s">
        <v>1035</v>
      </c>
      <c r="Y2351" s="6" t="s">
        <v>3456</v>
      </c>
      <c r="Z2351" s="6" t="s">
        <v>3456</v>
      </c>
      <c r="AA2351" s="35" t="s">
        <v>3457</v>
      </c>
      <c r="AB2351" s="6" t="s">
        <v>3458</v>
      </c>
      <c r="AC2351" s="6" t="s">
        <v>3459</v>
      </c>
    </row>
    <row r="2352" ht="15.75" hidden="1" customHeight="1">
      <c r="A2352" s="2">
        <v>56.0</v>
      </c>
      <c r="B2352" s="18" t="s">
        <v>839</v>
      </c>
      <c r="C2352">
        <v>1.0</v>
      </c>
      <c r="D2352">
        <v>0.0</v>
      </c>
      <c r="E2352" t="s">
        <v>965</v>
      </c>
      <c r="F2352" t="s">
        <v>1134</v>
      </c>
      <c r="G2352" t="s">
        <v>3464</v>
      </c>
      <c r="H2352" t="s">
        <v>1725</v>
      </c>
      <c r="I2352" t="s">
        <v>972</v>
      </c>
      <c r="J2352" t="s">
        <v>973</v>
      </c>
      <c r="K2352" s="23">
        <v>0.0</v>
      </c>
      <c r="N2352">
        <v>23.6</v>
      </c>
      <c r="O2352" s="23">
        <v>4.0</v>
      </c>
      <c r="R2352">
        <v>29.6</v>
      </c>
      <c r="S2352">
        <v>0.05</v>
      </c>
      <c r="T2352">
        <v>1.0</v>
      </c>
      <c r="U2352">
        <v>1.0</v>
      </c>
      <c r="V2352" s="6" t="s">
        <v>978</v>
      </c>
      <c r="W2352" s="6" t="s">
        <v>1384</v>
      </c>
      <c r="X2352" s="6" t="s">
        <v>1035</v>
      </c>
      <c r="Y2352" s="6" t="s">
        <v>3460</v>
      </c>
      <c r="Z2352" s="6" t="s">
        <v>3460</v>
      </c>
      <c r="AA2352" s="35" t="s">
        <v>3457</v>
      </c>
      <c r="AB2352" s="6" t="s">
        <v>3458</v>
      </c>
      <c r="AC2352" s="6" t="s">
        <v>3459</v>
      </c>
    </row>
    <row r="2353" ht="15.75" hidden="1" customHeight="1">
      <c r="A2353" s="2">
        <v>56.0</v>
      </c>
      <c r="B2353" s="18" t="s">
        <v>839</v>
      </c>
      <c r="C2353">
        <v>1.0</v>
      </c>
      <c r="D2353">
        <v>0.0</v>
      </c>
      <c r="E2353" t="s">
        <v>965</v>
      </c>
      <c r="F2353" t="s">
        <v>1134</v>
      </c>
      <c r="G2353" t="s">
        <v>3464</v>
      </c>
      <c r="H2353" t="s">
        <v>1725</v>
      </c>
      <c r="I2353" t="s">
        <v>972</v>
      </c>
      <c r="J2353" t="s">
        <v>973</v>
      </c>
      <c r="K2353" s="23">
        <v>0.0</v>
      </c>
      <c r="N2353">
        <v>23.6</v>
      </c>
      <c r="O2353" s="23">
        <v>5.0</v>
      </c>
      <c r="R2353">
        <v>25.2</v>
      </c>
      <c r="S2353" t="s">
        <v>976</v>
      </c>
      <c r="T2353">
        <v>0.0</v>
      </c>
      <c r="U2353">
        <v>0.0</v>
      </c>
      <c r="V2353" s="6" t="s">
        <v>978</v>
      </c>
      <c r="W2353" s="6" t="s">
        <v>1384</v>
      </c>
      <c r="X2353" s="6" t="s">
        <v>1035</v>
      </c>
      <c r="Y2353" s="6" t="s">
        <v>3461</v>
      </c>
      <c r="Z2353" s="6" t="s">
        <v>3461</v>
      </c>
      <c r="AA2353" s="35" t="s">
        <v>3457</v>
      </c>
      <c r="AB2353" s="6" t="s">
        <v>3458</v>
      </c>
      <c r="AC2353" s="6" t="s">
        <v>3459</v>
      </c>
    </row>
    <row r="2354" ht="15.75" hidden="1" customHeight="1">
      <c r="A2354" s="2">
        <v>56.0</v>
      </c>
      <c r="B2354" s="18" t="s">
        <v>839</v>
      </c>
      <c r="C2354">
        <v>2.0</v>
      </c>
      <c r="D2354">
        <v>0.0</v>
      </c>
      <c r="E2354" t="s">
        <v>965</v>
      </c>
      <c r="F2354" t="s">
        <v>1134</v>
      </c>
      <c r="G2354" t="s">
        <v>3455</v>
      </c>
      <c r="H2354" t="s">
        <v>1725</v>
      </c>
      <c r="I2354" t="s">
        <v>972</v>
      </c>
      <c r="J2354" t="s">
        <v>973</v>
      </c>
      <c r="K2354" s="23">
        <v>0.0</v>
      </c>
      <c r="N2354">
        <v>24.3</v>
      </c>
      <c r="O2354" s="23">
        <v>2.0</v>
      </c>
      <c r="R2354">
        <v>24.1</v>
      </c>
      <c r="S2354" t="s">
        <v>976</v>
      </c>
      <c r="T2354">
        <v>0.0</v>
      </c>
      <c r="U2354">
        <v>0.0</v>
      </c>
      <c r="V2354" s="6" t="s">
        <v>978</v>
      </c>
      <c r="W2354" s="6" t="s">
        <v>1384</v>
      </c>
      <c r="X2354" s="6" t="s">
        <v>1035</v>
      </c>
      <c r="Y2354" s="6" t="s">
        <v>3456</v>
      </c>
      <c r="Z2354" s="6" t="s">
        <v>3456</v>
      </c>
      <c r="AA2354" s="35" t="s">
        <v>3457</v>
      </c>
      <c r="AB2354" s="6" t="s">
        <v>3458</v>
      </c>
      <c r="AC2354" s="6" t="s">
        <v>3459</v>
      </c>
    </row>
    <row r="2355" ht="15.75" hidden="1" customHeight="1">
      <c r="A2355" s="2">
        <v>56.0</v>
      </c>
      <c r="B2355" s="18" t="s">
        <v>839</v>
      </c>
      <c r="C2355">
        <v>2.0</v>
      </c>
      <c r="D2355">
        <v>0.0</v>
      </c>
      <c r="E2355" t="s">
        <v>965</v>
      </c>
      <c r="F2355" t="s">
        <v>1134</v>
      </c>
      <c r="G2355" t="s">
        <v>3455</v>
      </c>
      <c r="H2355" t="s">
        <v>1725</v>
      </c>
      <c r="I2355" t="s">
        <v>972</v>
      </c>
      <c r="J2355" t="s">
        <v>973</v>
      </c>
      <c r="K2355" s="23">
        <v>0.0</v>
      </c>
      <c r="N2355">
        <v>24.3</v>
      </c>
      <c r="O2355" s="23">
        <v>4.0</v>
      </c>
      <c r="R2355">
        <v>24.6</v>
      </c>
      <c r="S2355" t="s">
        <v>976</v>
      </c>
      <c r="T2355">
        <v>0.0</v>
      </c>
      <c r="U2355">
        <v>0.0</v>
      </c>
      <c r="V2355" s="6" t="s">
        <v>978</v>
      </c>
      <c r="W2355" s="6" t="s">
        <v>1384</v>
      </c>
      <c r="X2355" s="6" t="s">
        <v>1035</v>
      </c>
      <c r="Y2355" s="6" t="s">
        <v>3460</v>
      </c>
      <c r="Z2355" s="6" t="s">
        <v>3460</v>
      </c>
      <c r="AA2355" s="35" t="s">
        <v>3457</v>
      </c>
      <c r="AB2355" s="6" t="s">
        <v>3458</v>
      </c>
      <c r="AC2355" s="6" t="s">
        <v>3459</v>
      </c>
    </row>
    <row r="2356" ht="15.75" hidden="1" customHeight="1">
      <c r="A2356" s="2">
        <v>56.0</v>
      </c>
      <c r="B2356" s="18" t="s">
        <v>839</v>
      </c>
      <c r="C2356">
        <v>2.0</v>
      </c>
      <c r="D2356">
        <v>0.0</v>
      </c>
      <c r="E2356" t="s">
        <v>965</v>
      </c>
      <c r="F2356" t="s">
        <v>1134</v>
      </c>
      <c r="G2356" t="s">
        <v>3455</v>
      </c>
      <c r="H2356" t="s">
        <v>1725</v>
      </c>
      <c r="I2356" t="s">
        <v>972</v>
      </c>
      <c r="J2356" t="s">
        <v>973</v>
      </c>
      <c r="K2356" s="23">
        <v>0.0</v>
      </c>
      <c r="N2356">
        <v>24.3</v>
      </c>
      <c r="O2356" s="23">
        <v>5.0</v>
      </c>
      <c r="R2356">
        <v>22.7</v>
      </c>
      <c r="S2356" t="s">
        <v>976</v>
      </c>
      <c r="T2356">
        <v>0.0</v>
      </c>
      <c r="U2356">
        <v>0.0</v>
      </c>
      <c r="V2356" s="6" t="s">
        <v>978</v>
      </c>
      <c r="W2356" s="6" t="s">
        <v>1384</v>
      </c>
      <c r="X2356" s="6" t="s">
        <v>1035</v>
      </c>
      <c r="Y2356" s="6" t="s">
        <v>3461</v>
      </c>
      <c r="Z2356" s="6" t="s">
        <v>3461</v>
      </c>
      <c r="AA2356" s="35" t="s">
        <v>3457</v>
      </c>
      <c r="AB2356" s="6" t="s">
        <v>3458</v>
      </c>
      <c r="AC2356" s="6" t="s">
        <v>3459</v>
      </c>
    </row>
    <row r="2357" ht="15.75" hidden="1" customHeight="1">
      <c r="A2357" s="2">
        <v>56.0</v>
      </c>
      <c r="B2357" s="18" t="s">
        <v>839</v>
      </c>
      <c r="C2357">
        <v>2.0</v>
      </c>
      <c r="D2357">
        <v>0.0</v>
      </c>
      <c r="E2357" t="s">
        <v>965</v>
      </c>
      <c r="F2357" t="s">
        <v>1134</v>
      </c>
      <c r="G2357" t="s">
        <v>3462</v>
      </c>
      <c r="H2357" t="s">
        <v>1725</v>
      </c>
      <c r="I2357" t="s">
        <v>972</v>
      </c>
      <c r="J2357" t="s">
        <v>973</v>
      </c>
      <c r="K2357" s="23">
        <v>0.0</v>
      </c>
      <c r="N2357">
        <v>25.0</v>
      </c>
      <c r="O2357" s="23">
        <v>2.0</v>
      </c>
      <c r="R2357">
        <v>25.0</v>
      </c>
      <c r="S2357" t="s">
        <v>976</v>
      </c>
      <c r="T2357">
        <v>0.0</v>
      </c>
      <c r="U2357">
        <v>0.0</v>
      </c>
      <c r="V2357" s="6" t="s">
        <v>978</v>
      </c>
      <c r="W2357" s="6" t="s">
        <v>1384</v>
      </c>
      <c r="X2357" s="6" t="s">
        <v>1035</v>
      </c>
      <c r="Y2357" s="6" t="s">
        <v>3456</v>
      </c>
      <c r="Z2357" s="6" t="s">
        <v>3456</v>
      </c>
      <c r="AA2357" s="35" t="s">
        <v>3457</v>
      </c>
      <c r="AB2357" s="6" t="s">
        <v>3458</v>
      </c>
      <c r="AC2357" s="6" t="s">
        <v>3459</v>
      </c>
    </row>
    <row r="2358" ht="15.75" hidden="1" customHeight="1">
      <c r="A2358" s="2">
        <v>56.0</v>
      </c>
      <c r="B2358" s="18" t="s">
        <v>839</v>
      </c>
      <c r="C2358">
        <v>2.0</v>
      </c>
      <c r="D2358">
        <v>0.0</v>
      </c>
      <c r="E2358" t="s">
        <v>965</v>
      </c>
      <c r="F2358" t="s">
        <v>1134</v>
      </c>
      <c r="G2358" t="s">
        <v>3462</v>
      </c>
      <c r="H2358" t="s">
        <v>1725</v>
      </c>
      <c r="I2358" t="s">
        <v>972</v>
      </c>
      <c r="J2358" t="s">
        <v>973</v>
      </c>
      <c r="K2358" s="23">
        <v>0.0</v>
      </c>
      <c r="N2358">
        <v>25.0</v>
      </c>
      <c r="O2358" s="23">
        <v>4.0</v>
      </c>
      <c r="R2358">
        <v>24.9</v>
      </c>
      <c r="S2358" t="s">
        <v>976</v>
      </c>
      <c r="T2358">
        <v>0.0</v>
      </c>
      <c r="U2358">
        <v>0.0</v>
      </c>
      <c r="V2358" s="6" t="s">
        <v>978</v>
      </c>
      <c r="W2358" s="6" t="s">
        <v>1384</v>
      </c>
      <c r="X2358" s="6" t="s">
        <v>1035</v>
      </c>
      <c r="Y2358" s="6" t="s">
        <v>3460</v>
      </c>
      <c r="Z2358" s="6" t="s">
        <v>3460</v>
      </c>
      <c r="AA2358" s="35" t="s">
        <v>3457</v>
      </c>
      <c r="AB2358" s="6" t="s">
        <v>3458</v>
      </c>
      <c r="AC2358" s="6" t="s">
        <v>3459</v>
      </c>
    </row>
    <row r="2359" ht="15.75" hidden="1" customHeight="1">
      <c r="A2359" s="2">
        <v>56.0</v>
      </c>
      <c r="B2359" s="18" t="s">
        <v>839</v>
      </c>
      <c r="C2359">
        <v>2.0</v>
      </c>
      <c r="D2359">
        <v>0.0</v>
      </c>
      <c r="E2359" t="s">
        <v>965</v>
      </c>
      <c r="F2359" t="s">
        <v>1134</v>
      </c>
      <c r="G2359" t="s">
        <v>3462</v>
      </c>
      <c r="H2359" t="s">
        <v>1725</v>
      </c>
      <c r="I2359" t="s">
        <v>972</v>
      </c>
      <c r="J2359" t="s">
        <v>973</v>
      </c>
      <c r="K2359" s="23">
        <v>0.0</v>
      </c>
      <c r="N2359">
        <v>25.0</v>
      </c>
      <c r="O2359" s="23">
        <v>5.0</v>
      </c>
      <c r="R2359">
        <v>24.5</v>
      </c>
      <c r="S2359" t="s">
        <v>976</v>
      </c>
      <c r="T2359">
        <v>0.0</v>
      </c>
      <c r="U2359">
        <v>0.0</v>
      </c>
      <c r="V2359" s="6" t="s">
        <v>978</v>
      </c>
      <c r="W2359" s="6" t="s">
        <v>1384</v>
      </c>
      <c r="X2359" s="6" t="s">
        <v>1035</v>
      </c>
      <c r="Y2359" s="6" t="s">
        <v>3461</v>
      </c>
      <c r="Z2359" s="6" t="s">
        <v>3461</v>
      </c>
      <c r="AA2359" s="35" t="s">
        <v>3457</v>
      </c>
      <c r="AB2359" s="6" t="s">
        <v>3458</v>
      </c>
      <c r="AC2359" s="6" t="s">
        <v>3459</v>
      </c>
    </row>
    <row r="2360" ht="15.75" hidden="1" customHeight="1">
      <c r="A2360" s="2">
        <v>56.0</v>
      </c>
      <c r="B2360" s="18" t="s">
        <v>839</v>
      </c>
      <c r="C2360">
        <v>2.0</v>
      </c>
      <c r="D2360">
        <v>0.0</v>
      </c>
      <c r="E2360" t="s">
        <v>965</v>
      </c>
      <c r="F2360" t="s">
        <v>1134</v>
      </c>
      <c r="G2360" t="s">
        <v>3463</v>
      </c>
      <c r="H2360" t="s">
        <v>1725</v>
      </c>
      <c r="I2360" t="s">
        <v>972</v>
      </c>
      <c r="J2360" t="s">
        <v>973</v>
      </c>
      <c r="K2360" s="23">
        <v>0.0</v>
      </c>
      <c r="N2360">
        <v>25.4</v>
      </c>
      <c r="O2360" s="23">
        <v>2.0</v>
      </c>
      <c r="R2360">
        <v>26.2</v>
      </c>
      <c r="S2360" t="s">
        <v>976</v>
      </c>
      <c r="T2360">
        <v>0.0</v>
      </c>
      <c r="U2360">
        <v>0.0</v>
      </c>
      <c r="V2360" s="6" t="s">
        <v>978</v>
      </c>
      <c r="W2360" s="6" t="s">
        <v>1384</v>
      </c>
      <c r="X2360" s="6" t="s">
        <v>1035</v>
      </c>
      <c r="Y2360" s="6" t="s">
        <v>3456</v>
      </c>
      <c r="Z2360" s="6" t="s">
        <v>3456</v>
      </c>
      <c r="AA2360" s="35" t="s">
        <v>3457</v>
      </c>
      <c r="AB2360" s="6" t="s">
        <v>3458</v>
      </c>
      <c r="AC2360" s="6" t="s">
        <v>3459</v>
      </c>
    </row>
    <row r="2361" ht="15.75" hidden="1" customHeight="1">
      <c r="A2361" s="2">
        <v>56.0</v>
      </c>
      <c r="B2361" s="18" t="s">
        <v>839</v>
      </c>
      <c r="C2361">
        <v>2.0</v>
      </c>
      <c r="D2361">
        <v>0.0</v>
      </c>
      <c r="E2361" t="s">
        <v>965</v>
      </c>
      <c r="F2361" t="s">
        <v>1134</v>
      </c>
      <c r="G2361" t="s">
        <v>3463</v>
      </c>
      <c r="H2361" t="s">
        <v>1725</v>
      </c>
      <c r="I2361" t="s">
        <v>972</v>
      </c>
      <c r="J2361" t="s">
        <v>973</v>
      </c>
      <c r="K2361" s="23">
        <v>0.0</v>
      </c>
      <c r="N2361">
        <v>25.4</v>
      </c>
      <c r="O2361" s="23">
        <v>4.0</v>
      </c>
      <c r="R2361">
        <v>26.2</v>
      </c>
      <c r="S2361" t="s">
        <v>976</v>
      </c>
      <c r="T2361">
        <v>0.0</v>
      </c>
      <c r="U2361">
        <v>0.0</v>
      </c>
      <c r="V2361" s="6" t="s">
        <v>978</v>
      </c>
      <c r="W2361" s="6" t="s">
        <v>1384</v>
      </c>
      <c r="X2361" s="6" t="s">
        <v>1035</v>
      </c>
      <c r="Y2361" s="6" t="s">
        <v>3460</v>
      </c>
      <c r="Z2361" s="6" t="s">
        <v>3460</v>
      </c>
      <c r="AA2361" s="35" t="s">
        <v>3457</v>
      </c>
      <c r="AB2361" s="6" t="s">
        <v>3458</v>
      </c>
      <c r="AC2361" s="6" t="s">
        <v>3459</v>
      </c>
    </row>
    <row r="2362" ht="15.75" hidden="1" customHeight="1">
      <c r="A2362" s="2">
        <v>56.0</v>
      </c>
      <c r="B2362" s="18" t="s">
        <v>839</v>
      </c>
      <c r="C2362">
        <v>2.0</v>
      </c>
      <c r="D2362">
        <v>0.0</v>
      </c>
      <c r="E2362" t="s">
        <v>965</v>
      </c>
      <c r="F2362" t="s">
        <v>1134</v>
      </c>
      <c r="G2362" t="s">
        <v>3463</v>
      </c>
      <c r="H2362" t="s">
        <v>1725</v>
      </c>
      <c r="I2362" t="s">
        <v>972</v>
      </c>
      <c r="J2362" t="s">
        <v>973</v>
      </c>
      <c r="K2362" s="23">
        <v>0.0</v>
      </c>
      <c r="N2362">
        <v>25.4</v>
      </c>
      <c r="O2362" s="23">
        <v>5.0</v>
      </c>
      <c r="R2362">
        <v>26.0</v>
      </c>
      <c r="S2362" t="s">
        <v>976</v>
      </c>
      <c r="T2362">
        <v>0.0</v>
      </c>
      <c r="U2362">
        <v>0.0</v>
      </c>
      <c r="V2362" s="6" t="s">
        <v>978</v>
      </c>
      <c r="W2362" s="6" t="s">
        <v>1384</v>
      </c>
      <c r="X2362" s="6" t="s">
        <v>1035</v>
      </c>
      <c r="Y2362" s="6" t="s">
        <v>3461</v>
      </c>
      <c r="Z2362" s="6" t="s">
        <v>3461</v>
      </c>
      <c r="AA2362" s="35" t="s">
        <v>3457</v>
      </c>
      <c r="AB2362" s="6" t="s">
        <v>3458</v>
      </c>
      <c r="AC2362" s="6" t="s">
        <v>3459</v>
      </c>
    </row>
    <row r="2363" ht="15.75" hidden="1" customHeight="1">
      <c r="A2363" s="2">
        <v>56.0</v>
      </c>
      <c r="B2363" s="18" t="s">
        <v>839</v>
      </c>
      <c r="C2363">
        <v>2.0</v>
      </c>
      <c r="D2363">
        <v>0.0</v>
      </c>
      <c r="E2363" t="s">
        <v>965</v>
      </c>
      <c r="F2363" t="s">
        <v>1134</v>
      </c>
      <c r="G2363" t="s">
        <v>3464</v>
      </c>
      <c r="H2363" t="s">
        <v>1725</v>
      </c>
      <c r="I2363" t="s">
        <v>972</v>
      </c>
      <c r="J2363" t="s">
        <v>973</v>
      </c>
      <c r="K2363" s="23">
        <v>0.0</v>
      </c>
      <c r="N2363">
        <v>24.3</v>
      </c>
      <c r="O2363" s="23">
        <v>2.0</v>
      </c>
      <c r="R2363">
        <v>25.5</v>
      </c>
      <c r="S2363" t="s">
        <v>976</v>
      </c>
      <c r="T2363">
        <v>0.0</v>
      </c>
      <c r="U2363">
        <v>0.0</v>
      </c>
      <c r="V2363" s="6" t="s">
        <v>978</v>
      </c>
      <c r="W2363" s="6" t="s">
        <v>1384</v>
      </c>
      <c r="X2363" s="6" t="s">
        <v>1035</v>
      </c>
      <c r="Y2363" s="6" t="s">
        <v>3456</v>
      </c>
      <c r="Z2363" s="6" t="s">
        <v>3456</v>
      </c>
      <c r="AA2363" s="35" t="s">
        <v>3457</v>
      </c>
      <c r="AB2363" s="6" t="s">
        <v>3458</v>
      </c>
      <c r="AC2363" s="6" t="s">
        <v>3459</v>
      </c>
    </row>
    <row r="2364" ht="15.75" hidden="1" customHeight="1">
      <c r="A2364" s="2">
        <v>56.0</v>
      </c>
      <c r="B2364" s="18" t="s">
        <v>839</v>
      </c>
      <c r="C2364">
        <v>2.0</v>
      </c>
      <c r="D2364">
        <v>0.0</v>
      </c>
      <c r="E2364" t="s">
        <v>965</v>
      </c>
      <c r="F2364" t="s">
        <v>1134</v>
      </c>
      <c r="G2364" t="s">
        <v>3464</v>
      </c>
      <c r="H2364" t="s">
        <v>1725</v>
      </c>
      <c r="I2364" t="s">
        <v>972</v>
      </c>
      <c r="J2364" t="s">
        <v>973</v>
      </c>
      <c r="K2364" s="23">
        <v>0.0</v>
      </c>
      <c r="N2364">
        <v>24.3</v>
      </c>
      <c r="O2364" s="23">
        <v>4.0</v>
      </c>
      <c r="R2364">
        <v>25.8</v>
      </c>
      <c r="S2364" t="s">
        <v>976</v>
      </c>
      <c r="T2364">
        <v>0.0</v>
      </c>
      <c r="U2364">
        <v>0.0</v>
      </c>
      <c r="V2364" s="6" t="s">
        <v>978</v>
      </c>
      <c r="W2364" s="6" t="s">
        <v>1384</v>
      </c>
      <c r="X2364" s="6" t="s">
        <v>1035</v>
      </c>
      <c r="Y2364" s="6" t="s">
        <v>3460</v>
      </c>
      <c r="Z2364" s="6" t="s">
        <v>3460</v>
      </c>
      <c r="AA2364" s="35" t="s">
        <v>3457</v>
      </c>
      <c r="AB2364" s="6" t="s">
        <v>3458</v>
      </c>
      <c r="AC2364" s="6" t="s">
        <v>3459</v>
      </c>
    </row>
    <row r="2365" ht="15.75" hidden="1" customHeight="1">
      <c r="A2365" s="2">
        <v>56.0</v>
      </c>
      <c r="B2365" s="18" t="s">
        <v>839</v>
      </c>
      <c r="C2365">
        <v>2.0</v>
      </c>
      <c r="D2365">
        <v>0.0</v>
      </c>
      <c r="E2365" t="s">
        <v>965</v>
      </c>
      <c r="F2365" t="s">
        <v>1134</v>
      </c>
      <c r="G2365" t="s">
        <v>3464</v>
      </c>
      <c r="H2365" t="s">
        <v>1725</v>
      </c>
      <c r="I2365" t="s">
        <v>972</v>
      </c>
      <c r="J2365" t="s">
        <v>973</v>
      </c>
      <c r="K2365" s="23">
        <v>0.0</v>
      </c>
      <c r="N2365">
        <v>24.3</v>
      </c>
      <c r="O2365" s="23">
        <v>5.0</v>
      </c>
      <c r="R2365">
        <v>25.6</v>
      </c>
      <c r="S2365" t="s">
        <v>976</v>
      </c>
      <c r="T2365">
        <v>0.0</v>
      </c>
      <c r="U2365">
        <v>0.0</v>
      </c>
      <c r="V2365" s="6" t="s">
        <v>978</v>
      </c>
      <c r="W2365" s="6" t="s">
        <v>1384</v>
      </c>
      <c r="X2365" s="6" t="s">
        <v>1035</v>
      </c>
      <c r="Y2365" s="6" t="s">
        <v>3461</v>
      </c>
      <c r="Z2365" s="6" t="s">
        <v>3461</v>
      </c>
      <c r="AA2365" s="35" t="s">
        <v>3457</v>
      </c>
      <c r="AB2365" s="6" t="s">
        <v>3458</v>
      </c>
      <c r="AC2365" s="6" t="s">
        <v>3459</v>
      </c>
    </row>
    <row r="2366" ht="15.75" hidden="1" customHeight="1">
      <c r="A2366" s="2">
        <v>56.0</v>
      </c>
      <c r="B2366" s="18" t="s">
        <v>839</v>
      </c>
      <c r="C2366">
        <v>3.0</v>
      </c>
      <c r="D2366">
        <v>0.0</v>
      </c>
      <c r="E2366" t="s">
        <v>965</v>
      </c>
      <c r="F2366" t="s">
        <v>1134</v>
      </c>
      <c r="G2366" t="s">
        <v>3455</v>
      </c>
      <c r="H2366" t="s">
        <v>1725</v>
      </c>
      <c r="I2366" t="s">
        <v>972</v>
      </c>
      <c r="J2366" t="s">
        <v>973</v>
      </c>
      <c r="K2366" s="23">
        <v>0.0</v>
      </c>
      <c r="N2366">
        <v>21.7</v>
      </c>
      <c r="O2366" s="23">
        <v>2.0</v>
      </c>
      <c r="R2366">
        <v>19.9</v>
      </c>
      <c r="S2366" t="s">
        <v>976</v>
      </c>
      <c r="T2366">
        <v>0.0</v>
      </c>
      <c r="U2366">
        <v>0.0</v>
      </c>
      <c r="V2366" s="6" t="s">
        <v>978</v>
      </c>
      <c r="W2366" s="6" t="s">
        <v>1384</v>
      </c>
      <c r="X2366" s="6" t="s">
        <v>1035</v>
      </c>
      <c r="Y2366" s="6" t="s">
        <v>3456</v>
      </c>
      <c r="Z2366" s="6" t="s">
        <v>3456</v>
      </c>
      <c r="AA2366" s="35" t="s">
        <v>3457</v>
      </c>
      <c r="AB2366" s="6" t="s">
        <v>3458</v>
      </c>
      <c r="AC2366" s="6" t="s">
        <v>3459</v>
      </c>
    </row>
    <row r="2367" ht="15.75" hidden="1" customHeight="1">
      <c r="A2367" s="2">
        <v>56.0</v>
      </c>
      <c r="B2367" s="18" t="s">
        <v>839</v>
      </c>
      <c r="C2367">
        <v>3.0</v>
      </c>
      <c r="D2367">
        <v>0.0</v>
      </c>
      <c r="E2367" t="s">
        <v>965</v>
      </c>
      <c r="F2367" t="s">
        <v>1134</v>
      </c>
      <c r="G2367" t="s">
        <v>3455</v>
      </c>
      <c r="H2367" t="s">
        <v>1725</v>
      </c>
      <c r="I2367" t="s">
        <v>972</v>
      </c>
      <c r="J2367" t="s">
        <v>973</v>
      </c>
      <c r="K2367" s="23">
        <v>0.0</v>
      </c>
      <c r="N2367">
        <v>21.7</v>
      </c>
      <c r="O2367" s="23">
        <v>4.0</v>
      </c>
      <c r="R2367">
        <v>21.8</v>
      </c>
      <c r="S2367" t="s">
        <v>976</v>
      </c>
      <c r="T2367">
        <v>0.0</v>
      </c>
      <c r="U2367">
        <v>0.0</v>
      </c>
      <c r="V2367" s="6" t="s">
        <v>978</v>
      </c>
      <c r="W2367" s="6" t="s">
        <v>1384</v>
      </c>
      <c r="X2367" s="6" t="s">
        <v>1035</v>
      </c>
      <c r="Y2367" s="6" t="s">
        <v>3460</v>
      </c>
      <c r="Z2367" s="6" t="s">
        <v>3460</v>
      </c>
      <c r="AA2367" s="35" t="s">
        <v>3457</v>
      </c>
      <c r="AB2367" s="6" t="s">
        <v>3458</v>
      </c>
      <c r="AC2367" s="6" t="s">
        <v>3459</v>
      </c>
    </row>
    <row r="2368" ht="15.75" hidden="1" customHeight="1">
      <c r="A2368" s="2">
        <v>56.0</v>
      </c>
      <c r="B2368" s="18" t="s">
        <v>839</v>
      </c>
      <c r="C2368">
        <v>3.0</v>
      </c>
      <c r="D2368">
        <v>0.0</v>
      </c>
      <c r="E2368" t="s">
        <v>965</v>
      </c>
      <c r="F2368" t="s">
        <v>1134</v>
      </c>
      <c r="G2368" t="s">
        <v>3455</v>
      </c>
      <c r="H2368" t="s">
        <v>1725</v>
      </c>
      <c r="I2368" t="s">
        <v>972</v>
      </c>
      <c r="J2368" t="s">
        <v>973</v>
      </c>
      <c r="K2368" s="23">
        <v>0.0</v>
      </c>
      <c r="N2368">
        <v>21.7</v>
      </c>
      <c r="O2368" s="23">
        <v>5.0</v>
      </c>
      <c r="R2368">
        <v>21.7</v>
      </c>
      <c r="S2368" t="s">
        <v>976</v>
      </c>
      <c r="T2368">
        <v>0.0</v>
      </c>
      <c r="U2368">
        <v>0.0</v>
      </c>
      <c r="V2368" s="6" t="s">
        <v>978</v>
      </c>
      <c r="W2368" s="6" t="s">
        <v>1384</v>
      </c>
      <c r="X2368" s="6" t="s">
        <v>1035</v>
      </c>
      <c r="Y2368" s="6" t="s">
        <v>3461</v>
      </c>
      <c r="Z2368" s="6" t="s">
        <v>3461</v>
      </c>
      <c r="AA2368" s="35" t="s">
        <v>3457</v>
      </c>
      <c r="AB2368" s="6" t="s">
        <v>3458</v>
      </c>
      <c r="AC2368" s="6" t="s">
        <v>3459</v>
      </c>
    </row>
    <row r="2369" ht="15.75" hidden="1" customHeight="1">
      <c r="A2369" s="2">
        <v>56.0</v>
      </c>
      <c r="B2369" s="18" t="s">
        <v>839</v>
      </c>
      <c r="C2369">
        <v>3.0</v>
      </c>
      <c r="D2369">
        <v>0.0</v>
      </c>
      <c r="E2369" t="s">
        <v>965</v>
      </c>
      <c r="F2369" t="s">
        <v>1134</v>
      </c>
      <c r="G2369" t="s">
        <v>3462</v>
      </c>
      <c r="H2369" t="s">
        <v>1725</v>
      </c>
      <c r="I2369" t="s">
        <v>972</v>
      </c>
      <c r="J2369" t="s">
        <v>973</v>
      </c>
      <c r="K2369" s="23">
        <v>0.0</v>
      </c>
      <c r="N2369">
        <v>24.0</v>
      </c>
      <c r="O2369" s="23">
        <v>2.0</v>
      </c>
      <c r="R2369">
        <v>21.6</v>
      </c>
      <c r="S2369" t="s">
        <v>976</v>
      </c>
      <c r="T2369">
        <v>0.0</v>
      </c>
      <c r="U2369">
        <v>0.0</v>
      </c>
      <c r="V2369" s="6" t="s">
        <v>978</v>
      </c>
      <c r="W2369" s="6" t="s">
        <v>1384</v>
      </c>
      <c r="X2369" s="6" t="s">
        <v>1035</v>
      </c>
      <c r="Y2369" s="6" t="s">
        <v>3456</v>
      </c>
      <c r="Z2369" s="6" t="s">
        <v>3456</v>
      </c>
      <c r="AA2369" s="35" t="s">
        <v>3457</v>
      </c>
      <c r="AB2369" s="6" t="s">
        <v>3458</v>
      </c>
      <c r="AC2369" s="6" t="s">
        <v>3459</v>
      </c>
    </row>
    <row r="2370" ht="15.75" hidden="1" customHeight="1">
      <c r="A2370" s="2">
        <v>56.0</v>
      </c>
      <c r="B2370" s="18" t="s">
        <v>839</v>
      </c>
      <c r="C2370">
        <v>3.0</v>
      </c>
      <c r="D2370">
        <v>0.0</v>
      </c>
      <c r="E2370" t="s">
        <v>965</v>
      </c>
      <c r="F2370" t="s">
        <v>1134</v>
      </c>
      <c r="G2370" t="s">
        <v>3462</v>
      </c>
      <c r="H2370" t="s">
        <v>1725</v>
      </c>
      <c r="I2370" t="s">
        <v>972</v>
      </c>
      <c r="J2370" t="s">
        <v>973</v>
      </c>
      <c r="K2370" s="23">
        <v>0.0</v>
      </c>
      <c r="N2370">
        <v>24.0</v>
      </c>
      <c r="O2370" s="23">
        <v>4.0</v>
      </c>
      <c r="R2370">
        <v>23.8</v>
      </c>
      <c r="S2370" t="s">
        <v>976</v>
      </c>
      <c r="T2370">
        <v>0.0</v>
      </c>
      <c r="U2370">
        <v>0.0</v>
      </c>
      <c r="V2370" s="6" t="s">
        <v>978</v>
      </c>
      <c r="W2370" s="6" t="s">
        <v>1384</v>
      </c>
      <c r="X2370" s="6" t="s">
        <v>1035</v>
      </c>
      <c r="Y2370" s="6" t="s">
        <v>3460</v>
      </c>
      <c r="Z2370" s="6" t="s">
        <v>3460</v>
      </c>
      <c r="AA2370" s="35" t="s">
        <v>3457</v>
      </c>
      <c r="AB2370" s="6" t="s">
        <v>3458</v>
      </c>
      <c r="AC2370" s="6" t="s">
        <v>3459</v>
      </c>
    </row>
    <row r="2371" ht="15.75" hidden="1" customHeight="1">
      <c r="A2371" s="2">
        <v>56.0</v>
      </c>
      <c r="B2371" s="18" t="s">
        <v>839</v>
      </c>
      <c r="C2371">
        <v>3.0</v>
      </c>
      <c r="D2371">
        <v>0.0</v>
      </c>
      <c r="E2371" t="s">
        <v>965</v>
      </c>
      <c r="F2371" t="s">
        <v>1134</v>
      </c>
      <c r="G2371" t="s">
        <v>3462</v>
      </c>
      <c r="H2371" t="s">
        <v>1725</v>
      </c>
      <c r="I2371" t="s">
        <v>972</v>
      </c>
      <c r="J2371" t="s">
        <v>973</v>
      </c>
      <c r="K2371" s="23">
        <v>0.0</v>
      </c>
      <c r="N2371">
        <v>24.0</v>
      </c>
      <c r="O2371" s="23">
        <v>5.0</v>
      </c>
      <c r="R2371">
        <v>23.4</v>
      </c>
      <c r="S2371" t="s">
        <v>976</v>
      </c>
      <c r="T2371">
        <v>0.0</v>
      </c>
      <c r="U2371">
        <v>0.0</v>
      </c>
      <c r="V2371" s="6" t="s">
        <v>978</v>
      </c>
      <c r="W2371" s="6" t="s">
        <v>1384</v>
      </c>
      <c r="X2371" s="6" t="s">
        <v>1035</v>
      </c>
      <c r="Y2371" s="6" t="s">
        <v>3461</v>
      </c>
      <c r="Z2371" s="6" t="s">
        <v>3461</v>
      </c>
      <c r="AA2371" s="35" t="s">
        <v>3457</v>
      </c>
      <c r="AB2371" s="6" t="s">
        <v>3458</v>
      </c>
      <c r="AC2371" s="6" t="s">
        <v>3459</v>
      </c>
    </row>
    <row r="2372" ht="15.75" hidden="1" customHeight="1">
      <c r="A2372" s="2">
        <v>56.0</v>
      </c>
      <c r="B2372" s="18" t="s">
        <v>839</v>
      </c>
      <c r="C2372">
        <v>3.0</v>
      </c>
      <c r="D2372">
        <v>0.0</v>
      </c>
      <c r="E2372" t="s">
        <v>965</v>
      </c>
      <c r="F2372" t="s">
        <v>1134</v>
      </c>
      <c r="G2372" t="s">
        <v>3463</v>
      </c>
      <c r="H2372" t="s">
        <v>1725</v>
      </c>
      <c r="I2372" t="s">
        <v>972</v>
      </c>
      <c r="J2372" t="s">
        <v>973</v>
      </c>
      <c r="K2372" s="23">
        <v>0.0</v>
      </c>
      <c r="N2372">
        <v>25.4</v>
      </c>
      <c r="O2372" s="23">
        <v>2.0</v>
      </c>
      <c r="R2372">
        <v>23.4</v>
      </c>
      <c r="S2372" t="s">
        <v>976</v>
      </c>
      <c r="T2372">
        <v>0.0</v>
      </c>
      <c r="U2372">
        <v>0.0</v>
      </c>
      <c r="V2372" s="6" t="s">
        <v>978</v>
      </c>
      <c r="W2372" s="6" t="s">
        <v>1384</v>
      </c>
      <c r="X2372" s="6" t="s">
        <v>1035</v>
      </c>
      <c r="Y2372" s="6" t="s">
        <v>3456</v>
      </c>
      <c r="Z2372" s="6" t="s">
        <v>3456</v>
      </c>
      <c r="AA2372" s="35" t="s">
        <v>3457</v>
      </c>
      <c r="AB2372" s="6" t="s">
        <v>3458</v>
      </c>
      <c r="AC2372" s="6" t="s">
        <v>3459</v>
      </c>
    </row>
    <row r="2373" ht="15.75" hidden="1" customHeight="1">
      <c r="A2373" s="2">
        <v>56.0</v>
      </c>
      <c r="B2373" s="18" t="s">
        <v>839</v>
      </c>
      <c r="C2373">
        <v>3.0</v>
      </c>
      <c r="D2373">
        <v>0.0</v>
      </c>
      <c r="E2373" t="s">
        <v>965</v>
      </c>
      <c r="F2373" t="s">
        <v>1134</v>
      </c>
      <c r="G2373" t="s">
        <v>3463</v>
      </c>
      <c r="H2373" t="s">
        <v>1725</v>
      </c>
      <c r="I2373" t="s">
        <v>972</v>
      </c>
      <c r="J2373" t="s">
        <v>973</v>
      </c>
      <c r="K2373" s="23">
        <v>0.0</v>
      </c>
      <c r="N2373">
        <v>25.4</v>
      </c>
      <c r="O2373" s="23">
        <v>4.0</v>
      </c>
      <c r="R2373">
        <v>25.2</v>
      </c>
      <c r="S2373" t="s">
        <v>976</v>
      </c>
      <c r="T2373">
        <v>0.0</v>
      </c>
      <c r="U2373">
        <v>0.0</v>
      </c>
      <c r="V2373" s="6" t="s">
        <v>978</v>
      </c>
      <c r="W2373" s="6" t="s">
        <v>1384</v>
      </c>
      <c r="X2373" s="6" t="s">
        <v>1035</v>
      </c>
      <c r="Y2373" s="6" t="s">
        <v>3460</v>
      </c>
      <c r="Z2373" s="6" t="s">
        <v>3460</v>
      </c>
      <c r="AA2373" s="35" t="s">
        <v>3457</v>
      </c>
      <c r="AB2373" s="6" t="s">
        <v>3458</v>
      </c>
      <c r="AC2373" s="6" t="s">
        <v>3459</v>
      </c>
    </row>
    <row r="2374" ht="15.75" hidden="1" customHeight="1">
      <c r="A2374" s="2">
        <v>56.0</v>
      </c>
      <c r="B2374" s="18" t="s">
        <v>839</v>
      </c>
      <c r="C2374">
        <v>3.0</v>
      </c>
      <c r="D2374">
        <v>0.0</v>
      </c>
      <c r="E2374" t="s">
        <v>965</v>
      </c>
      <c r="F2374" t="s">
        <v>1134</v>
      </c>
      <c r="G2374" t="s">
        <v>3463</v>
      </c>
      <c r="H2374" t="s">
        <v>1725</v>
      </c>
      <c r="I2374" t="s">
        <v>972</v>
      </c>
      <c r="J2374" t="s">
        <v>973</v>
      </c>
      <c r="K2374" s="23">
        <v>0.0</v>
      </c>
      <c r="N2374">
        <v>25.4</v>
      </c>
      <c r="O2374" s="23">
        <v>5.0</v>
      </c>
      <c r="R2374">
        <v>25.3</v>
      </c>
      <c r="S2374" t="s">
        <v>976</v>
      </c>
      <c r="T2374">
        <v>0.0</v>
      </c>
      <c r="U2374">
        <v>0.0</v>
      </c>
      <c r="V2374" s="6" t="s">
        <v>978</v>
      </c>
      <c r="W2374" s="6" t="s">
        <v>1384</v>
      </c>
      <c r="X2374" s="6" t="s">
        <v>1035</v>
      </c>
      <c r="Y2374" s="6" t="s">
        <v>3461</v>
      </c>
      <c r="Z2374" s="6" t="s">
        <v>3461</v>
      </c>
      <c r="AA2374" s="35" t="s">
        <v>3457</v>
      </c>
      <c r="AB2374" s="6" t="s">
        <v>3458</v>
      </c>
      <c r="AC2374" s="6" t="s">
        <v>3459</v>
      </c>
    </row>
    <row r="2375" ht="15.75" hidden="1" customHeight="1">
      <c r="A2375" s="2">
        <v>56.0</v>
      </c>
      <c r="B2375" s="18" t="s">
        <v>839</v>
      </c>
      <c r="C2375">
        <v>3.0</v>
      </c>
      <c r="D2375">
        <v>0.0</v>
      </c>
      <c r="E2375" t="s">
        <v>965</v>
      </c>
      <c r="F2375" t="s">
        <v>1134</v>
      </c>
      <c r="G2375" t="s">
        <v>3464</v>
      </c>
      <c r="H2375" t="s">
        <v>1725</v>
      </c>
      <c r="I2375" t="s">
        <v>972</v>
      </c>
      <c r="J2375" t="s">
        <v>973</v>
      </c>
      <c r="K2375" s="23">
        <v>0.0</v>
      </c>
      <c r="N2375">
        <v>24.6</v>
      </c>
      <c r="O2375" s="23">
        <v>2.0</v>
      </c>
      <c r="R2375">
        <v>24.2</v>
      </c>
      <c r="S2375" t="s">
        <v>976</v>
      </c>
      <c r="T2375">
        <v>0.0</v>
      </c>
      <c r="U2375">
        <v>0.0</v>
      </c>
      <c r="V2375" s="6" t="s">
        <v>978</v>
      </c>
      <c r="W2375" s="6" t="s">
        <v>1384</v>
      </c>
      <c r="X2375" s="6" t="s">
        <v>1035</v>
      </c>
      <c r="Y2375" s="6" t="s">
        <v>3456</v>
      </c>
      <c r="Z2375" s="6" t="s">
        <v>3456</v>
      </c>
      <c r="AA2375" s="35" t="s">
        <v>3457</v>
      </c>
      <c r="AB2375" s="6" t="s">
        <v>3458</v>
      </c>
      <c r="AC2375" s="6" t="s">
        <v>3459</v>
      </c>
    </row>
    <row r="2376" ht="15.75" hidden="1" customHeight="1">
      <c r="A2376" s="2">
        <v>56.0</v>
      </c>
      <c r="B2376" s="18" t="s">
        <v>839</v>
      </c>
      <c r="C2376">
        <v>3.0</v>
      </c>
      <c r="D2376">
        <v>0.0</v>
      </c>
      <c r="E2376" t="s">
        <v>965</v>
      </c>
      <c r="F2376" t="s">
        <v>1134</v>
      </c>
      <c r="G2376" t="s">
        <v>3464</v>
      </c>
      <c r="H2376" t="s">
        <v>1725</v>
      </c>
      <c r="I2376" t="s">
        <v>972</v>
      </c>
      <c r="J2376" t="s">
        <v>973</v>
      </c>
      <c r="K2376" s="23">
        <v>0.0</v>
      </c>
      <c r="N2376">
        <v>24.6</v>
      </c>
      <c r="O2376" s="23">
        <v>4.0</v>
      </c>
      <c r="R2376">
        <v>24.5</v>
      </c>
      <c r="S2376" t="s">
        <v>976</v>
      </c>
      <c r="T2376">
        <v>0.0</v>
      </c>
      <c r="U2376">
        <v>0.0</v>
      </c>
      <c r="V2376" s="6" t="s">
        <v>978</v>
      </c>
      <c r="W2376" s="6" t="s">
        <v>1384</v>
      </c>
      <c r="X2376" s="6" t="s">
        <v>1035</v>
      </c>
      <c r="Y2376" s="6" t="s">
        <v>3460</v>
      </c>
      <c r="Z2376" s="6" t="s">
        <v>3460</v>
      </c>
      <c r="AA2376" s="35" t="s">
        <v>3457</v>
      </c>
      <c r="AB2376" s="6" t="s">
        <v>3458</v>
      </c>
      <c r="AC2376" s="6" t="s">
        <v>3459</v>
      </c>
    </row>
    <row r="2377" ht="15.75" hidden="1" customHeight="1">
      <c r="A2377" s="2">
        <v>56.0</v>
      </c>
      <c r="B2377" s="18" t="s">
        <v>839</v>
      </c>
      <c r="C2377">
        <v>3.0</v>
      </c>
      <c r="D2377">
        <v>0.0</v>
      </c>
      <c r="E2377" t="s">
        <v>965</v>
      </c>
      <c r="F2377" t="s">
        <v>1134</v>
      </c>
      <c r="G2377" t="s">
        <v>3464</v>
      </c>
      <c r="H2377" t="s">
        <v>1725</v>
      </c>
      <c r="I2377" t="s">
        <v>972</v>
      </c>
      <c r="J2377" t="s">
        <v>973</v>
      </c>
      <c r="K2377" s="23">
        <v>0.0</v>
      </c>
      <c r="N2377">
        <v>24.6</v>
      </c>
      <c r="O2377" s="23">
        <v>5.0</v>
      </c>
      <c r="R2377">
        <v>24.9</v>
      </c>
      <c r="S2377" t="s">
        <v>976</v>
      </c>
      <c r="T2377">
        <v>0.0</v>
      </c>
      <c r="U2377">
        <v>0.0</v>
      </c>
      <c r="V2377" s="6" t="s">
        <v>978</v>
      </c>
      <c r="W2377" s="6" t="s">
        <v>1384</v>
      </c>
      <c r="X2377" s="6" t="s">
        <v>1035</v>
      </c>
      <c r="Y2377" s="6" t="s">
        <v>3461</v>
      </c>
      <c r="Z2377" s="6" t="s">
        <v>3461</v>
      </c>
      <c r="AA2377" s="35" t="s">
        <v>3457</v>
      </c>
      <c r="AB2377" s="6" t="s">
        <v>3458</v>
      </c>
      <c r="AC2377" s="6" t="s">
        <v>3459</v>
      </c>
    </row>
    <row r="2378" ht="15.75" hidden="1" customHeight="1">
      <c r="A2378" s="2">
        <v>56.0</v>
      </c>
      <c r="B2378" s="18" t="s">
        <v>839</v>
      </c>
      <c r="C2378">
        <v>0.0</v>
      </c>
      <c r="D2378">
        <v>0.0</v>
      </c>
      <c r="E2378" t="s">
        <v>965</v>
      </c>
      <c r="F2378" t="s">
        <v>966</v>
      </c>
      <c r="G2378" t="s">
        <v>3465</v>
      </c>
      <c r="H2378" t="s">
        <v>3466</v>
      </c>
      <c r="I2378" t="s">
        <v>972</v>
      </c>
      <c r="J2378" t="s">
        <v>973</v>
      </c>
      <c r="K2378" s="23">
        <v>0.0</v>
      </c>
      <c r="N2378">
        <v>2390.0</v>
      </c>
      <c r="O2378" s="23">
        <v>2.0</v>
      </c>
      <c r="R2378">
        <v>1580.0</v>
      </c>
      <c r="S2378">
        <v>0.05</v>
      </c>
      <c r="T2378">
        <v>-1.0</v>
      </c>
      <c r="U2378">
        <v>-1.0</v>
      </c>
      <c r="V2378" s="6" t="s">
        <v>978</v>
      </c>
      <c r="W2378" s="6" t="s">
        <v>1384</v>
      </c>
      <c r="X2378" s="6" t="s">
        <v>1035</v>
      </c>
      <c r="Y2378" s="6" t="s">
        <v>3456</v>
      </c>
      <c r="Z2378" s="6" t="s">
        <v>3456</v>
      </c>
      <c r="AA2378" s="35" t="s">
        <v>3467</v>
      </c>
      <c r="AB2378" s="6" t="s">
        <v>3468</v>
      </c>
    </row>
    <row r="2379" ht="15.75" hidden="1" customHeight="1">
      <c r="A2379" s="2">
        <v>56.0</v>
      </c>
      <c r="B2379" s="18" t="s">
        <v>839</v>
      </c>
      <c r="C2379">
        <v>0.0</v>
      </c>
      <c r="D2379">
        <v>0.0</v>
      </c>
      <c r="E2379" t="s">
        <v>965</v>
      </c>
      <c r="F2379" t="s">
        <v>966</v>
      </c>
      <c r="G2379" t="s">
        <v>3465</v>
      </c>
      <c r="H2379" t="s">
        <v>3466</v>
      </c>
      <c r="I2379" t="s">
        <v>972</v>
      </c>
      <c r="J2379" t="s">
        <v>973</v>
      </c>
      <c r="K2379" s="23">
        <v>0.0</v>
      </c>
      <c r="N2379">
        <v>2390.0</v>
      </c>
      <c r="O2379" s="23">
        <v>4.0</v>
      </c>
      <c r="R2379">
        <v>1670.0</v>
      </c>
      <c r="S2379">
        <v>0.05</v>
      </c>
      <c r="T2379">
        <v>-1.0</v>
      </c>
      <c r="U2379">
        <v>-1.0</v>
      </c>
      <c r="V2379" s="6" t="s">
        <v>978</v>
      </c>
      <c r="W2379" s="6" t="s">
        <v>1384</v>
      </c>
      <c r="X2379" s="6" t="s">
        <v>1035</v>
      </c>
      <c r="Y2379" s="6" t="s">
        <v>3460</v>
      </c>
      <c r="Z2379" s="6" t="s">
        <v>3460</v>
      </c>
      <c r="AA2379" s="35" t="s">
        <v>3467</v>
      </c>
      <c r="AB2379" s="6" t="s">
        <v>3468</v>
      </c>
    </row>
    <row r="2380" ht="15.75" hidden="1" customHeight="1">
      <c r="A2380" s="2">
        <v>56.0</v>
      </c>
      <c r="B2380" s="18" t="s">
        <v>839</v>
      </c>
      <c r="C2380">
        <v>0.0</v>
      </c>
      <c r="D2380">
        <v>0.0</v>
      </c>
      <c r="E2380" t="s">
        <v>965</v>
      </c>
      <c r="F2380" t="s">
        <v>966</v>
      </c>
      <c r="G2380" t="s">
        <v>3465</v>
      </c>
      <c r="H2380" t="s">
        <v>3466</v>
      </c>
      <c r="I2380" t="s">
        <v>972</v>
      </c>
      <c r="J2380" t="s">
        <v>973</v>
      </c>
      <c r="K2380" s="23">
        <v>0.0</v>
      </c>
      <c r="N2380">
        <v>2390.0</v>
      </c>
      <c r="O2380" s="23">
        <v>5.0</v>
      </c>
      <c r="R2380">
        <v>1720.0</v>
      </c>
      <c r="S2380">
        <v>0.05</v>
      </c>
      <c r="T2380">
        <v>-1.0</v>
      </c>
      <c r="U2380">
        <v>-1.0</v>
      </c>
      <c r="V2380" s="6" t="s">
        <v>978</v>
      </c>
      <c r="W2380" s="6" t="s">
        <v>1384</v>
      </c>
      <c r="X2380" s="6" t="s">
        <v>1035</v>
      </c>
      <c r="Y2380" s="6" t="s">
        <v>3461</v>
      </c>
      <c r="Z2380" s="6" t="s">
        <v>3461</v>
      </c>
      <c r="AA2380" s="35" t="s">
        <v>3467</v>
      </c>
      <c r="AB2380" s="6" t="s">
        <v>3468</v>
      </c>
    </row>
    <row r="2381" ht="15.75" hidden="1" customHeight="1">
      <c r="A2381" s="2">
        <v>56.0</v>
      </c>
      <c r="B2381" s="18" t="s">
        <v>839</v>
      </c>
      <c r="C2381">
        <v>0.0</v>
      </c>
      <c r="D2381">
        <v>0.0</v>
      </c>
      <c r="E2381" t="s">
        <v>965</v>
      </c>
      <c r="F2381" t="s">
        <v>966</v>
      </c>
      <c r="G2381" t="s">
        <v>3469</v>
      </c>
      <c r="H2381" t="s">
        <v>3466</v>
      </c>
      <c r="I2381" t="s">
        <v>972</v>
      </c>
      <c r="J2381" t="s">
        <v>973</v>
      </c>
      <c r="K2381" s="23">
        <v>0.0</v>
      </c>
      <c r="N2381">
        <v>34.3</v>
      </c>
      <c r="O2381" s="23">
        <v>2.0</v>
      </c>
      <c r="R2381">
        <v>22.0</v>
      </c>
      <c r="S2381">
        <v>0.05</v>
      </c>
      <c r="T2381">
        <v>-1.0</v>
      </c>
      <c r="U2381">
        <v>-1.0</v>
      </c>
      <c r="V2381" s="6" t="s">
        <v>978</v>
      </c>
      <c r="W2381" s="6" t="s">
        <v>1384</v>
      </c>
      <c r="X2381" s="6" t="s">
        <v>1035</v>
      </c>
      <c r="Y2381" s="6" t="s">
        <v>3456</v>
      </c>
      <c r="Z2381" s="6" t="s">
        <v>3456</v>
      </c>
      <c r="AA2381" s="35" t="s">
        <v>3470</v>
      </c>
      <c r="AB2381" s="6" t="s">
        <v>3471</v>
      </c>
    </row>
    <row r="2382" ht="15.75" hidden="1" customHeight="1">
      <c r="A2382" s="2">
        <v>56.0</v>
      </c>
      <c r="B2382" s="18" t="s">
        <v>839</v>
      </c>
      <c r="C2382">
        <v>0.0</v>
      </c>
      <c r="D2382">
        <v>0.0</v>
      </c>
      <c r="E2382" t="s">
        <v>965</v>
      </c>
      <c r="F2382" t="s">
        <v>966</v>
      </c>
      <c r="G2382" t="s">
        <v>3469</v>
      </c>
      <c r="H2382" t="s">
        <v>3466</v>
      </c>
      <c r="I2382" t="s">
        <v>972</v>
      </c>
      <c r="J2382" t="s">
        <v>973</v>
      </c>
      <c r="K2382" s="23">
        <v>0.0</v>
      </c>
      <c r="N2382">
        <v>34.3</v>
      </c>
      <c r="O2382" s="23">
        <v>4.0</v>
      </c>
      <c r="R2382">
        <v>21.3</v>
      </c>
      <c r="S2382">
        <v>0.05</v>
      </c>
      <c r="T2382">
        <v>-1.0</v>
      </c>
      <c r="U2382">
        <v>-1.0</v>
      </c>
      <c r="V2382" s="6" t="s">
        <v>978</v>
      </c>
      <c r="W2382" s="6" t="s">
        <v>1384</v>
      </c>
      <c r="X2382" s="6" t="s">
        <v>1035</v>
      </c>
      <c r="Y2382" s="6" t="s">
        <v>3460</v>
      </c>
      <c r="Z2382" s="6" t="s">
        <v>3460</v>
      </c>
      <c r="AA2382" s="35" t="s">
        <v>3470</v>
      </c>
      <c r="AB2382" s="6" t="s">
        <v>3471</v>
      </c>
    </row>
    <row r="2383" ht="15.75" hidden="1" customHeight="1">
      <c r="A2383" s="2">
        <v>56.0</v>
      </c>
      <c r="B2383" s="18" t="s">
        <v>839</v>
      </c>
      <c r="C2383">
        <v>0.0</v>
      </c>
      <c r="D2383">
        <v>0.0</v>
      </c>
      <c r="E2383" t="s">
        <v>965</v>
      </c>
      <c r="F2383" t="s">
        <v>966</v>
      </c>
      <c r="G2383" t="s">
        <v>3469</v>
      </c>
      <c r="H2383" t="s">
        <v>3466</v>
      </c>
      <c r="I2383" t="s">
        <v>972</v>
      </c>
      <c r="J2383" t="s">
        <v>973</v>
      </c>
      <c r="K2383" s="23">
        <v>0.0</v>
      </c>
      <c r="N2383">
        <v>34.3</v>
      </c>
      <c r="O2383" s="23">
        <v>5.0</v>
      </c>
      <c r="R2383">
        <v>22.7</v>
      </c>
      <c r="S2383">
        <v>0.05</v>
      </c>
      <c r="T2383">
        <v>-1.0</v>
      </c>
      <c r="U2383">
        <v>-1.0</v>
      </c>
      <c r="V2383" s="6" t="s">
        <v>978</v>
      </c>
      <c r="W2383" s="6" t="s">
        <v>1384</v>
      </c>
      <c r="X2383" s="6" t="s">
        <v>1035</v>
      </c>
      <c r="Y2383" s="6" t="s">
        <v>3461</v>
      </c>
      <c r="Z2383" s="6" t="s">
        <v>3461</v>
      </c>
      <c r="AA2383" s="35" t="s">
        <v>3470</v>
      </c>
      <c r="AB2383" s="6" t="s">
        <v>3471</v>
      </c>
    </row>
    <row r="2384" ht="15.75" hidden="1" customHeight="1">
      <c r="A2384" s="2">
        <v>56.0</v>
      </c>
      <c r="B2384" s="18" t="s">
        <v>839</v>
      </c>
      <c r="C2384">
        <v>0.0</v>
      </c>
      <c r="D2384">
        <v>0.0</v>
      </c>
      <c r="E2384" t="s">
        <v>965</v>
      </c>
      <c r="F2384" t="s">
        <v>966</v>
      </c>
      <c r="G2384" t="s">
        <v>3472</v>
      </c>
      <c r="H2384" t="s">
        <v>3466</v>
      </c>
      <c r="I2384" t="s">
        <v>972</v>
      </c>
      <c r="J2384" t="s">
        <v>973</v>
      </c>
      <c r="K2384" s="23">
        <v>0.0</v>
      </c>
      <c r="N2384">
        <v>2520.0</v>
      </c>
      <c r="O2384" s="23">
        <v>2.0</v>
      </c>
      <c r="R2384">
        <v>1290.0</v>
      </c>
      <c r="S2384">
        <v>0.05</v>
      </c>
      <c r="T2384">
        <v>-1.0</v>
      </c>
      <c r="U2384">
        <v>-1.0</v>
      </c>
      <c r="V2384" s="6" t="s">
        <v>978</v>
      </c>
      <c r="W2384" s="6" t="s">
        <v>1384</v>
      </c>
      <c r="X2384" s="6" t="s">
        <v>1035</v>
      </c>
      <c r="Y2384" s="6" t="s">
        <v>3456</v>
      </c>
      <c r="Z2384" s="6" t="s">
        <v>3456</v>
      </c>
      <c r="AA2384" s="35" t="s">
        <v>3473</v>
      </c>
      <c r="AB2384" s="6" t="s">
        <v>3474</v>
      </c>
    </row>
    <row r="2385" ht="15.75" hidden="1" customHeight="1">
      <c r="A2385" s="2">
        <v>56.0</v>
      </c>
      <c r="B2385" s="18" t="s">
        <v>839</v>
      </c>
      <c r="C2385">
        <v>0.0</v>
      </c>
      <c r="D2385">
        <v>0.0</v>
      </c>
      <c r="E2385" t="s">
        <v>965</v>
      </c>
      <c r="F2385" t="s">
        <v>966</v>
      </c>
      <c r="G2385" t="s">
        <v>3472</v>
      </c>
      <c r="H2385" t="s">
        <v>3466</v>
      </c>
      <c r="I2385" t="s">
        <v>972</v>
      </c>
      <c r="J2385" t="s">
        <v>973</v>
      </c>
      <c r="K2385" s="23">
        <v>0.0</v>
      </c>
      <c r="N2385">
        <v>2520.0</v>
      </c>
      <c r="O2385" s="23">
        <v>4.0</v>
      </c>
      <c r="R2385">
        <v>1870.0</v>
      </c>
      <c r="S2385">
        <v>0.05</v>
      </c>
      <c r="T2385">
        <v>-1.0</v>
      </c>
      <c r="U2385">
        <v>-1.0</v>
      </c>
      <c r="V2385" s="6" t="s">
        <v>978</v>
      </c>
      <c r="W2385" s="6" t="s">
        <v>1384</v>
      </c>
      <c r="X2385" s="6" t="s">
        <v>1035</v>
      </c>
      <c r="Y2385" s="6" t="s">
        <v>3460</v>
      </c>
      <c r="Z2385" s="6" t="s">
        <v>3460</v>
      </c>
      <c r="AA2385" s="35" t="s">
        <v>3473</v>
      </c>
      <c r="AB2385" s="6" t="s">
        <v>3474</v>
      </c>
    </row>
    <row r="2386" ht="15.75" hidden="1" customHeight="1">
      <c r="A2386" s="2">
        <v>56.0</v>
      </c>
      <c r="B2386" s="18" t="s">
        <v>839</v>
      </c>
      <c r="C2386">
        <v>0.0</v>
      </c>
      <c r="D2386">
        <v>0.0</v>
      </c>
      <c r="E2386" t="s">
        <v>965</v>
      </c>
      <c r="F2386" t="s">
        <v>966</v>
      </c>
      <c r="G2386" t="s">
        <v>3472</v>
      </c>
      <c r="H2386" t="s">
        <v>3466</v>
      </c>
      <c r="I2386" t="s">
        <v>972</v>
      </c>
      <c r="J2386" t="s">
        <v>973</v>
      </c>
      <c r="K2386" s="23">
        <v>0.0</v>
      </c>
      <c r="N2386">
        <v>2520.0</v>
      </c>
      <c r="O2386" s="23">
        <v>5.0</v>
      </c>
      <c r="R2386">
        <v>2380.0</v>
      </c>
      <c r="S2386" t="s">
        <v>976</v>
      </c>
      <c r="T2386">
        <v>0.0</v>
      </c>
      <c r="U2386">
        <v>0.0</v>
      </c>
      <c r="V2386" s="6" t="s">
        <v>978</v>
      </c>
      <c r="W2386" s="6" t="s">
        <v>1384</v>
      </c>
      <c r="X2386" s="6" t="s">
        <v>1035</v>
      </c>
      <c r="Y2386" s="6" t="s">
        <v>3461</v>
      </c>
      <c r="Z2386" s="6" t="s">
        <v>3461</v>
      </c>
      <c r="AA2386" s="35" t="s">
        <v>3473</v>
      </c>
      <c r="AB2386" s="6" t="s">
        <v>3474</v>
      </c>
    </row>
    <row r="2387" ht="15.75" hidden="1" customHeight="1">
      <c r="A2387" s="2">
        <v>56.0</v>
      </c>
      <c r="B2387" s="18" t="s">
        <v>839</v>
      </c>
      <c r="C2387">
        <v>0.0</v>
      </c>
      <c r="D2387">
        <v>0.0</v>
      </c>
      <c r="E2387" t="s">
        <v>965</v>
      </c>
      <c r="F2387" t="s">
        <v>966</v>
      </c>
      <c r="G2387" t="s">
        <v>3475</v>
      </c>
      <c r="H2387" t="s">
        <v>3466</v>
      </c>
      <c r="I2387" t="s">
        <v>972</v>
      </c>
      <c r="J2387" t="s">
        <v>973</v>
      </c>
      <c r="K2387" s="23">
        <v>0.0</v>
      </c>
      <c r="N2387">
        <v>10.8</v>
      </c>
      <c r="O2387" s="23">
        <v>2.0</v>
      </c>
      <c r="R2387">
        <v>5.7</v>
      </c>
      <c r="S2387">
        <v>0.05</v>
      </c>
      <c r="T2387">
        <v>-1.0</v>
      </c>
      <c r="U2387">
        <v>-1.0</v>
      </c>
      <c r="V2387" s="6" t="s">
        <v>978</v>
      </c>
      <c r="W2387" s="6" t="s">
        <v>1384</v>
      </c>
      <c r="X2387" s="6" t="s">
        <v>1035</v>
      </c>
      <c r="Y2387" s="6" t="s">
        <v>3456</v>
      </c>
      <c r="Z2387" s="6" t="s">
        <v>3456</v>
      </c>
      <c r="AA2387" s="35" t="s">
        <v>3476</v>
      </c>
      <c r="AB2387" s="6" t="s">
        <v>3477</v>
      </c>
    </row>
    <row r="2388" ht="15.75" hidden="1" customHeight="1">
      <c r="A2388" s="2">
        <v>56.0</v>
      </c>
      <c r="B2388" s="18" t="s">
        <v>839</v>
      </c>
      <c r="C2388">
        <v>0.0</v>
      </c>
      <c r="D2388">
        <v>0.0</v>
      </c>
      <c r="E2388" t="s">
        <v>965</v>
      </c>
      <c r="F2388" t="s">
        <v>966</v>
      </c>
      <c r="G2388" t="s">
        <v>3475</v>
      </c>
      <c r="H2388" t="s">
        <v>3466</v>
      </c>
      <c r="I2388" t="s">
        <v>972</v>
      </c>
      <c r="J2388" t="s">
        <v>973</v>
      </c>
      <c r="K2388" s="23">
        <v>0.0</v>
      </c>
      <c r="N2388">
        <v>10.8</v>
      </c>
      <c r="O2388" s="23">
        <v>4.0</v>
      </c>
      <c r="R2388">
        <v>7.8</v>
      </c>
      <c r="S2388">
        <v>0.05</v>
      </c>
      <c r="T2388">
        <v>-1.0</v>
      </c>
      <c r="U2388">
        <v>-1.0</v>
      </c>
      <c r="V2388" s="6" t="s">
        <v>978</v>
      </c>
      <c r="W2388" s="6" t="s">
        <v>1384</v>
      </c>
      <c r="X2388" s="6" t="s">
        <v>1035</v>
      </c>
      <c r="Y2388" s="6" t="s">
        <v>3460</v>
      </c>
      <c r="Z2388" s="6" t="s">
        <v>3460</v>
      </c>
      <c r="AA2388" s="35" t="s">
        <v>3476</v>
      </c>
      <c r="AB2388" s="6" t="s">
        <v>3477</v>
      </c>
    </row>
    <row r="2389" ht="15.75" hidden="1" customHeight="1">
      <c r="A2389" s="2">
        <v>56.0</v>
      </c>
      <c r="B2389" s="18" t="s">
        <v>839</v>
      </c>
      <c r="C2389">
        <v>0.0</v>
      </c>
      <c r="D2389">
        <v>0.0</v>
      </c>
      <c r="E2389" t="s">
        <v>965</v>
      </c>
      <c r="F2389" t="s">
        <v>966</v>
      </c>
      <c r="G2389" t="s">
        <v>3475</v>
      </c>
      <c r="H2389" t="s">
        <v>3466</v>
      </c>
      <c r="I2389" t="s">
        <v>972</v>
      </c>
      <c r="J2389" t="s">
        <v>973</v>
      </c>
      <c r="K2389" s="23">
        <v>0.0</v>
      </c>
      <c r="N2389">
        <v>10.8</v>
      </c>
      <c r="O2389" s="23">
        <v>5.0</v>
      </c>
      <c r="R2389">
        <v>9.3</v>
      </c>
      <c r="S2389">
        <v>0.05</v>
      </c>
      <c r="T2389">
        <v>-1.0</v>
      </c>
      <c r="U2389">
        <v>-1.0</v>
      </c>
      <c r="V2389" s="6" t="s">
        <v>978</v>
      </c>
      <c r="W2389" s="6" t="s">
        <v>1384</v>
      </c>
      <c r="X2389" s="6" t="s">
        <v>1035</v>
      </c>
      <c r="Y2389" s="6" t="s">
        <v>3461</v>
      </c>
      <c r="Z2389" s="6" t="s">
        <v>3461</v>
      </c>
      <c r="AA2389" s="35" t="s">
        <v>3476</v>
      </c>
      <c r="AB2389" s="6" t="s">
        <v>3477</v>
      </c>
    </row>
    <row r="2390" ht="15.75" hidden="1" customHeight="1">
      <c r="A2390" s="2">
        <v>56.0</v>
      </c>
      <c r="B2390" s="18" t="s">
        <v>839</v>
      </c>
      <c r="C2390">
        <v>1.0</v>
      </c>
      <c r="D2390">
        <v>0.0</v>
      </c>
      <c r="E2390" t="s">
        <v>965</v>
      </c>
      <c r="F2390" t="s">
        <v>1134</v>
      </c>
      <c r="G2390" t="s">
        <v>3478</v>
      </c>
      <c r="H2390" t="s">
        <v>3479</v>
      </c>
      <c r="I2390" t="s">
        <v>972</v>
      </c>
      <c r="J2390" t="s">
        <v>973</v>
      </c>
      <c r="K2390" s="23">
        <v>0.0</v>
      </c>
      <c r="N2390">
        <v>15.9</v>
      </c>
      <c r="O2390" s="23">
        <v>2.0</v>
      </c>
      <c r="R2390">
        <v>17.8</v>
      </c>
      <c r="S2390" t="s">
        <v>976</v>
      </c>
      <c r="T2390">
        <v>0.0</v>
      </c>
      <c r="U2390">
        <v>0.0</v>
      </c>
      <c r="V2390" s="6" t="s">
        <v>978</v>
      </c>
      <c r="W2390" s="6" t="s">
        <v>1384</v>
      </c>
      <c r="X2390" s="6" t="s">
        <v>1035</v>
      </c>
      <c r="Y2390" s="6" t="s">
        <v>3456</v>
      </c>
      <c r="Z2390" s="6" t="s">
        <v>3456</v>
      </c>
      <c r="AA2390" s="35" t="s">
        <v>3480</v>
      </c>
      <c r="AB2390" s="6" t="s">
        <v>3481</v>
      </c>
    </row>
    <row r="2391" ht="15.75" hidden="1" customHeight="1">
      <c r="A2391" s="2">
        <v>56.0</v>
      </c>
      <c r="B2391" s="18" t="s">
        <v>839</v>
      </c>
      <c r="C2391">
        <v>1.0</v>
      </c>
      <c r="D2391">
        <v>0.0</v>
      </c>
      <c r="E2391" t="s">
        <v>965</v>
      </c>
      <c r="F2391" t="s">
        <v>1134</v>
      </c>
      <c r="G2391" t="s">
        <v>3478</v>
      </c>
      <c r="H2391" t="s">
        <v>3479</v>
      </c>
      <c r="I2391" t="s">
        <v>972</v>
      </c>
      <c r="J2391" t="s">
        <v>973</v>
      </c>
      <c r="K2391" s="23">
        <v>0.0</v>
      </c>
      <c r="N2391">
        <v>15.9</v>
      </c>
      <c r="O2391" s="23">
        <v>4.0</v>
      </c>
      <c r="R2391">
        <v>22.6</v>
      </c>
      <c r="S2391">
        <v>0.05</v>
      </c>
      <c r="T2391">
        <v>1.0</v>
      </c>
      <c r="U2391">
        <v>1.0</v>
      </c>
      <c r="V2391" s="6" t="s">
        <v>978</v>
      </c>
      <c r="W2391" s="6" t="s">
        <v>1384</v>
      </c>
      <c r="X2391" s="6" t="s">
        <v>1035</v>
      </c>
      <c r="Y2391" s="6" t="s">
        <v>3460</v>
      </c>
      <c r="Z2391" s="6" t="s">
        <v>3460</v>
      </c>
      <c r="AA2391" s="35" t="s">
        <v>3480</v>
      </c>
      <c r="AB2391" s="6" t="s">
        <v>3481</v>
      </c>
    </row>
    <row r="2392" ht="15.75" hidden="1" customHeight="1">
      <c r="A2392" s="2">
        <v>56.0</v>
      </c>
      <c r="B2392" s="18" t="s">
        <v>839</v>
      </c>
      <c r="C2392">
        <v>1.0</v>
      </c>
      <c r="D2392">
        <v>0.0</v>
      </c>
      <c r="E2392" t="s">
        <v>965</v>
      </c>
      <c r="F2392" t="s">
        <v>1134</v>
      </c>
      <c r="G2392" t="s">
        <v>3478</v>
      </c>
      <c r="H2392" t="s">
        <v>3479</v>
      </c>
      <c r="I2392" t="s">
        <v>972</v>
      </c>
      <c r="J2392" t="s">
        <v>973</v>
      </c>
      <c r="K2392" s="23">
        <v>0.0</v>
      </c>
      <c r="N2392">
        <v>15.9</v>
      </c>
      <c r="O2392" s="23">
        <v>5.0</v>
      </c>
      <c r="R2392">
        <v>19.7</v>
      </c>
      <c r="S2392" t="s">
        <v>976</v>
      </c>
      <c r="T2392">
        <v>0.0</v>
      </c>
      <c r="U2392">
        <v>0.0</v>
      </c>
      <c r="V2392" s="6" t="s">
        <v>978</v>
      </c>
      <c r="W2392" s="6" t="s">
        <v>1384</v>
      </c>
      <c r="X2392" s="6" t="s">
        <v>1035</v>
      </c>
      <c r="Y2392" s="6" t="s">
        <v>3461</v>
      </c>
      <c r="Z2392" s="6" t="s">
        <v>3461</v>
      </c>
      <c r="AA2392" s="35" t="s">
        <v>3480</v>
      </c>
      <c r="AB2392" s="6" t="s">
        <v>3481</v>
      </c>
    </row>
    <row r="2393" ht="15.75" hidden="1" customHeight="1">
      <c r="A2393" s="2">
        <v>56.0</v>
      </c>
      <c r="B2393" s="18" t="s">
        <v>839</v>
      </c>
      <c r="C2393">
        <v>1.0</v>
      </c>
      <c r="D2393">
        <v>0.0</v>
      </c>
      <c r="E2393" t="s">
        <v>965</v>
      </c>
      <c r="F2393" t="s">
        <v>1134</v>
      </c>
      <c r="G2393" t="s">
        <v>3482</v>
      </c>
      <c r="H2393" t="s">
        <v>3479</v>
      </c>
      <c r="I2393" t="s">
        <v>972</v>
      </c>
      <c r="J2393" t="s">
        <v>973</v>
      </c>
      <c r="K2393" s="23">
        <v>0.0</v>
      </c>
      <c r="N2393">
        <v>14.9</v>
      </c>
      <c r="O2393" s="23">
        <v>2.0</v>
      </c>
      <c r="R2393">
        <v>16.0</v>
      </c>
      <c r="S2393" t="s">
        <v>976</v>
      </c>
      <c r="T2393">
        <v>0.0</v>
      </c>
      <c r="U2393">
        <v>0.0</v>
      </c>
      <c r="V2393" s="6" t="s">
        <v>978</v>
      </c>
      <c r="W2393" s="6" t="s">
        <v>1384</v>
      </c>
      <c r="X2393" s="6" t="s">
        <v>1035</v>
      </c>
      <c r="Y2393" s="6" t="s">
        <v>3456</v>
      </c>
      <c r="Z2393" s="6" t="s">
        <v>3456</v>
      </c>
      <c r="AA2393" s="35" t="s">
        <v>3480</v>
      </c>
      <c r="AB2393" s="6" t="s">
        <v>3481</v>
      </c>
    </row>
    <row r="2394" ht="15.75" hidden="1" customHeight="1">
      <c r="A2394" s="2">
        <v>56.0</v>
      </c>
      <c r="B2394" s="18" t="s">
        <v>839</v>
      </c>
      <c r="C2394">
        <v>1.0</v>
      </c>
      <c r="D2394">
        <v>0.0</v>
      </c>
      <c r="E2394" t="s">
        <v>965</v>
      </c>
      <c r="F2394" t="s">
        <v>1134</v>
      </c>
      <c r="G2394" t="s">
        <v>3482</v>
      </c>
      <c r="H2394" t="s">
        <v>3479</v>
      </c>
      <c r="I2394" t="s">
        <v>972</v>
      </c>
      <c r="J2394" t="s">
        <v>973</v>
      </c>
      <c r="K2394" s="23">
        <v>0.0</v>
      </c>
      <c r="N2394">
        <v>14.9</v>
      </c>
      <c r="O2394" s="23">
        <v>4.0</v>
      </c>
      <c r="R2394">
        <v>15.7</v>
      </c>
      <c r="S2394" t="s">
        <v>976</v>
      </c>
      <c r="T2394">
        <v>0.0</v>
      </c>
      <c r="U2394">
        <v>0.0</v>
      </c>
      <c r="V2394" s="6" t="s">
        <v>978</v>
      </c>
      <c r="W2394" s="6" t="s">
        <v>1384</v>
      </c>
      <c r="X2394" s="6" t="s">
        <v>1035</v>
      </c>
      <c r="Y2394" s="6" t="s">
        <v>3460</v>
      </c>
      <c r="Z2394" s="6" t="s">
        <v>3460</v>
      </c>
      <c r="AA2394" s="35" t="s">
        <v>3480</v>
      </c>
      <c r="AB2394" s="6" t="s">
        <v>3481</v>
      </c>
    </row>
    <row r="2395" ht="15.75" hidden="1" customHeight="1">
      <c r="A2395" s="2">
        <v>56.0</v>
      </c>
      <c r="B2395" s="18" t="s">
        <v>839</v>
      </c>
      <c r="C2395">
        <v>1.0</v>
      </c>
      <c r="D2395">
        <v>0.0</v>
      </c>
      <c r="E2395" t="s">
        <v>965</v>
      </c>
      <c r="F2395" t="s">
        <v>1134</v>
      </c>
      <c r="G2395" t="s">
        <v>3482</v>
      </c>
      <c r="H2395" t="s">
        <v>3479</v>
      </c>
      <c r="I2395" t="s">
        <v>972</v>
      </c>
      <c r="J2395" t="s">
        <v>973</v>
      </c>
      <c r="K2395" s="23">
        <v>0.0</v>
      </c>
      <c r="N2395">
        <v>14.9</v>
      </c>
      <c r="O2395" s="23">
        <v>5.0</v>
      </c>
      <c r="R2395">
        <v>17.1</v>
      </c>
      <c r="S2395" t="s">
        <v>976</v>
      </c>
      <c r="T2395">
        <v>0.0</v>
      </c>
      <c r="U2395">
        <v>0.0</v>
      </c>
      <c r="V2395" s="6" t="s">
        <v>978</v>
      </c>
      <c r="W2395" s="6" t="s">
        <v>1384</v>
      </c>
      <c r="X2395" s="6" t="s">
        <v>1035</v>
      </c>
      <c r="Y2395" s="6" t="s">
        <v>3461</v>
      </c>
      <c r="Z2395" s="6" t="s">
        <v>3461</v>
      </c>
      <c r="AA2395" s="35" t="s">
        <v>3480</v>
      </c>
      <c r="AB2395" s="6" t="s">
        <v>3481</v>
      </c>
    </row>
    <row r="2396" ht="15.75" hidden="1" customHeight="1">
      <c r="A2396" s="2">
        <v>56.0</v>
      </c>
      <c r="B2396" s="18" t="s">
        <v>839</v>
      </c>
      <c r="C2396">
        <v>2.0</v>
      </c>
      <c r="D2396">
        <v>0.0</v>
      </c>
      <c r="E2396" t="s">
        <v>965</v>
      </c>
      <c r="F2396" t="s">
        <v>1134</v>
      </c>
      <c r="G2396" t="s">
        <v>3478</v>
      </c>
      <c r="H2396" t="s">
        <v>3479</v>
      </c>
      <c r="I2396" t="s">
        <v>972</v>
      </c>
      <c r="J2396" t="s">
        <v>973</v>
      </c>
      <c r="K2396" s="23">
        <v>0.0</v>
      </c>
      <c r="N2396">
        <v>14.4</v>
      </c>
      <c r="O2396" s="23">
        <v>2.0</v>
      </c>
      <c r="R2396">
        <v>15.9</v>
      </c>
      <c r="S2396" t="s">
        <v>976</v>
      </c>
      <c r="T2396">
        <v>0.0</v>
      </c>
      <c r="U2396">
        <v>0.0</v>
      </c>
      <c r="V2396" s="6" t="s">
        <v>978</v>
      </c>
      <c r="W2396" s="6" t="s">
        <v>1384</v>
      </c>
      <c r="X2396" s="6" t="s">
        <v>1035</v>
      </c>
      <c r="Y2396" s="6" t="s">
        <v>3456</v>
      </c>
      <c r="Z2396" s="6" t="s">
        <v>3456</v>
      </c>
      <c r="AA2396" s="35" t="s">
        <v>3480</v>
      </c>
      <c r="AB2396" s="6" t="s">
        <v>3481</v>
      </c>
    </row>
    <row r="2397" ht="15.75" hidden="1" customHeight="1">
      <c r="A2397" s="2">
        <v>56.0</v>
      </c>
      <c r="B2397" s="18" t="s">
        <v>839</v>
      </c>
      <c r="C2397">
        <v>2.0</v>
      </c>
      <c r="D2397">
        <v>0.0</v>
      </c>
      <c r="E2397" t="s">
        <v>965</v>
      </c>
      <c r="F2397" t="s">
        <v>1134</v>
      </c>
      <c r="G2397" t="s">
        <v>3478</v>
      </c>
      <c r="H2397" t="s">
        <v>3479</v>
      </c>
      <c r="I2397" t="s">
        <v>972</v>
      </c>
      <c r="J2397" t="s">
        <v>973</v>
      </c>
      <c r="K2397" s="23">
        <v>0.0</v>
      </c>
      <c r="N2397">
        <v>14.4</v>
      </c>
      <c r="O2397" s="23">
        <v>4.0</v>
      </c>
      <c r="R2397">
        <v>16.0</v>
      </c>
      <c r="S2397" t="s">
        <v>976</v>
      </c>
      <c r="T2397">
        <v>0.0</v>
      </c>
      <c r="U2397">
        <v>0.0</v>
      </c>
      <c r="V2397" s="6" t="s">
        <v>978</v>
      </c>
      <c r="W2397" s="6" t="s">
        <v>1384</v>
      </c>
      <c r="X2397" s="6" t="s">
        <v>1035</v>
      </c>
      <c r="Y2397" s="6" t="s">
        <v>3460</v>
      </c>
      <c r="Z2397" s="6" t="s">
        <v>3460</v>
      </c>
      <c r="AA2397" s="35" t="s">
        <v>3480</v>
      </c>
      <c r="AB2397" s="6" t="s">
        <v>3481</v>
      </c>
    </row>
    <row r="2398" ht="15.75" hidden="1" customHeight="1">
      <c r="A2398" s="2">
        <v>56.0</v>
      </c>
      <c r="B2398" s="18" t="s">
        <v>839</v>
      </c>
      <c r="C2398">
        <v>2.0</v>
      </c>
      <c r="D2398">
        <v>0.0</v>
      </c>
      <c r="E2398" t="s">
        <v>965</v>
      </c>
      <c r="F2398" t="s">
        <v>1134</v>
      </c>
      <c r="G2398" t="s">
        <v>3478</v>
      </c>
      <c r="H2398" t="s">
        <v>3479</v>
      </c>
      <c r="I2398" t="s">
        <v>972</v>
      </c>
      <c r="J2398" t="s">
        <v>973</v>
      </c>
      <c r="K2398" s="23">
        <v>0.0</v>
      </c>
      <c r="N2398">
        <v>14.4</v>
      </c>
      <c r="O2398" s="23">
        <v>5.0</v>
      </c>
      <c r="R2398">
        <v>13.8</v>
      </c>
      <c r="S2398" t="s">
        <v>976</v>
      </c>
      <c r="T2398">
        <v>0.0</v>
      </c>
      <c r="U2398">
        <v>0.0</v>
      </c>
      <c r="V2398" s="6" t="s">
        <v>978</v>
      </c>
      <c r="W2398" s="6" t="s">
        <v>1384</v>
      </c>
      <c r="X2398" s="6" t="s">
        <v>1035</v>
      </c>
      <c r="Y2398" s="6" t="s">
        <v>3461</v>
      </c>
      <c r="Z2398" s="6" t="s">
        <v>3461</v>
      </c>
      <c r="AA2398" s="35" t="s">
        <v>3480</v>
      </c>
      <c r="AB2398" s="6" t="s">
        <v>3481</v>
      </c>
    </row>
    <row r="2399" ht="15.75" hidden="1" customHeight="1">
      <c r="A2399" s="2">
        <v>56.0</v>
      </c>
      <c r="B2399" s="18" t="s">
        <v>839</v>
      </c>
      <c r="C2399">
        <v>2.0</v>
      </c>
      <c r="D2399">
        <v>0.0</v>
      </c>
      <c r="E2399" t="s">
        <v>965</v>
      </c>
      <c r="F2399" t="s">
        <v>1134</v>
      </c>
      <c r="G2399" t="s">
        <v>3482</v>
      </c>
      <c r="H2399" t="s">
        <v>3479</v>
      </c>
      <c r="I2399" t="s">
        <v>972</v>
      </c>
      <c r="J2399" t="s">
        <v>973</v>
      </c>
      <c r="K2399" s="23">
        <v>0.0</v>
      </c>
      <c r="N2399">
        <v>12.8</v>
      </c>
      <c r="O2399" s="23">
        <v>2.0</v>
      </c>
      <c r="R2399">
        <v>12.6</v>
      </c>
      <c r="S2399" t="s">
        <v>976</v>
      </c>
      <c r="T2399">
        <v>0.0</v>
      </c>
      <c r="U2399">
        <v>0.0</v>
      </c>
      <c r="V2399" s="6" t="s">
        <v>978</v>
      </c>
      <c r="W2399" s="6" t="s">
        <v>1384</v>
      </c>
      <c r="X2399" s="6" t="s">
        <v>1035</v>
      </c>
      <c r="Y2399" s="6" t="s">
        <v>3456</v>
      </c>
      <c r="Z2399" s="6" t="s">
        <v>3456</v>
      </c>
      <c r="AA2399" s="35" t="s">
        <v>3480</v>
      </c>
      <c r="AB2399" s="6" t="s">
        <v>3481</v>
      </c>
    </row>
    <row r="2400" ht="15.75" hidden="1" customHeight="1">
      <c r="A2400" s="2">
        <v>56.0</v>
      </c>
      <c r="B2400" s="18" t="s">
        <v>839</v>
      </c>
      <c r="C2400">
        <v>2.0</v>
      </c>
      <c r="D2400">
        <v>0.0</v>
      </c>
      <c r="E2400" t="s">
        <v>965</v>
      </c>
      <c r="F2400" t="s">
        <v>1134</v>
      </c>
      <c r="G2400" t="s">
        <v>3482</v>
      </c>
      <c r="H2400" t="s">
        <v>3479</v>
      </c>
      <c r="I2400" t="s">
        <v>972</v>
      </c>
      <c r="J2400" t="s">
        <v>973</v>
      </c>
      <c r="K2400" s="23">
        <v>0.0</v>
      </c>
      <c r="N2400">
        <v>12.8</v>
      </c>
      <c r="O2400" s="23">
        <v>4.0</v>
      </c>
      <c r="R2400">
        <v>11.7</v>
      </c>
      <c r="S2400" t="s">
        <v>976</v>
      </c>
      <c r="T2400">
        <v>0.0</v>
      </c>
      <c r="U2400">
        <v>0.0</v>
      </c>
      <c r="V2400" s="6" t="s">
        <v>978</v>
      </c>
      <c r="W2400" s="6" t="s">
        <v>1384</v>
      </c>
      <c r="X2400" s="6" t="s">
        <v>1035</v>
      </c>
      <c r="Y2400" s="6" t="s">
        <v>3460</v>
      </c>
      <c r="Z2400" s="6" t="s">
        <v>3460</v>
      </c>
      <c r="AA2400" s="35" t="s">
        <v>3480</v>
      </c>
      <c r="AB2400" s="6" t="s">
        <v>3481</v>
      </c>
    </row>
    <row r="2401" ht="15.75" hidden="1" customHeight="1">
      <c r="A2401" s="2">
        <v>56.0</v>
      </c>
      <c r="B2401" s="18" t="s">
        <v>839</v>
      </c>
      <c r="C2401">
        <v>2.0</v>
      </c>
      <c r="D2401">
        <v>0.0</v>
      </c>
      <c r="E2401" t="s">
        <v>965</v>
      </c>
      <c r="F2401" t="s">
        <v>1134</v>
      </c>
      <c r="G2401" t="s">
        <v>3482</v>
      </c>
      <c r="H2401" t="s">
        <v>3479</v>
      </c>
      <c r="I2401" t="s">
        <v>972</v>
      </c>
      <c r="J2401" t="s">
        <v>973</v>
      </c>
      <c r="K2401" s="23">
        <v>0.0</v>
      </c>
      <c r="N2401">
        <v>12.8</v>
      </c>
      <c r="O2401" s="23">
        <v>5.0</v>
      </c>
      <c r="R2401">
        <v>12.3</v>
      </c>
      <c r="S2401" t="s">
        <v>976</v>
      </c>
      <c r="T2401">
        <v>0.0</v>
      </c>
      <c r="U2401">
        <v>0.0</v>
      </c>
      <c r="V2401" s="6" t="s">
        <v>978</v>
      </c>
      <c r="W2401" s="6" t="s">
        <v>1384</v>
      </c>
      <c r="X2401" s="6" t="s">
        <v>1035</v>
      </c>
      <c r="Y2401" s="6" t="s">
        <v>3461</v>
      </c>
      <c r="Z2401" s="6" t="s">
        <v>3461</v>
      </c>
      <c r="AA2401" s="35" t="s">
        <v>3480</v>
      </c>
      <c r="AB2401" s="6" t="s">
        <v>3481</v>
      </c>
    </row>
    <row r="2402" ht="15.75" hidden="1" customHeight="1">
      <c r="A2402" s="2">
        <v>56.0</v>
      </c>
      <c r="B2402" s="18" t="s">
        <v>839</v>
      </c>
      <c r="C2402" s="2">
        <v>3.0</v>
      </c>
      <c r="D2402">
        <v>0.0</v>
      </c>
      <c r="E2402" t="s">
        <v>965</v>
      </c>
      <c r="F2402" t="s">
        <v>1134</v>
      </c>
      <c r="G2402" t="s">
        <v>3478</v>
      </c>
      <c r="H2402" t="s">
        <v>3479</v>
      </c>
      <c r="I2402" t="s">
        <v>972</v>
      </c>
      <c r="J2402" t="s">
        <v>973</v>
      </c>
      <c r="K2402" s="23">
        <v>0.0</v>
      </c>
      <c r="N2402">
        <v>30.3</v>
      </c>
      <c r="O2402" s="23">
        <v>2.0</v>
      </c>
      <c r="R2402">
        <v>18.5</v>
      </c>
      <c r="S2402">
        <v>0.05</v>
      </c>
      <c r="T2402">
        <v>-1.0</v>
      </c>
      <c r="U2402">
        <v>-1.0</v>
      </c>
      <c r="V2402" s="6" t="s">
        <v>978</v>
      </c>
      <c r="W2402" s="6" t="s">
        <v>1384</v>
      </c>
      <c r="X2402" s="6" t="s">
        <v>1035</v>
      </c>
      <c r="Y2402" s="6" t="s">
        <v>3456</v>
      </c>
      <c r="Z2402" s="6" t="s">
        <v>3456</v>
      </c>
      <c r="AA2402" s="35" t="s">
        <v>3480</v>
      </c>
      <c r="AB2402" s="6" t="s">
        <v>3481</v>
      </c>
    </row>
    <row r="2403" ht="15.75" hidden="1" customHeight="1">
      <c r="A2403" s="2">
        <v>56.0</v>
      </c>
      <c r="B2403" s="18" t="s">
        <v>839</v>
      </c>
      <c r="C2403" s="2">
        <v>3.0</v>
      </c>
      <c r="D2403">
        <v>0.0</v>
      </c>
      <c r="E2403" t="s">
        <v>965</v>
      </c>
      <c r="F2403" t="s">
        <v>1134</v>
      </c>
      <c r="G2403" t="s">
        <v>3478</v>
      </c>
      <c r="H2403" t="s">
        <v>3479</v>
      </c>
      <c r="I2403" t="s">
        <v>972</v>
      </c>
      <c r="J2403" t="s">
        <v>973</v>
      </c>
      <c r="K2403" s="23">
        <v>0.0</v>
      </c>
      <c r="N2403">
        <v>30.3</v>
      </c>
      <c r="O2403" s="23">
        <v>4.0</v>
      </c>
      <c r="R2403">
        <v>44.0</v>
      </c>
      <c r="S2403">
        <v>0.05</v>
      </c>
      <c r="T2403">
        <v>1.0</v>
      </c>
      <c r="U2403">
        <v>1.0</v>
      </c>
      <c r="V2403" s="6" t="s">
        <v>978</v>
      </c>
      <c r="W2403" s="6" t="s">
        <v>1384</v>
      </c>
      <c r="X2403" s="6" t="s">
        <v>1035</v>
      </c>
      <c r="Y2403" s="6" t="s">
        <v>3460</v>
      </c>
      <c r="Z2403" s="6" t="s">
        <v>3460</v>
      </c>
      <c r="AA2403" s="35" t="s">
        <v>3480</v>
      </c>
      <c r="AB2403" s="6" t="s">
        <v>3481</v>
      </c>
    </row>
    <row r="2404" ht="15.75" hidden="1" customHeight="1">
      <c r="A2404" s="2">
        <v>56.0</v>
      </c>
      <c r="B2404" s="18" t="s">
        <v>839</v>
      </c>
      <c r="C2404" s="2">
        <v>3.0</v>
      </c>
      <c r="D2404">
        <v>0.0</v>
      </c>
      <c r="E2404" t="s">
        <v>965</v>
      </c>
      <c r="F2404" t="s">
        <v>1134</v>
      </c>
      <c r="G2404" t="s">
        <v>3478</v>
      </c>
      <c r="H2404" t="s">
        <v>3479</v>
      </c>
      <c r="I2404" t="s">
        <v>972</v>
      </c>
      <c r="J2404" t="s">
        <v>973</v>
      </c>
      <c r="K2404" s="23">
        <v>0.0</v>
      </c>
      <c r="N2404">
        <v>30.3</v>
      </c>
      <c r="O2404" s="23">
        <v>5.0</v>
      </c>
      <c r="R2404">
        <v>38.0</v>
      </c>
      <c r="S2404" t="s">
        <v>976</v>
      </c>
      <c r="T2404">
        <v>0.0</v>
      </c>
      <c r="U2404">
        <v>0.0</v>
      </c>
      <c r="V2404" s="6" t="s">
        <v>978</v>
      </c>
      <c r="W2404" s="6" t="s">
        <v>1384</v>
      </c>
      <c r="X2404" s="6" t="s">
        <v>1035</v>
      </c>
      <c r="Y2404" s="6" t="s">
        <v>3461</v>
      </c>
      <c r="Z2404" s="6" t="s">
        <v>3461</v>
      </c>
      <c r="AA2404" s="35" t="s">
        <v>3480</v>
      </c>
      <c r="AB2404" s="6" t="s">
        <v>3481</v>
      </c>
    </row>
    <row r="2405" ht="15.75" hidden="1" customHeight="1">
      <c r="A2405" s="2">
        <v>56.0</v>
      </c>
      <c r="B2405" s="18" t="s">
        <v>839</v>
      </c>
      <c r="C2405" s="2">
        <v>3.0</v>
      </c>
      <c r="D2405">
        <v>0.0</v>
      </c>
      <c r="E2405" t="s">
        <v>965</v>
      </c>
      <c r="F2405" t="s">
        <v>1134</v>
      </c>
      <c r="G2405" t="s">
        <v>3482</v>
      </c>
      <c r="H2405" t="s">
        <v>3479</v>
      </c>
      <c r="I2405" t="s">
        <v>972</v>
      </c>
      <c r="J2405" t="s">
        <v>973</v>
      </c>
      <c r="K2405" s="23">
        <v>0.0</v>
      </c>
      <c r="N2405">
        <v>17.0</v>
      </c>
      <c r="O2405" s="23">
        <v>2.0</v>
      </c>
      <c r="R2405">
        <v>15.6</v>
      </c>
      <c r="S2405" t="s">
        <v>976</v>
      </c>
      <c r="T2405">
        <v>0.0</v>
      </c>
      <c r="U2405">
        <v>0.0</v>
      </c>
      <c r="V2405" s="6" t="s">
        <v>978</v>
      </c>
      <c r="W2405" s="6" t="s">
        <v>1384</v>
      </c>
      <c r="X2405" s="6" t="s">
        <v>1035</v>
      </c>
      <c r="Y2405" s="6" t="s">
        <v>3456</v>
      </c>
      <c r="Z2405" s="6" t="s">
        <v>3456</v>
      </c>
      <c r="AA2405" s="35" t="s">
        <v>3480</v>
      </c>
      <c r="AB2405" s="6" t="s">
        <v>3481</v>
      </c>
    </row>
    <row r="2406" ht="15.75" hidden="1" customHeight="1">
      <c r="A2406" s="2">
        <v>56.0</v>
      </c>
      <c r="B2406" s="18" t="s">
        <v>839</v>
      </c>
      <c r="C2406" s="2">
        <v>3.0</v>
      </c>
      <c r="D2406">
        <v>0.0</v>
      </c>
      <c r="E2406" t="s">
        <v>965</v>
      </c>
      <c r="F2406" t="s">
        <v>1134</v>
      </c>
      <c r="G2406" t="s">
        <v>3482</v>
      </c>
      <c r="H2406" t="s">
        <v>3479</v>
      </c>
      <c r="I2406" t="s">
        <v>972</v>
      </c>
      <c r="J2406" t="s">
        <v>973</v>
      </c>
      <c r="K2406" s="23">
        <v>0.0</v>
      </c>
      <c r="N2406">
        <v>17.0</v>
      </c>
      <c r="O2406" s="23">
        <v>4.0</v>
      </c>
      <c r="R2406">
        <v>18.0</v>
      </c>
      <c r="S2406" t="s">
        <v>976</v>
      </c>
      <c r="T2406">
        <v>0.0</v>
      </c>
      <c r="U2406">
        <v>0.0</v>
      </c>
      <c r="V2406" s="6" t="s">
        <v>978</v>
      </c>
      <c r="W2406" s="6" t="s">
        <v>1384</v>
      </c>
      <c r="X2406" s="6" t="s">
        <v>1035</v>
      </c>
      <c r="Y2406" s="6" t="s">
        <v>3460</v>
      </c>
      <c r="Z2406" s="6" t="s">
        <v>3460</v>
      </c>
      <c r="AA2406" s="35" t="s">
        <v>3480</v>
      </c>
      <c r="AB2406" s="6" t="s">
        <v>3481</v>
      </c>
    </row>
    <row r="2407" ht="15.75" hidden="1" customHeight="1">
      <c r="A2407" s="2">
        <v>56.0</v>
      </c>
      <c r="B2407" s="18" t="s">
        <v>839</v>
      </c>
      <c r="C2407" s="2">
        <v>3.0</v>
      </c>
      <c r="D2407">
        <v>0.0</v>
      </c>
      <c r="E2407" t="s">
        <v>965</v>
      </c>
      <c r="F2407" t="s">
        <v>1134</v>
      </c>
      <c r="G2407" t="s">
        <v>3482</v>
      </c>
      <c r="H2407" t="s">
        <v>3479</v>
      </c>
      <c r="I2407" t="s">
        <v>972</v>
      </c>
      <c r="J2407" t="s">
        <v>973</v>
      </c>
      <c r="K2407" s="23">
        <v>0.0</v>
      </c>
      <c r="N2407">
        <v>17.0</v>
      </c>
      <c r="O2407" s="23">
        <v>5.0</v>
      </c>
      <c r="R2407">
        <v>24.8</v>
      </c>
      <c r="S2407">
        <v>0.05</v>
      </c>
      <c r="T2407">
        <v>1.0</v>
      </c>
      <c r="U2407">
        <v>1.0</v>
      </c>
      <c r="V2407" s="6" t="s">
        <v>978</v>
      </c>
      <c r="W2407" s="6" t="s">
        <v>1384</v>
      </c>
      <c r="X2407" s="6" t="s">
        <v>1035</v>
      </c>
      <c r="Y2407" s="6" t="s">
        <v>3461</v>
      </c>
      <c r="Z2407" s="6" t="s">
        <v>3461</v>
      </c>
      <c r="AA2407" s="35" t="s">
        <v>3480</v>
      </c>
      <c r="AB2407" s="6" t="s">
        <v>3481</v>
      </c>
    </row>
    <row r="2408" ht="15.75" hidden="1" customHeight="1">
      <c r="A2408" s="2">
        <v>57.0</v>
      </c>
      <c r="B2408" s="18" t="s">
        <v>841</v>
      </c>
      <c r="C2408" s="2">
        <v>1.0</v>
      </c>
      <c r="D2408">
        <v>0.0</v>
      </c>
      <c r="E2408" t="s">
        <v>965</v>
      </c>
      <c r="F2408" t="s">
        <v>966</v>
      </c>
      <c r="G2408" t="s">
        <v>968</v>
      </c>
      <c r="H2408" t="s">
        <v>970</v>
      </c>
      <c r="I2408" t="s">
        <v>972</v>
      </c>
      <c r="J2408" t="s">
        <v>973</v>
      </c>
      <c r="K2408" s="23">
        <v>0.0</v>
      </c>
      <c r="N2408">
        <v>8.98</v>
      </c>
      <c r="O2408" s="23">
        <v>1.0</v>
      </c>
      <c r="R2408">
        <v>10.78</v>
      </c>
      <c r="S2408">
        <v>0.05</v>
      </c>
      <c r="T2408">
        <v>1.0</v>
      </c>
      <c r="U2408">
        <v>1.0</v>
      </c>
      <c r="V2408" s="6" t="s">
        <v>978</v>
      </c>
      <c r="W2408" s="6" t="s">
        <v>1384</v>
      </c>
      <c r="X2408" s="6" t="s">
        <v>1384</v>
      </c>
      <c r="Y2408" s="6" t="s">
        <v>3175</v>
      </c>
      <c r="Z2408" s="6" t="s">
        <v>3175</v>
      </c>
      <c r="AA2408" s="35" t="s">
        <v>3483</v>
      </c>
      <c r="AB2408" s="6" t="s">
        <v>3484</v>
      </c>
      <c r="AC2408" s="6" t="s">
        <v>3484</v>
      </c>
    </row>
    <row r="2409" ht="15.75" hidden="1" customHeight="1">
      <c r="A2409" s="2">
        <v>57.0</v>
      </c>
      <c r="B2409" s="18" t="s">
        <v>841</v>
      </c>
      <c r="C2409" s="2">
        <v>1.0</v>
      </c>
      <c r="D2409">
        <v>0.0</v>
      </c>
      <c r="E2409" t="s">
        <v>965</v>
      </c>
      <c r="F2409" t="s">
        <v>966</v>
      </c>
      <c r="G2409" t="s">
        <v>968</v>
      </c>
      <c r="H2409" t="s">
        <v>970</v>
      </c>
      <c r="I2409" t="s">
        <v>972</v>
      </c>
      <c r="J2409" t="s">
        <v>973</v>
      </c>
      <c r="K2409" s="23">
        <v>0.0</v>
      </c>
      <c r="N2409">
        <v>8.98</v>
      </c>
      <c r="O2409" s="23">
        <v>2.0</v>
      </c>
      <c r="R2409">
        <v>11.72</v>
      </c>
      <c r="S2409">
        <v>0.05</v>
      </c>
      <c r="T2409">
        <v>1.0</v>
      </c>
      <c r="U2409">
        <v>1.0</v>
      </c>
      <c r="V2409" s="6" t="s">
        <v>978</v>
      </c>
      <c r="W2409" s="6" t="s">
        <v>1384</v>
      </c>
      <c r="X2409" s="6" t="s">
        <v>1384</v>
      </c>
      <c r="Y2409" s="6" t="s">
        <v>863</v>
      </c>
      <c r="Z2409" s="6" t="s">
        <v>2217</v>
      </c>
      <c r="AA2409" s="35" t="s">
        <v>3483</v>
      </c>
      <c r="AB2409" s="6" t="s">
        <v>3484</v>
      </c>
      <c r="AC2409" s="6" t="s">
        <v>3484</v>
      </c>
    </row>
    <row r="2410" ht="15.75" hidden="1" customHeight="1">
      <c r="A2410" s="2">
        <v>57.0</v>
      </c>
      <c r="B2410" s="18" t="s">
        <v>841</v>
      </c>
      <c r="C2410" s="2">
        <v>1.0</v>
      </c>
      <c r="D2410">
        <v>0.0</v>
      </c>
      <c r="E2410" t="s">
        <v>965</v>
      </c>
      <c r="F2410" t="s">
        <v>966</v>
      </c>
      <c r="G2410" t="s">
        <v>968</v>
      </c>
      <c r="H2410" t="s">
        <v>970</v>
      </c>
      <c r="I2410" t="s">
        <v>972</v>
      </c>
      <c r="J2410" t="s">
        <v>973</v>
      </c>
      <c r="K2410" s="23">
        <v>3.0</v>
      </c>
      <c r="N2410">
        <v>11.17</v>
      </c>
      <c r="O2410" s="23">
        <v>1.0</v>
      </c>
      <c r="R2410">
        <v>10.78</v>
      </c>
      <c r="S2410" t="s">
        <v>976</v>
      </c>
      <c r="T2410">
        <v>0.0</v>
      </c>
      <c r="U2410">
        <v>0.0</v>
      </c>
      <c r="V2410" s="6" t="s">
        <v>978</v>
      </c>
      <c r="W2410" s="6" t="s">
        <v>3485</v>
      </c>
      <c r="X2410" s="6" t="s">
        <v>3485</v>
      </c>
      <c r="Y2410" s="6" t="s">
        <v>3175</v>
      </c>
      <c r="Z2410" s="6" t="s">
        <v>3175</v>
      </c>
      <c r="AA2410" s="35" t="s">
        <v>3483</v>
      </c>
      <c r="AB2410" s="6" t="s">
        <v>3484</v>
      </c>
      <c r="AC2410" s="6" t="s">
        <v>3484</v>
      </c>
    </row>
    <row r="2411" ht="15.75" hidden="1" customHeight="1">
      <c r="A2411" s="2">
        <v>57.0</v>
      </c>
      <c r="B2411" s="18" t="s">
        <v>841</v>
      </c>
      <c r="C2411" s="2">
        <v>1.0</v>
      </c>
      <c r="D2411">
        <v>0.0</v>
      </c>
      <c r="E2411" t="s">
        <v>965</v>
      </c>
      <c r="F2411" t="s">
        <v>966</v>
      </c>
      <c r="G2411" t="s">
        <v>968</v>
      </c>
      <c r="H2411" t="s">
        <v>970</v>
      </c>
      <c r="I2411" t="s">
        <v>972</v>
      </c>
      <c r="J2411" t="s">
        <v>973</v>
      </c>
      <c r="K2411" s="23">
        <v>3.0</v>
      </c>
      <c r="N2411">
        <v>11.17</v>
      </c>
      <c r="O2411" s="23">
        <v>2.0</v>
      </c>
      <c r="R2411">
        <v>11.72</v>
      </c>
      <c r="S2411" t="s">
        <v>976</v>
      </c>
      <c r="T2411">
        <v>0.0</v>
      </c>
      <c r="U2411">
        <v>0.0</v>
      </c>
      <c r="V2411" s="6" t="s">
        <v>978</v>
      </c>
      <c r="W2411" s="6" t="s">
        <v>3485</v>
      </c>
      <c r="X2411" s="6" t="s">
        <v>3485</v>
      </c>
      <c r="Y2411" s="6" t="s">
        <v>863</v>
      </c>
      <c r="Z2411" s="6" t="s">
        <v>2217</v>
      </c>
      <c r="AA2411" s="35" t="s">
        <v>3483</v>
      </c>
      <c r="AB2411" s="6" t="s">
        <v>3484</v>
      </c>
      <c r="AC2411" s="6" t="s">
        <v>3484</v>
      </c>
    </row>
    <row r="2412" ht="15.75" hidden="1" customHeight="1">
      <c r="A2412" s="2">
        <v>57.0</v>
      </c>
      <c r="B2412" s="18" t="s">
        <v>841</v>
      </c>
      <c r="C2412" s="2">
        <v>1.0</v>
      </c>
      <c r="D2412">
        <v>0.0</v>
      </c>
      <c r="E2412" t="s">
        <v>965</v>
      </c>
      <c r="F2412" t="s">
        <v>966</v>
      </c>
      <c r="G2412" t="s">
        <v>968</v>
      </c>
      <c r="H2412" t="s">
        <v>970</v>
      </c>
      <c r="I2412" t="s">
        <v>972</v>
      </c>
      <c r="J2412" t="s">
        <v>973</v>
      </c>
      <c r="K2412" s="23">
        <v>1.0</v>
      </c>
      <c r="N2412">
        <v>10.78</v>
      </c>
      <c r="O2412" s="23">
        <v>2.0</v>
      </c>
      <c r="R2412">
        <v>11.72</v>
      </c>
      <c r="S2412" t="s">
        <v>976</v>
      </c>
      <c r="T2412">
        <v>0.0</v>
      </c>
      <c r="U2412">
        <v>0.0</v>
      </c>
      <c r="V2412" s="6" t="s">
        <v>978</v>
      </c>
      <c r="W2412" s="6" t="s">
        <v>3175</v>
      </c>
      <c r="X2412" s="6" t="s">
        <v>3175</v>
      </c>
      <c r="Y2412" s="6" t="s">
        <v>863</v>
      </c>
      <c r="Z2412" s="6" t="s">
        <v>2217</v>
      </c>
      <c r="AA2412" s="35" t="s">
        <v>3483</v>
      </c>
      <c r="AB2412" s="6" t="s">
        <v>3484</v>
      </c>
      <c r="AC2412" s="6" t="s">
        <v>3484</v>
      </c>
    </row>
    <row r="2413" ht="15.75" hidden="1" customHeight="1">
      <c r="A2413" s="2">
        <v>57.0</v>
      </c>
      <c r="B2413" s="18" t="s">
        <v>841</v>
      </c>
      <c r="C2413" s="2">
        <v>2.0</v>
      </c>
      <c r="D2413">
        <v>0.0</v>
      </c>
      <c r="E2413" t="s">
        <v>965</v>
      </c>
      <c r="F2413" t="s">
        <v>966</v>
      </c>
      <c r="G2413" t="s">
        <v>968</v>
      </c>
      <c r="H2413" t="s">
        <v>970</v>
      </c>
      <c r="I2413" t="s">
        <v>972</v>
      </c>
      <c r="J2413" t="s">
        <v>973</v>
      </c>
      <c r="K2413" s="23">
        <v>0.0</v>
      </c>
      <c r="N2413">
        <v>8.89</v>
      </c>
      <c r="O2413" s="23">
        <v>1.0</v>
      </c>
      <c r="R2413">
        <v>10.63</v>
      </c>
      <c r="S2413">
        <v>0.05</v>
      </c>
      <c r="T2413">
        <v>1.0</v>
      </c>
      <c r="U2413">
        <v>1.0</v>
      </c>
      <c r="V2413" s="6" t="s">
        <v>978</v>
      </c>
      <c r="W2413" s="6" t="s">
        <v>1384</v>
      </c>
      <c r="X2413" s="6" t="s">
        <v>1384</v>
      </c>
      <c r="Y2413" s="6" t="s">
        <v>3175</v>
      </c>
      <c r="Z2413" s="6" t="s">
        <v>3175</v>
      </c>
      <c r="AA2413" s="35" t="s">
        <v>3483</v>
      </c>
      <c r="AB2413" s="6" t="s">
        <v>3484</v>
      </c>
      <c r="AC2413" s="6" t="s">
        <v>3484</v>
      </c>
    </row>
    <row r="2414" ht="15.75" hidden="1" customHeight="1">
      <c r="A2414" s="2">
        <v>57.0</v>
      </c>
      <c r="B2414" s="18" t="s">
        <v>841</v>
      </c>
      <c r="C2414" s="2">
        <v>2.0</v>
      </c>
      <c r="D2414">
        <v>0.0</v>
      </c>
      <c r="E2414" t="s">
        <v>965</v>
      </c>
      <c r="F2414" t="s">
        <v>966</v>
      </c>
      <c r="G2414" t="s">
        <v>968</v>
      </c>
      <c r="H2414" t="s">
        <v>970</v>
      </c>
      <c r="I2414" t="s">
        <v>972</v>
      </c>
      <c r="J2414" t="s">
        <v>973</v>
      </c>
      <c r="K2414" s="23">
        <v>0.0</v>
      </c>
      <c r="N2414">
        <v>8.89</v>
      </c>
      <c r="O2414" s="23">
        <v>2.0</v>
      </c>
      <c r="R2414">
        <v>11.15</v>
      </c>
      <c r="S2414">
        <v>0.05</v>
      </c>
      <c r="T2414">
        <v>1.0</v>
      </c>
      <c r="U2414">
        <v>1.0</v>
      </c>
      <c r="V2414" s="6" t="s">
        <v>978</v>
      </c>
      <c r="W2414" s="6" t="s">
        <v>1384</v>
      </c>
      <c r="X2414" s="6" t="s">
        <v>1384</v>
      </c>
      <c r="Y2414" s="6" t="s">
        <v>863</v>
      </c>
      <c r="Z2414" s="6" t="s">
        <v>2217</v>
      </c>
      <c r="AA2414" s="35" t="s">
        <v>3483</v>
      </c>
      <c r="AB2414" s="6" t="s">
        <v>3484</v>
      </c>
      <c r="AC2414" s="6" t="s">
        <v>3484</v>
      </c>
    </row>
    <row r="2415" ht="15.75" hidden="1" customHeight="1">
      <c r="A2415" s="2">
        <v>57.0</v>
      </c>
      <c r="B2415" s="18" t="s">
        <v>841</v>
      </c>
      <c r="C2415" s="2">
        <v>2.0</v>
      </c>
      <c r="D2415">
        <v>0.0</v>
      </c>
      <c r="E2415" t="s">
        <v>965</v>
      </c>
      <c r="F2415" t="s">
        <v>966</v>
      </c>
      <c r="G2415" t="s">
        <v>968</v>
      </c>
      <c r="H2415" t="s">
        <v>970</v>
      </c>
      <c r="I2415" t="s">
        <v>972</v>
      </c>
      <c r="J2415" t="s">
        <v>973</v>
      </c>
      <c r="K2415" s="23">
        <v>1.0</v>
      </c>
      <c r="N2415">
        <v>10.63</v>
      </c>
      <c r="O2415" s="23">
        <v>2.0</v>
      </c>
      <c r="R2415">
        <v>11.15</v>
      </c>
      <c r="S2415" t="s">
        <v>976</v>
      </c>
      <c r="T2415">
        <v>0.0</v>
      </c>
      <c r="U2415">
        <v>0.0</v>
      </c>
      <c r="V2415" s="6" t="s">
        <v>978</v>
      </c>
      <c r="W2415" s="6" t="s">
        <v>3175</v>
      </c>
      <c r="X2415" s="6" t="s">
        <v>3175</v>
      </c>
      <c r="Y2415" s="6" t="s">
        <v>863</v>
      </c>
      <c r="Z2415" s="6" t="s">
        <v>2217</v>
      </c>
      <c r="AA2415" s="35" t="s">
        <v>3483</v>
      </c>
      <c r="AB2415" s="6" t="s">
        <v>3484</v>
      </c>
      <c r="AC2415" s="6" t="s">
        <v>3484</v>
      </c>
    </row>
    <row r="2416" ht="15.75" hidden="1" customHeight="1">
      <c r="A2416" s="2">
        <v>57.0</v>
      </c>
      <c r="B2416" s="18" t="s">
        <v>841</v>
      </c>
      <c r="C2416" s="2">
        <v>2.0</v>
      </c>
      <c r="D2416">
        <v>0.0</v>
      </c>
      <c r="E2416" t="s">
        <v>965</v>
      </c>
      <c r="F2416" t="s">
        <v>966</v>
      </c>
      <c r="G2416" t="s">
        <v>968</v>
      </c>
      <c r="H2416" t="s">
        <v>970</v>
      </c>
      <c r="I2416" t="s">
        <v>972</v>
      </c>
      <c r="J2416" t="s">
        <v>973</v>
      </c>
      <c r="K2416" s="23">
        <v>3.0</v>
      </c>
      <c r="N2416">
        <v>10.79</v>
      </c>
      <c r="O2416" s="23">
        <v>1.0</v>
      </c>
      <c r="R2416">
        <v>10.63</v>
      </c>
      <c r="S2416" t="s">
        <v>976</v>
      </c>
      <c r="T2416">
        <v>0.0</v>
      </c>
      <c r="U2416">
        <v>0.0</v>
      </c>
      <c r="V2416" s="6" t="s">
        <v>978</v>
      </c>
      <c r="W2416" s="6" t="s">
        <v>3485</v>
      </c>
      <c r="X2416" s="6" t="s">
        <v>3485</v>
      </c>
      <c r="Y2416" s="6" t="s">
        <v>3175</v>
      </c>
      <c r="Z2416" s="6" t="s">
        <v>3175</v>
      </c>
      <c r="AA2416" s="35" t="s">
        <v>3483</v>
      </c>
      <c r="AB2416" s="6" t="s">
        <v>3484</v>
      </c>
      <c r="AC2416" s="6" t="s">
        <v>3484</v>
      </c>
    </row>
    <row r="2417" ht="15.75" hidden="1" customHeight="1">
      <c r="A2417" s="2">
        <v>57.0</v>
      </c>
      <c r="B2417" s="18" t="s">
        <v>841</v>
      </c>
      <c r="C2417" s="2">
        <v>2.0</v>
      </c>
      <c r="D2417">
        <v>0.0</v>
      </c>
      <c r="E2417" t="s">
        <v>965</v>
      </c>
      <c r="F2417" t="s">
        <v>966</v>
      </c>
      <c r="G2417" t="s">
        <v>968</v>
      </c>
      <c r="H2417" t="s">
        <v>970</v>
      </c>
      <c r="I2417" t="s">
        <v>972</v>
      </c>
      <c r="J2417" t="s">
        <v>973</v>
      </c>
      <c r="K2417" s="23">
        <v>3.0</v>
      </c>
      <c r="N2417">
        <v>10.79</v>
      </c>
      <c r="O2417" s="23">
        <v>2.0</v>
      </c>
      <c r="R2417">
        <v>11.15</v>
      </c>
      <c r="S2417" t="s">
        <v>976</v>
      </c>
      <c r="T2417">
        <v>0.0</v>
      </c>
      <c r="U2417">
        <v>0.0</v>
      </c>
      <c r="V2417" s="6" t="s">
        <v>978</v>
      </c>
      <c r="W2417" s="6" t="s">
        <v>3485</v>
      </c>
      <c r="X2417" s="6" t="s">
        <v>3485</v>
      </c>
      <c r="Y2417" s="6" t="s">
        <v>863</v>
      </c>
      <c r="Z2417" s="6" t="s">
        <v>2217</v>
      </c>
      <c r="AA2417" s="35" t="s">
        <v>3483</v>
      </c>
      <c r="AB2417" s="6" t="s">
        <v>3484</v>
      </c>
      <c r="AC2417" s="6" t="s">
        <v>3484</v>
      </c>
    </row>
    <row r="2418" ht="15.75" hidden="1" customHeight="1">
      <c r="A2418" s="2">
        <v>57.0</v>
      </c>
      <c r="B2418" s="18" t="s">
        <v>841</v>
      </c>
      <c r="C2418" s="2">
        <v>1.0</v>
      </c>
      <c r="D2418">
        <v>0.0</v>
      </c>
      <c r="E2418" t="s">
        <v>965</v>
      </c>
      <c r="F2418" t="s">
        <v>1134</v>
      </c>
      <c r="G2418" t="s">
        <v>3486</v>
      </c>
      <c r="H2418" t="s">
        <v>1513</v>
      </c>
      <c r="I2418" t="s">
        <v>972</v>
      </c>
      <c r="J2418" t="s">
        <v>973</v>
      </c>
      <c r="K2418" s="23">
        <v>0.0</v>
      </c>
      <c r="N2418">
        <v>51.5</v>
      </c>
      <c r="O2418" s="23">
        <v>1.0</v>
      </c>
      <c r="R2418">
        <v>68.8</v>
      </c>
      <c r="S2418" t="s">
        <v>976</v>
      </c>
      <c r="T2418">
        <v>0.0</v>
      </c>
      <c r="U2418">
        <v>0.0</v>
      </c>
      <c r="V2418" s="6" t="s">
        <v>978</v>
      </c>
      <c r="W2418" s="6" t="s">
        <v>1384</v>
      </c>
      <c r="X2418" s="6" t="s">
        <v>1384</v>
      </c>
      <c r="Y2418" s="6" t="s">
        <v>3175</v>
      </c>
      <c r="Z2418" s="6" t="s">
        <v>3175</v>
      </c>
      <c r="AA2418" s="35" t="s">
        <v>3487</v>
      </c>
      <c r="AB2418" s="6" t="s">
        <v>3488</v>
      </c>
      <c r="AC2418" s="6" t="s">
        <v>3488</v>
      </c>
    </row>
    <row r="2419" ht="15.75" hidden="1" customHeight="1">
      <c r="A2419" s="2">
        <v>57.0</v>
      </c>
      <c r="B2419" s="18" t="s">
        <v>841</v>
      </c>
      <c r="C2419" s="2">
        <v>1.0</v>
      </c>
      <c r="D2419">
        <v>0.0</v>
      </c>
      <c r="E2419" t="s">
        <v>965</v>
      </c>
      <c r="F2419" t="s">
        <v>1134</v>
      </c>
      <c r="G2419" t="s">
        <v>3486</v>
      </c>
      <c r="H2419" t="s">
        <v>1513</v>
      </c>
      <c r="I2419" t="s">
        <v>972</v>
      </c>
      <c r="J2419" t="s">
        <v>973</v>
      </c>
      <c r="K2419" s="23">
        <v>0.0</v>
      </c>
      <c r="N2419">
        <v>51.5</v>
      </c>
      <c r="O2419" s="23">
        <v>2.0</v>
      </c>
      <c r="R2419">
        <v>97.0</v>
      </c>
      <c r="S2419" t="s">
        <v>976</v>
      </c>
      <c r="T2419">
        <v>0.0</v>
      </c>
      <c r="U2419">
        <v>0.0</v>
      </c>
      <c r="V2419" s="6" t="s">
        <v>978</v>
      </c>
      <c r="W2419" s="6" t="s">
        <v>1384</v>
      </c>
      <c r="X2419" s="6" t="s">
        <v>1384</v>
      </c>
      <c r="Y2419" s="6" t="s">
        <v>863</v>
      </c>
      <c r="Z2419" s="6" t="s">
        <v>2217</v>
      </c>
      <c r="AA2419" s="35" t="s">
        <v>3487</v>
      </c>
      <c r="AB2419" s="6" t="s">
        <v>3488</v>
      </c>
      <c r="AC2419" s="6" t="s">
        <v>3488</v>
      </c>
    </row>
    <row r="2420" ht="15.75" hidden="1" customHeight="1">
      <c r="A2420" s="2">
        <v>57.0</v>
      </c>
      <c r="B2420" s="18" t="s">
        <v>841</v>
      </c>
      <c r="C2420" s="2">
        <v>1.0</v>
      </c>
      <c r="D2420">
        <v>0.0</v>
      </c>
      <c r="E2420" t="s">
        <v>965</v>
      </c>
      <c r="F2420" t="s">
        <v>1134</v>
      </c>
      <c r="G2420" t="s">
        <v>3486</v>
      </c>
      <c r="H2420" t="s">
        <v>1513</v>
      </c>
      <c r="I2420" t="s">
        <v>972</v>
      </c>
      <c r="J2420" t="s">
        <v>973</v>
      </c>
      <c r="K2420" s="23">
        <v>1.0</v>
      </c>
      <c r="N2420">
        <v>68.8</v>
      </c>
      <c r="O2420" s="23">
        <v>2.0</v>
      </c>
      <c r="R2420">
        <v>97.0</v>
      </c>
      <c r="S2420" t="s">
        <v>976</v>
      </c>
      <c r="T2420">
        <v>0.0</v>
      </c>
      <c r="U2420">
        <v>0.0</v>
      </c>
      <c r="V2420" s="6" t="s">
        <v>978</v>
      </c>
      <c r="W2420" s="6" t="s">
        <v>3175</v>
      </c>
      <c r="X2420" s="6" t="s">
        <v>3175</v>
      </c>
      <c r="Y2420" s="6" t="s">
        <v>863</v>
      </c>
      <c r="Z2420" s="6" t="s">
        <v>2217</v>
      </c>
      <c r="AA2420" s="35" t="s">
        <v>3487</v>
      </c>
      <c r="AB2420" s="6" t="s">
        <v>3488</v>
      </c>
      <c r="AC2420" s="6" t="s">
        <v>3488</v>
      </c>
    </row>
    <row r="2421" ht="15.75" hidden="1" customHeight="1">
      <c r="A2421" s="2">
        <v>57.0</v>
      </c>
      <c r="B2421" s="18" t="s">
        <v>841</v>
      </c>
      <c r="C2421" s="2">
        <v>2.0</v>
      </c>
      <c r="D2421">
        <v>0.0</v>
      </c>
      <c r="E2421" t="s">
        <v>965</v>
      </c>
      <c r="F2421" t="s">
        <v>1134</v>
      </c>
      <c r="G2421" t="s">
        <v>3486</v>
      </c>
      <c r="H2421" t="s">
        <v>1513</v>
      </c>
      <c r="I2421" t="s">
        <v>972</v>
      </c>
      <c r="J2421" t="s">
        <v>973</v>
      </c>
      <c r="K2421" s="23">
        <v>3.0</v>
      </c>
      <c r="N2421">
        <v>90.3</v>
      </c>
      <c r="O2421" s="23">
        <v>1.0</v>
      </c>
      <c r="R2421">
        <v>68.8</v>
      </c>
      <c r="S2421" t="s">
        <v>976</v>
      </c>
      <c r="T2421">
        <v>0.0</v>
      </c>
      <c r="U2421">
        <v>0.0</v>
      </c>
      <c r="V2421" s="6" t="s">
        <v>978</v>
      </c>
      <c r="W2421" s="6" t="s">
        <v>3485</v>
      </c>
      <c r="X2421" s="6" t="s">
        <v>3485</v>
      </c>
      <c r="Y2421" s="6" t="s">
        <v>3175</v>
      </c>
      <c r="Z2421" s="6" t="s">
        <v>3175</v>
      </c>
      <c r="AA2421" s="35" t="s">
        <v>3487</v>
      </c>
      <c r="AB2421" s="6" t="s">
        <v>3488</v>
      </c>
      <c r="AC2421" s="6" t="s">
        <v>3488</v>
      </c>
    </row>
    <row r="2422" ht="15.75" hidden="1" customHeight="1">
      <c r="A2422" s="2">
        <v>57.0</v>
      </c>
      <c r="B2422" s="18" t="s">
        <v>841</v>
      </c>
      <c r="C2422" s="2">
        <v>2.0</v>
      </c>
      <c r="D2422">
        <v>0.0</v>
      </c>
      <c r="E2422" t="s">
        <v>965</v>
      </c>
      <c r="F2422" t="s">
        <v>1134</v>
      </c>
      <c r="G2422" t="s">
        <v>3486</v>
      </c>
      <c r="H2422" t="s">
        <v>1513</v>
      </c>
      <c r="I2422" t="s">
        <v>972</v>
      </c>
      <c r="J2422" t="s">
        <v>973</v>
      </c>
      <c r="K2422" s="23">
        <v>3.0</v>
      </c>
      <c r="N2422">
        <v>90.3</v>
      </c>
      <c r="O2422" s="23">
        <v>2.0</v>
      </c>
      <c r="R2422">
        <v>97.0</v>
      </c>
      <c r="S2422" t="s">
        <v>976</v>
      </c>
      <c r="T2422">
        <v>0.0</v>
      </c>
      <c r="U2422">
        <v>0.0</v>
      </c>
      <c r="V2422" s="6" t="s">
        <v>978</v>
      </c>
      <c r="W2422" s="6" t="s">
        <v>3485</v>
      </c>
      <c r="X2422" s="6" t="s">
        <v>3485</v>
      </c>
      <c r="Y2422" s="6" t="s">
        <v>863</v>
      </c>
      <c r="Z2422" s="6" t="s">
        <v>2217</v>
      </c>
      <c r="AA2422" s="35" t="s">
        <v>3487</v>
      </c>
      <c r="AB2422" s="6" t="s">
        <v>3488</v>
      </c>
      <c r="AC2422" s="6" t="s">
        <v>3488</v>
      </c>
    </row>
    <row r="2423" ht="15.75" hidden="1" customHeight="1">
      <c r="A2423" s="2">
        <v>57.0</v>
      </c>
      <c r="B2423" s="18" t="s">
        <v>841</v>
      </c>
      <c r="C2423" s="2">
        <v>2.0</v>
      </c>
      <c r="D2423">
        <v>0.0</v>
      </c>
      <c r="E2423" t="s">
        <v>965</v>
      </c>
      <c r="F2423" t="s">
        <v>1134</v>
      </c>
      <c r="G2423" t="s">
        <v>3486</v>
      </c>
      <c r="H2423" t="s">
        <v>1513</v>
      </c>
      <c r="I2423" t="s">
        <v>972</v>
      </c>
      <c r="J2423" t="s">
        <v>973</v>
      </c>
      <c r="K2423" s="23">
        <v>0.0</v>
      </c>
      <c r="N2423">
        <v>48.6</v>
      </c>
      <c r="O2423" s="23">
        <v>1.0</v>
      </c>
      <c r="R2423">
        <v>68.7</v>
      </c>
      <c r="S2423" t="s">
        <v>976</v>
      </c>
      <c r="T2423">
        <v>0.0</v>
      </c>
      <c r="U2423">
        <v>0.0</v>
      </c>
      <c r="V2423" s="6" t="s">
        <v>978</v>
      </c>
      <c r="W2423" s="6" t="s">
        <v>1384</v>
      </c>
      <c r="X2423" s="6" t="s">
        <v>1384</v>
      </c>
      <c r="Y2423" s="6" t="s">
        <v>3175</v>
      </c>
      <c r="Z2423" s="6" t="s">
        <v>3175</v>
      </c>
      <c r="AA2423" s="35" t="s">
        <v>3487</v>
      </c>
      <c r="AB2423" s="6" t="s">
        <v>3488</v>
      </c>
      <c r="AC2423" s="6" t="s">
        <v>3488</v>
      </c>
    </row>
    <row r="2424" ht="15.75" hidden="1" customHeight="1">
      <c r="A2424" s="2">
        <v>57.0</v>
      </c>
      <c r="B2424" s="18" t="s">
        <v>841</v>
      </c>
      <c r="C2424" s="2">
        <v>2.0</v>
      </c>
      <c r="D2424">
        <v>0.0</v>
      </c>
      <c r="E2424" t="s">
        <v>965</v>
      </c>
      <c r="F2424" t="s">
        <v>1134</v>
      </c>
      <c r="G2424" t="s">
        <v>3486</v>
      </c>
      <c r="H2424" t="s">
        <v>1513</v>
      </c>
      <c r="I2424" t="s">
        <v>972</v>
      </c>
      <c r="J2424" t="s">
        <v>973</v>
      </c>
      <c r="K2424" s="23">
        <v>0.0</v>
      </c>
      <c r="N2424">
        <v>48.6</v>
      </c>
      <c r="O2424" s="23">
        <v>2.0</v>
      </c>
      <c r="R2424">
        <v>73.9</v>
      </c>
      <c r="S2424" t="s">
        <v>976</v>
      </c>
      <c r="T2424">
        <v>0.0</v>
      </c>
      <c r="U2424">
        <v>0.0</v>
      </c>
      <c r="V2424" s="6" t="s">
        <v>978</v>
      </c>
      <c r="W2424" s="6" t="s">
        <v>1384</v>
      </c>
      <c r="X2424" s="6" t="s">
        <v>1384</v>
      </c>
      <c r="Y2424" s="6" t="s">
        <v>863</v>
      </c>
      <c r="Z2424" s="6" t="s">
        <v>2217</v>
      </c>
      <c r="AA2424" s="35" t="s">
        <v>3487</v>
      </c>
      <c r="AB2424" s="6" t="s">
        <v>3488</v>
      </c>
      <c r="AC2424" s="6" t="s">
        <v>3488</v>
      </c>
    </row>
    <row r="2425" ht="15.75" hidden="1" customHeight="1">
      <c r="A2425" s="2">
        <v>57.0</v>
      </c>
      <c r="B2425" s="18" t="s">
        <v>841</v>
      </c>
      <c r="C2425" s="2">
        <v>2.0</v>
      </c>
      <c r="D2425">
        <v>0.0</v>
      </c>
      <c r="E2425" t="s">
        <v>965</v>
      </c>
      <c r="F2425" t="s">
        <v>1134</v>
      </c>
      <c r="G2425" t="s">
        <v>3486</v>
      </c>
      <c r="H2425" t="s">
        <v>1513</v>
      </c>
      <c r="I2425" t="s">
        <v>972</v>
      </c>
      <c r="J2425" t="s">
        <v>973</v>
      </c>
      <c r="K2425" s="23">
        <v>1.0</v>
      </c>
      <c r="N2425">
        <v>68.7</v>
      </c>
      <c r="O2425" s="23">
        <v>2.0</v>
      </c>
      <c r="R2425">
        <v>73.9</v>
      </c>
      <c r="S2425" t="s">
        <v>976</v>
      </c>
      <c r="T2425">
        <v>0.0</v>
      </c>
      <c r="U2425">
        <v>0.0</v>
      </c>
      <c r="V2425" s="6" t="s">
        <v>978</v>
      </c>
      <c r="W2425" s="6" t="s">
        <v>3175</v>
      </c>
      <c r="X2425" s="6" t="s">
        <v>3175</v>
      </c>
      <c r="Y2425" s="6" t="s">
        <v>863</v>
      </c>
      <c r="Z2425" s="6" t="s">
        <v>2217</v>
      </c>
      <c r="AA2425" s="35" t="s">
        <v>3487</v>
      </c>
      <c r="AB2425" s="6" t="s">
        <v>3488</v>
      </c>
      <c r="AC2425" s="6" t="s">
        <v>3488</v>
      </c>
    </row>
    <row r="2426" ht="15.75" hidden="1" customHeight="1">
      <c r="A2426" s="2">
        <v>57.0</v>
      </c>
      <c r="B2426" s="18" t="s">
        <v>841</v>
      </c>
      <c r="C2426" s="2">
        <v>2.0</v>
      </c>
      <c r="D2426">
        <v>0.0</v>
      </c>
      <c r="E2426" t="s">
        <v>965</v>
      </c>
      <c r="F2426" t="s">
        <v>1134</v>
      </c>
      <c r="G2426" t="s">
        <v>3486</v>
      </c>
      <c r="H2426" t="s">
        <v>1513</v>
      </c>
      <c r="I2426" t="s">
        <v>972</v>
      </c>
      <c r="J2426" t="s">
        <v>973</v>
      </c>
      <c r="K2426" s="23">
        <v>3.0</v>
      </c>
      <c r="N2426">
        <v>132.2</v>
      </c>
      <c r="O2426" s="23">
        <v>1.0</v>
      </c>
      <c r="R2426">
        <v>68.7</v>
      </c>
      <c r="S2426">
        <v>0.05</v>
      </c>
      <c r="T2426">
        <v>-1.0</v>
      </c>
      <c r="U2426">
        <v>-1.0</v>
      </c>
      <c r="V2426" s="6" t="s">
        <v>978</v>
      </c>
      <c r="W2426" s="6" t="s">
        <v>3485</v>
      </c>
      <c r="X2426" s="6" t="s">
        <v>3485</v>
      </c>
      <c r="Y2426" s="6" t="s">
        <v>3175</v>
      </c>
      <c r="Z2426" s="6" t="s">
        <v>3175</v>
      </c>
      <c r="AA2426" s="35" t="s">
        <v>3487</v>
      </c>
      <c r="AB2426" s="6" t="s">
        <v>3488</v>
      </c>
      <c r="AC2426" s="6" t="s">
        <v>3488</v>
      </c>
    </row>
    <row r="2427" ht="15.75" hidden="1" customHeight="1">
      <c r="A2427" s="2">
        <v>57.0</v>
      </c>
      <c r="B2427" s="18" t="s">
        <v>841</v>
      </c>
      <c r="C2427" s="2">
        <v>2.0</v>
      </c>
      <c r="D2427">
        <v>0.0</v>
      </c>
      <c r="E2427" t="s">
        <v>965</v>
      </c>
      <c r="F2427" t="s">
        <v>1134</v>
      </c>
      <c r="G2427" t="s">
        <v>3486</v>
      </c>
      <c r="H2427" t="s">
        <v>1513</v>
      </c>
      <c r="I2427" t="s">
        <v>972</v>
      </c>
      <c r="J2427" t="s">
        <v>973</v>
      </c>
      <c r="K2427" s="23">
        <v>3.0</v>
      </c>
      <c r="N2427">
        <v>132.2</v>
      </c>
      <c r="O2427" s="23">
        <v>2.0</v>
      </c>
      <c r="R2427">
        <v>73.9</v>
      </c>
      <c r="S2427">
        <v>0.05</v>
      </c>
      <c r="T2427">
        <v>1.0</v>
      </c>
      <c r="U2427">
        <v>1.0</v>
      </c>
      <c r="V2427" s="6" t="s">
        <v>978</v>
      </c>
      <c r="W2427" s="6" t="s">
        <v>3485</v>
      </c>
      <c r="X2427" s="6" t="s">
        <v>3485</v>
      </c>
      <c r="Y2427" s="6" t="s">
        <v>863</v>
      </c>
      <c r="Z2427" s="6" t="s">
        <v>2217</v>
      </c>
      <c r="AA2427" s="35" t="s">
        <v>3487</v>
      </c>
      <c r="AB2427" s="6" t="s">
        <v>3488</v>
      </c>
      <c r="AC2427" s="6" t="s">
        <v>3488</v>
      </c>
    </row>
    <row r="2428" ht="15.75" hidden="1" customHeight="1">
      <c r="A2428" s="2">
        <v>58.0</v>
      </c>
      <c r="B2428" s="18" t="s">
        <v>844</v>
      </c>
      <c r="C2428" s="2">
        <v>0.0</v>
      </c>
      <c r="D2428">
        <v>0.0</v>
      </c>
      <c r="E2428" t="s">
        <v>965</v>
      </c>
      <c r="F2428" t="s">
        <v>966</v>
      </c>
      <c r="G2428" t="s">
        <v>1687</v>
      </c>
      <c r="H2428" t="s">
        <v>1513</v>
      </c>
      <c r="I2428" t="s">
        <v>3438</v>
      </c>
      <c r="J2428" t="s">
        <v>973</v>
      </c>
      <c r="K2428" s="23">
        <v>0.0</v>
      </c>
      <c r="N2428">
        <v>2462.0</v>
      </c>
      <c r="O2428" s="23">
        <v>1.0</v>
      </c>
      <c r="R2428">
        <v>677.0</v>
      </c>
      <c r="S2428">
        <v>0.05</v>
      </c>
      <c r="T2428">
        <v>-1.0</v>
      </c>
      <c r="U2428">
        <v>-1.0</v>
      </c>
      <c r="V2428" s="6" t="s">
        <v>978</v>
      </c>
      <c r="W2428" s="6" t="s">
        <v>1384</v>
      </c>
      <c r="X2428" s="6" t="s">
        <v>1385</v>
      </c>
      <c r="Y2428" s="6" t="s">
        <v>1532</v>
      </c>
      <c r="Z2428" s="6" t="s">
        <v>1532</v>
      </c>
      <c r="AA2428" s="35" t="s">
        <v>3489</v>
      </c>
      <c r="AB2428" s="6" t="s">
        <v>3490</v>
      </c>
    </row>
    <row r="2429" ht="15.75" hidden="1" customHeight="1">
      <c r="A2429" s="2">
        <v>58.0</v>
      </c>
      <c r="B2429" s="18" t="s">
        <v>844</v>
      </c>
      <c r="C2429" s="2">
        <v>0.0</v>
      </c>
      <c r="D2429">
        <v>0.0</v>
      </c>
      <c r="E2429" t="s">
        <v>965</v>
      </c>
      <c r="F2429" t="s">
        <v>966</v>
      </c>
      <c r="G2429" t="s">
        <v>1687</v>
      </c>
      <c r="H2429" t="s">
        <v>1513</v>
      </c>
      <c r="I2429" t="s">
        <v>3438</v>
      </c>
      <c r="J2429" t="s">
        <v>973</v>
      </c>
      <c r="K2429" s="23">
        <v>0.0</v>
      </c>
      <c r="N2429">
        <v>2462.0</v>
      </c>
      <c r="O2429" s="23">
        <v>2.0</v>
      </c>
      <c r="R2429">
        <v>2011.0</v>
      </c>
      <c r="S2429" t="s">
        <v>976</v>
      </c>
      <c r="T2429">
        <v>0.0</v>
      </c>
      <c r="U2429">
        <v>0.0</v>
      </c>
      <c r="V2429" s="6" t="s">
        <v>978</v>
      </c>
      <c r="W2429" s="6" t="s">
        <v>1384</v>
      </c>
      <c r="X2429" s="6" t="s">
        <v>1385</v>
      </c>
      <c r="Y2429" s="6" t="s">
        <v>1534</v>
      </c>
      <c r="Z2429" s="6" t="s">
        <v>1534</v>
      </c>
      <c r="AA2429" s="35" t="s">
        <v>3489</v>
      </c>
      <c r="AB2429" s="6" t="s">
        <v>3490</v>
      </c>
    </row>
    <row r="2430" ht="15.75" hidden="1" customHeight="1">
      <c r="A2430" s="2">
        <v>58.0</v>
      </c>
      <c r="B2430" s="18" t="s">
        <v>844</v>
      </c>
      <c r="C2430" s="2">
        <v>0.0</v>
      </c>
      <c r="D2430">
        <v>0.0</v>
      </c>
      <c r="E2430" t="s">
        <v>965</v>
      </c>
      <c r="F2430" t="s">
        <v>966</v>
      </c>
      <c r="G2430" t="s">
        <v>1687</v>
      </c>
      <c r="H2430" t="s">
        <v>1513</v>
      </c>
      <c r="I2430" t="s">
        <v>3438</v>
      </c>
      <c r="J2430" t="s">
        <v>973</v>
      </c>
      <c r="K2430" s="23">
        <v>0.0</v>
      </c>
      <c r="N2430">
        <v>2462.0</v>
      </c>
      <c r="O2430" s="23">
        <v>3.0</v>
      </c>
      <c r="R2430">
        <v>1462.0</v>
      </c>
      <c r="S2430">
        <v>0.05</v>
      </c>
      <c r="T2430">
        <v>-1.0</v>
      </c>
      <c r="U2430">
        <v>-1.0</v>
      </c>
      <c r="V2430" s="6" t="s">
        <v>978</v>
      </c>
      <c r="W2430" s="6" t="s">
        <v>1384</v>
      </c>
      <c r="X2430" s="6" t="s">
        <v>1385</v>
      </c>
      <c r="Y2430" s="6" t="s">
        <v>1535</v>
      </c>
      <c r="Z2430" s="6" t="s">
        <v>1535</v>
      </c>
      <c r="AA2430" s="35" t="s">
        <v>3489</v>
      </c>
      <c r="AB2430" s="6" t="s">
        <v>3490</v>
      </c>
    </row>
  </sheetData>
  <autoFilter ref="$A$1:$AC$2430">
    <filterColumn colId="0">
      <filters>
        <filter val="1"/>
      </filters>
    </filterColumn>
  </autoFilter>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6.43"/>
    <col customWidth="1" min="2" max="2" width="59.43"/>
    <col customWidth="1" min="3" max="3" width="43.86"/>
    <col customWidth="1" min="4" max="4" width="15.71"/>
    <col customWidth="1" min="5" max="9" width="8.71"/>
    <col customWidth="1" min="10" max="10" width="9.14"/>
    <col customWidth="1" min="11" max="26" width="8.71"/>
  </cols>
  <sheetData>
    <row r="1">
      <c r="J1" s="31"/>
    </row>
    <row r="2">
      <c r="A2" s="32" t="s">
        <v>871</v>
      </c>
      <c r="B2" s="32" t="s">
        <v>877</v>
      </c>
      <c r="C2" s="32" t="s">
        <v>879</v>
      </c>
      <c r="D2" s="32" t="s">
        <v>881</v>
      </c>
      <c r="J2" s="31"/>
    </row>
    <row r="3">
      <c r="A3" s="1" t="s">
        <v>882</v>
      </c>
      <c r="B3" s="1" t="s">
        <v>883</v>
      </c>
      <c r="C3" s="1"/>
      <c r="D3" s="31" t="s">
        <v>884</v>
      </c>
      <c r="J3" s="31"/>
    </row>
    <row r="4">
      <c r="A4" s="33" t="s">
        <v>887</v>
      </c>
      <c r="B4" s="31" t="s">
        <v>893</v>
      </c>
      <c r="C4" s="31" t="s">
        <v>894</v>
      </c>
      <c r="J4" s="6"/>
    </row>
    <row r="5">
      <c r="A5" s="31" t="s">
        <v>895</v>
      </c>
      <c r="B5" s="31" t="s">
        <v>896</v>
      </c>
      <c r="C5" s="31" t="s">
        <v>897</v>
      </c>
      <c r="D5" s="1" t="s">
        <v>898</v>
      </c>
      <c r="J5" s="31"/>
    </row>
    <row r="6">
      <c r="A6" s="31" t="s">
        <v>902</v>
      </c>
      <c r="B6" s="31" t="s">
        <v>903</v>
      </c>
      <c r="C6" s="31" t="s">
        <v>905</v>
      </c>
      <c r="D6" s="33" t="s">
        <v>907</v>
      </c>
      <c r="J6" s="31"/>
    </row>
    <row r="7">
      <c r="A7" s="31" t="s">
        <v>908</v>
      </c>
      <c r="B7" s="31" t="s">
        <v>909</v>
      </c>
      <c r="C7" s="31" t="s">
        <v>910</v>
      </c>
      <c r="D7" s="31" t="s">
        <v>911</v>
      </c>
      <c r="J7" s="6"/>
    </row>
    <row r="8">
      <c r="A8" s="31" t="s">
        <v>912</v>
      </c>
      <c r="B8" s="31" t="s">
        <v>913</v>
      </c>
      <c r="C8" s="1"/>
      <c r="J8" s="31"/>
    </row>
    <row r="9">
      <c r="A9" s="31" t="s">
        <v>914</v>
      </c>
      <c r="B9" s="31" t="s">
        <v>915</v>
      </c>
      <c r="D9" s="33" t="s">
        <v>916</v>
      </c>
      <c r="J9" s="31"/>
    </row>
    <row r="10">
      <c r="A10" s="31" t="s">
        <v>920</v>
      </c>
      <c r="B10" s="34" t="s">
        <v>430</v>
      </c>
      <c r="C10" s="31"/>
      <c r="D10" s="31" t="s">
        <v>924</v>
      </c>
      <c r="J10" s="31"/>
    </row>
    <row r="11">
      <c r="A11" s="31" t="s">
        <v>925</v>
      </c>
      <c r="B11" s="31" t="s">
        <v>926</v>
      </c>
      <c r="C11" s="1" t="s">
        <v>927</v>
      </c>
      <c r="D11" s="31" t="s">
        <v>928</v>
      </c>
      <c r="J11" s="31"/>
    </row>
    <row r="12">
      <c r="A12" s="31" t="s">
        <v>929</v>
      </c>
      <c r="B12" s="31" t="s">
        <v>930</v>
      </c>
      <c r="C12" s="31" t="s">
        <v>931</v>
      </c>
      <c r="D12" s="31" t="s">
        <v>932</v>
      </c>
      <c r="J12" s="31"/>
    </row>
    <row r="13">
      <c r="A13" s="31" t="s">
        <v>933</v>
      </c>
      <c r="B13" s="31" t="s">
        <v>934</v>
      </c>
      <c r="C13" s="31" t="s">
        <v>935</v>
      </c>
      <c r="D13" s="31" t="s">
        <v>936</v>
      </c>
      <c r="J13" s="31"/>
    </row>
    <row r="14">
      <c r="A14" s="31" t="s">
        <v>939</v>
      </c>
      <c r="B14" s="34" t="s">
        <v>940</v>
      </c>
      <c r="C14" s="31" t="s">
        <v>941</v>
      </c>
      <c r="D14" s="31" t="s">
        <v>942</v>
      </c>
      <c r="J14" s="31"/>
    </row>
    <row r="15">
      <c r="A15" s="31" t="s">
        <v>943</v>
      </c>
      <c r="B15" s="31" t="s">
        <v>944</v>
      </c>
      <c r="C15" s="31" t="s">
        <v>945</v>
      </c>
      <c r="D15" s="31" t="s">
        <v>946</v>
      </c>
      <c r="J15" s="31"/>
    </row>
    <row r="16">
      <c r="A16" s="31" t="s">
        <v>948</v>
      </c>
      <c r="B16" s="31" t="s">
        <v>949</v>
      </c>
      <c r="C16" s="31" t="s">
        <v>950</v>
      </c>
      <c r="J16" s="31"/>
    </row>
    <row r="17">
      <c r="A17" s="31" t="s">
        <v>951</v>
      </c>
      <c r="B17" s="31" t="s">
        <v>952</v>
      </c>
      <c r="C17" s="31" t="s">
        <v>953</v>
      </c>
      <c r="J17" s="31"/>
    </row>
    <row r="18">
      <c r="A18" s="31" t="s">
        <v>954</v>
      </c>
      <c r="B18" s="31" t="s">
        <v>956</v>
      </c>
      <c r="C18" s="31" t="s">
        <v>957</v>
      </c>
      <c r="J18" s="31"/>
    </row>
    <row r="19">
      <c r="A19" s="31" t="s">
        <v>958</v>
      </c>
      <c r="B19" s="31" t="s">
        <v>959</v>
      </c>
      <c r="C19" s="31" t="s">
        <v>960</v>
      </c>
      <c r="J19" s="31"/>
    </row>
    <row r="20">
      <c r="B20" s="31" t="s">
        <v>962</v>
      </c>
      <c r="C20" s="31" t="s">
        <v>963</v>
      </c>
      <c r="J20" s="31"/>
    </row>
    <row r="21" ht="15.75" customHeight="1">
      <c r="C21" s="31" t="s">
        <v>964</v>
      </c>
      <c r="J21" s="31"/>
    </row>
    <row r="22" ht="15.75" customHeight="1">
      <c r="A22" s="33" t="s">
        <v>967</v>
      </c>
      <c r="B22" s="34" t="s">
        <v>971</v>
      </c>
      <c r="C22" s="31" t="s">
        <v>974</v>
      </c>
      <c r="J22" s="31"/>
    </row>
    <row r="23" ht="15.75" customHeight="1">
      <c r="A23" s="31" t="s">
        <v>975</v>
      </c>
      <c r="B23" s="31" t="s">
        <v>977</v>
      </c>
      <c r="C23" s="31" t="s">
        <v>979</v>
      </c>
      <c r="J23" s="31"/>
    </row>
    <row r="24" ht="15.75" customHeight="1">
      <c r="A24" s="31" t="s">
        <v>986</v>
      </c>
      <c r="B24" s="31" t="s">
        <v>988</v>
      </c>
      <c r="C24" s="31" t="s">
        <v>990</v>
      </c>
      <c r="J24" s="31"/>
    </row>
    <row r="25" ht="15.75" customHeight="1">
      <c r="A25" s="31" t="s">
        <v>991</v>
      </c>
      <c r="B25" s="31" t="s">
        <v>992</v>
      </c>
      <c r="C25" s="31" t="s">
        <v>993</v>
      </c>
      <c r="J25" s="31"/>
    </row>
    <row r="26" ht="15.75" customHeight="1">
      <c r="A26" s="31" t="s">
        <v>995</v>
      </c>
      <c r="B26" s="31" t="s">
        <v>996</v>
      </c>
      <c r="C26" s="31" t="s">
        <v>998</v>
      </c>
      <c r="J26" s="31"/>
    </row>
    <row r="27" ht="15.75" customHeight="1">
      <c r="A27" s="31" t="s">
        <v>1000</v>
      </c>
      <c r="B27" s="31" t="s">
        <v>1001</v>
      </c>
      <c r="C27" s="31" t="s">
        <v>1002</v>
      </c>
      <c r="J27" s="31"/>
    </row>
    <row r="28" ht="15.75" customHeight="1">
      <c r="A28" s="31" t="s">
        <v>1003</v>
      </c>
      <c r="B28" s="31" t="s">
        <v>1004</v>
      </c>
      <c r="C28" s="31" t="s">
        <v>1005</v>
      </c>
      <c r="J28" s="31"/>
    </row>
    <row r="29" ht="15.75" customHeight="1">
      <c r="A29" s="31" t="s">
        <v>1008</v>
      </c>
      <c r="B29" s="31" t="s">
        <v>1011</v>
      </c>
      <c r="C29" s="31" t="s">
        <v>1013</v>
      </c>
      <c r="J29" s="31"/>
    </row>
    <row r="30" ht="15.75" customHeight="1">
      <c r="A30" s="31" t="s">
        <v>1015</v>
      </c>
      <c r="B30" s="31" t="s">
        <v>1016</v>
      </c>
      <c r="C30" s="31" t="s">
        <v>1017</v>
      </c>
      <c r="D30" s="31"/>
      <c r="J30" s="31"/>
    </row>
    <row r="31" ht="15.75" customHeight="1">
      <c r="A31" s="31"/>
      <c r="B31" s="31" t="s">
        <v>1018</v>
      </c>
      <c r="C31" s="31" t="s">
        <v>1019</v>
      </c>
      <c r="D31" s="31"/>
      <c r="J31" s="31"/>
    </row>
    <row r="32" ht="15.75" customHeight="1">
      <c r="A32" s="33" t="s">
        <v>1021</v>
      </c>
      <c r="B32" s="31" t="s">
        <v>1022</v>
      </c>
      <c r="C32" s="31" t="s">
        <v>1023</v>
      </c>
      <c r="J32" s="31"/>
    </row>
    <row r="33" ht="15.75" customHeight="1">
      <c r="A33" s="31" t="s">
        <v>1026</v>
      </c>
      <c r="B33" s="31" t="s">
        <v>1027</v>
      </c>
      <c r="C33" s="31" t="s">
        <v>1028</v>
      </c>
      <c r="J33" s="31"/>
    </row>
    <row r="34" ht="15.75" customHeight="1">
      <c r="B34" s="31" t="s">
        <v>1029</v>
      </c>
      <c r="C34" s="31" t="s">
        <v>1031</v>
      </c>
      <c r="J34" s="31"/>
    </row>
    <row r="35" ht="15.75" customHeight="1">
      <c r="A35" s="33" t="s">
        <v>1033</v>
      </c>
      <c r="B35" s="31" t="s">
        <v>1034</v>
      </c>
      <c r="C35" s="31"/>
      <c r="J35" s="6"/>
    </row>
    <row r="36" ht="15.75" customHeight="1">
      <c r="A36" s="31" t="s">
        <v>1036</v>
      </c>
      <c r="B36" s="31" t="s">
        <v>1037</v>
      </c>
      <c r="C36" s="31"/>
      <c r="J36" s="6"/>
    </row>
    <row r="37" ht="15.75" customHeight="1">
      <c r="A37" s="31" t="s">
        <v>1039</v>
      </c>
      <c r="C37" s="1" t="s">
        <v>1040</v>
      </c>
      <c r="J37" s="6"/>
    </row>
    <row r="38" ht="15.75" customHeight="1">
      <c r="A38" s="31" t="s">
        <v>1041</v>
      </c>
      <c r="B38" s="34" t="s">
        <v>1043</v>
      </c>
      <c r="C38" s="31" t="s">
        <v>1044</v>
      </c>
      <c r="J38" s="6"/>
    </row>
    <row r="39" ht="15.75" customHeight="1">
      <c r="A39" s="31"/>
      <c r="B39" s="31" t="s">
        <v>1046</v>
      </c>
      <c r="C39" s="31" t="s">
        <v>1048</v>
      </c>
      <c r="J39" s="6"/>
    </row>
    <row r="40" ht="15.75" customHeight="1">
      <c r="A40" s="33" t="s">
        <v>1049</v>
      </c>
      <c r="B40" s="31" t="s">
        <v>1050</v>
      </c>
      <c r="C40" s="31" t="s">
        <v>1051</v>
      </c>
      <c r="J40" s="6"/>
    </row>
    <row r="41" ht="15.75" customHeight="1">
      <c r="A41" s="31" t="s">
        <v>1052</v>
      </c>
      <c r="B41" s="31" t="s">
        <v>1053</v>
      </c>
      <c r="C41" s="31" t="s">
        <v>1054</v>
      </c>
      <c r="J41" s="6"/>
    </row>
    <row r="42" ht="15.75" customHeight="1">
      <c r="A42" s="31" t="s">
        <v>1057</v>
      </c>
      <c r="B42" s="31" t="s">
        <v>1058</v>
      </c>
      <c r="C42" s="31" t="s">
        <v>1059</v>
      </c>
      <c r="J42" s="6"/>
    </row>
    <row r="43" ht="15.75" customHeight="1">
      <c r="A43" s="31" t="s">
        <v>1060</v>
      </c>
      <c r="B43" s="31" t="s">
        <v>1061</v>
      </c>
      <c r="C43" s="31" t="s">
        <v>1062</v>
      </c>
      <c r="J43" s="6"/>
    </row>
    <row r="44" ht="15.75" customHeight="1">
      <c r="A44" s="31" t="s">
        <v>1065</v>
      </c>
      <c r="B44" s="31" t="s">
        <v>1066</v>
      </c>
      <c r="C44" s="31" t="s">
        <v>1067</v>
      </c>
      <c r="J44" s="6"/>
    </row>
    <row r="45" ht="15.75" customHeight="1">
      <c r="A45" s="31" t="s">
        <v>1070</v>
      </c>
      <c r="B45" s="31" t="s">
        <v>1074</v>
      </c>
      <c r="C45" s="31" t="s">
        <v>1075</v>
      </c>
      <c r="J45" s="6"/>
    </row>
    <row r="46" ht="15.75" customHeight="1">
      <c r="B46" s="31" t="s">
        <v>1076</v>
      </c>
      <c r="C46" s="31" t="s">
        <v>1077</v>
      </c>
      <c r="J46" s="6"/>
    </row>
    <row r="47" ht="15.75" customHeight="1">
      <c r="A47" s="37" t="s">
        <v>1079</v>
      </c>
      <c r="B47" s="1" t="s">
        <v>1081</v>
      </c>
      <c r="C47" s="31" t="s">
        <v>1082</v>
      </c>
      <c r="J47" s="6"/>
    </row>
    <row r="48" ht="15.75" customHeight="1">
      <c r="A48" s="31" t="s">
        <v>1083</v>
      </c>
      <c r="B48" s="31" t="s">
        <v>1084</v>
      </c>
      <c r="C48" s="31" t="s">
        <v>1085</v>
      </c>
      <c r="J48" s="6"/>
    </row>
    <row r="49" ht="15.75" customHeight="1">
      <c r="A49" s="31" t="s">
        <v>1087</v>
      </c>
      <c r="B49" s="31" t="s">
        <v>1088</v>
      </c>
      <c r="C49" s="31" t="s">
        <v>1089</v>
      </c>
      <c r="J49" s="6"/>
    </row>
    <row r="50" ht="15.75" customHeight="1">
      <c r="A50" s="31" t="s">
        <v>1091</v>
      </c>
      <c r="B50" s="31" t="s">
        <v>1093</v>
      </c>
      <c r="C50" s="31" t="s">
        <v>1094</v>
      </c>
      <c r="J50" s="6"/>
    </row>
    <row r="51" ht="15.75" customHeight="1">
      <c r="A51" s="31" t="s">
        <v>1095</v>
      </c>
      <c r="B51" s="31" t="s">
        <v>1096</v>
      </c>
      <c r="C51" s="31" t="s">
        <v>1097</v>
      </c>
      <c r="J51" s="6"/>
    </row>
    <row r="52" ht="15.75" customHeight="1">
      <c r="A52" s="31" t="s">
        <v>1098</v>
      </c>
      <c r="B52" s="31" t="s">
        <v>1099</v>
      </c>
      <c r="C52" s="31" t="s">
        <v>1100</v>
      </c>
      <c r="J52" s="6"/>
    </row>
    <row r="53" ht="15.75" customHeight="1">
      <c r="A53" s="31" t="s">
        <v>1101</v>
      </c>
      <c r="B53" s="31" t="s">
        <v>1102</v>
      </c>
      <c r="C53" s="31" t="s">
        <v>1103</v>
      </c>
      <c r="J53" s="6"/>
    </row>
    <row r="54" ht="15.75" customHeight="1">
      <c r="A54" s="31" t="s">
        <v>1105</v>
      </c>
      <c r="C54" s="31" t="s">
        <v>1106</v>
      </c>
      <c r="J54" s="6"/>
    </row>
    <row r="55" ht="15.75" customHeight="1">
      <c r="A55" s="31" t="s">
        <v>1107</v>
      </c>
      <c r="B55" s="1" t="s">
        <v>1108</v>
      </c>
      <c r="C55" s="31" t="s">
        <v>1109</v>
      </c>
      <c r="J55" s="6"/>
    </row>
    <row r="56" ht="15.75" customHeight="1">
      <c r="A56" s="31" t="s">
        <v>1110</v>
      </c>
      <c r="B56" s="31" t="s">
        <v>1111</v>
      </c>
      <c r="J56" s="6"/>
    </row>
    <row r="57" ht="15.75" customHeight="1">
      <c r="A57" s="31" t="s">
        <v>1113</v>
      </c>
      <c r="B57" s="31" t="s">
        <v>1114</v>
      </c>
      <c r="J57" s="6"/>
    </row>
    <row r="58" ht="15.75" customHeight="1">
      <c r="A58" s="31" t="s">
        <v>1118</v>
      </c>
      <c r="B58" s="31" t="s">
        <v>1119</v>
      </c>
      <c r="J58" s="6"/>
    </row>
    <row r="59" ht="15.75" customHeight="1">
      <c r="A59" s="31" t="s">
        <v>1121</v>
      </c>
      <c r="B59" s="31" t="s">
        <v>1122</v>
      </c>
      <c r="J59" s="6"/>
    </row>
    <row r="60" ht="15.75" customHeight="1">
      <c r="A60" s="31" t="s">
        <v>1123</v>
      </c>
      <c r="B60" s="31" t="s">
        <v>1124</v>
      </c>
      <c r="J60" s="6"/>
    </row>
    <row r="61" ht="15.75" customHeight="1">
      <c r="A61" s="31" t="s">
        <v>1125</v>
      </c>
      <c r="B61" s="31" t="s">
        <v>1126</v>
      </c>
      <c r="J61" s="6"/>
    </row>
    <row r="62" ht="15.75" customHeight="1">
      <c r="A62" s="31" t="s">
        <v>1127</v>
      </c>
      <c r="B62" s="31" t="s">
        <v>1128</v>
      </c>
      <c r="J62" s="6"/>
    </row>
    <row r="63" ht="15.75" customHeight="1">
      <c r="A63" s="31" t="s">
        <v>1130</v>
      </c>
      <c r="B63" s="31" t="s">
        <v>1131</v>
      </c>
      <c r="J63" s="6"/>
    </row>
    <row r="64" ht="15.75" customHeight="1">
      <c r="A64" s="31" t="s">
        <v>1132</v>
      </c>
      <c r="B64" s="31" t="s">
        <v>1133</v>
      </c>
      <c r="J64" s="6"/>
    </row>
    <row r="65" ht="15.75" customHeight="1">
      <c r="A65" s="31"/>
      <c r="B65" s="31" t="s">
        <v>1137</v>
      </c>
      <c r="J65" s="6"/>
    </row>
    <row r="66" ht="15.75" customHeight="1">
      <c r="A66" s="1" t="s">
        <v>1139</v>
      </c>
      <c r="B66" s="31" t="s">
        <v>1140</v>
      </c>
      <c r="J66" s="6"/>
    </row>
    <row r="67" ht="15.75" customHeight="1">
      <c r="A67" s="31" t="s">
        <v>1141</v>
      </c>
      <c r="B67" s="31" t="s">
        <v>1143</v>
      </c>
      <c r="J67" s="6"/>
    </row>
    <row r="68" ht="15.75" customHeight="1">
      <c r="A68" s="31" t="s">
        <v>1146</v>
      </c>
      <c r="B68" s="31" t="s">
        <v>1147</v>
      </c>
      <c r="J68" s="6"/>
    </row>
    <row r="69" ht="15.75" customHeight="1">
      <c r="A69" s="31" t="s">
        <v>1149</v>
      </c>
      <c r="B69" s="31" t="s">
        <v>1150</v>
      </c>
      <c r="J69" s="6"/>
    </row>
    <row r="70" ht="15.75" customHeight="1">
      <c r="A70" s="31" t="s">
        <v>1155</v>
      </c>
      <c r="B70" s="31" t="s">
        <v>1157</v>
      </c>
      <c r="J70" s="6"/>
    </row>
    <row r="71" ht="15.75" customHeight="1">
      <c r="A71" s="31" t="s">
        <v>1158</v>
      </c>
      <c r="B71" s="31" t="s">
        <v>1159</v>
      </c>
      <c r="J71" s="6"/>
    </row>
    <row r="72" ht="15.75" customHeight="1">
      <c r="A72" s="31" t="s">
        <v>1160</v>
      </c>
      <c r="B72" s="31" t="s">
        <v>1162</v>
      </c>
      <c r="J72" s="6"/>
    </row>
    <row r="73" ht="15.75" customHeight="1">
      <c r="A73" s="31" t="s">
        <v>1165</v>
      </c>
      <c r="B73" s="31" t="s">
        <v>1166</v>
      </c>
      <c r="J73" s="6"/>
    </row>
    <row r="74" ht="15.75" customHeight="1">
      <c r="A74" s="31" t="s">
        <v>1167</v>
      </c>
      <c r="J74" s="6"/>
    </row>
    <row r="75" ht="15.75" customHeight="1">
      <c r="J75" s="6"/>
    </row>
    <row r="76" ht="15.75" customHeight="1">
      <c r="A76" s="1" t="s">
        <v>1169</v>
      </c>
      <c r="J76" s="6"/>
    </row>
    <row r="77" ht="15.75" customHeight="1">
      <c r="A77" s="31" t="s">
        <v>1170</v>
      </c>
      <c r="J77" s="6"/>
    </row>
    <row r="78" ht="15.75" customHeight="1">
      <c r="A78" s="31" t="s">
        <v>1171</v>
      </c>
      <c r="J78" s="6"/>
    </row>
    <row r="79" ht="15.75" customHeight="1">
      <c r="A79" s="31" t="s">
        <v>1173</v>
      </c>
      <c r="J79" s="6"/>
    </row>
    <row r="80" ht="15.75" customHeight="1">
      <c r="A80" s="31" t="s">
        <v>1174</v>
      </c>
      <c r="J80" s="6"/>
    </row>
    <row r="81" ht="15.75" customHeight="1">
      <c r="J81" s="6"/>
    </row>
    <row r="82" ht="15.75" customHeight="1">
      <c r="A82" s="34" t="s">
        <v>1177</v>
      </c>
      <c r="J82" s="6"/>
    </row>
    <row r="83" ht="15.75" customHeight="1">
      <c r="A83" s="31" t="s">
        <v>1178</v>
      </c>
      <c r="J83" s="6"/>
    </row>
    <row r="84" ht="15.75" customHeight="1">
      <c r="A84" s="31" t="s">
        <v>1179</v>
      </c>
      <c r="J84" s="6"/>
    </row>
    <row r="85" ht="15.75" customHeight="1">
      <c r="J85" s="6"/>
    </row>
    <row r="86" ht="15.75" customHeight="1">
      <c r="A86" s="34" t="s">
        <v>1181</v>
      </c>
      <c r="J86" s="6"/>
    </row>
    <row r="87" ht="15.75" customHeight="1">
      <c r="A87" s="31" t="s">
        <v>1182</v>
      </c>
      <c r="J87" s="6"/>
    </row>
    <row r="88" ht="15.75" customHeight="1">
      <c r="A88" s="31"/>
      <c r="J88" s="6"/>
    </row>
    <row r="89" ht="15.75" customHeight="1">
      <c r="J89" s="6"/>
    </row>
    <row r="90" ht="15.75" customHeight="1">
      <c r="J90" s="6"/>
    </row>
    <row r="91" ht="15.75" customHeight="1">
      <c r="J91" s="6"/>
    </row>
    <row r="92" ht="15.75" customHeight="1">
      <c r="J92" s="6"/>
    </row>
    <row r="93" ht="15.75" customHeight="1">
      <c r="J93" s="6"/>
    </row>
    <row r="94" ht="15.75" customHeight="1">
      <c r="J94" s="6"/>
    </row>
    <row r="95" ht="15.75" customHeight="1">
      <c r="J95" s="6"/>
    </row>
    <row r="96" ht="15.75" customHeight="1">
      <c r="J96" s="6"/>
    </row>
    <row r="97" ht="15.75" customHeight="1">
      <c r="J97" s="6"/>
    </row>
    <row r="98" ht="15.75" customHeight="1">
      <c r="J98" s="6"/>
    </row>
    <row r="99" ht="15.75" customHeight="1">
      <c r="J99" s="6"/>
    </row>
    <row r="100" ht="15.75" customHeight="1">
      <c r="J100" s="6"/>
    </row>
    <row r="101" ht="15.75" customHeight="1">
      <c r="J101" s="6"/>
    </row>
    <row r="102" ht="15.75" customHeight="1">
      <c r="J102" s="6"/>
    </row>
    <row r="103" ht="15.75" customHeight="1">
      <c r="J103" s="6"/>
    </row>
    <row r="104" ht="15.75" customHeight="1">
      <c r="J104" s="6"/>
    </row>
    <row r="105" ht="15.75" customHeight="1">
      <c r="J105" s="6"/>
    </row>
    <row r="106" ht="15.75" customHeight="1">
      <c r="J106" s="6"/>
    </row>
    <row r="107" ht="15.75" customHeight="1">
      <c r="J107" s="6"/>
    </row>
    <row r="108" ht="15.75" customHeight="1">
      <c r="J108" s="6"/>
    </row>
    <row r="109" ht="15.75" customHeight="1">
      <c r="J109" s="6"/>
    </row>
    <row r="110" ht="15.75" customHeight="1">
      <c r="J110" s="6"/>
    </row>
    <row r="111" ht="15.75" customHeight="1">
      <c r="J111" s="6"/>
    </row>
    <row r="112" ht="15.75" customHeight="1">
      <c r="J112" s="6"/>
    </row>
    <row r="113" ht="15.75" customHeight="1">
      <c r="J113" s="6"/>
    </row>
    <row r="114" ht="15.75" customHeight="1">
      <c r="J114" s="6"/>
    </row>
    <row r="115" ht="15.75" customHeight="1">
      <c r="J115" s="6"/>
    </row>
    <row r="116" ht="15.75" customHeight="1">
      <c r="J116" s="6"/>
    </row>
    <row r="117" ht="15.75" customHeight="1">
      <c r="J117" s="6"/>
    </row>
    <row r="118" ht="15.75" customHeight="1">
      <c r="J118" s="6"/>
    </row>
    <row r="119" ht="15.75" customHeight="1">
      <c r="J119" s="6"/>
    </row>
    <row r="120" ht="15.75" customHeight="1">
      <c r="J120" s="6"/>
    </row>
    <row r="121" ht="15.75" customHeight="1">
      <c r="J121" s="6"/>
    </row>
    <row r="122" ht="15.75" customHeight="1">
      <c r="J122" s="6"/>
    </row>
    <row r="123" ht="15.75" customHeight="1">
      <c r="J123" s="6"/>
    </row>
    <row r="124" ht="15.75" customHeight="1">
      <c r="J124" s="6"/>
    </row>
    <row r="125" ht="15.75" customHeight="1">
      <c r="J125" s="6"/>
    </row>
    <row r="126" ht="15.75" customHeight="1">
      <c r="J126" s="6"/>
    </row>
    <row r="127" ht="15.75" customHeight="1">
      <c r="J127" s="6"/>
    </row>
    <row r="128" ht="15.75" customHeight="1">
      <c r="J128" s="6"/>
    </row>
    <row r="129" ht="15.75" customHeight="1">
      <c r="J129" s="6"/>
    </row>
    <row r="130" ht="15.75" customHeight="1">
      <c r="J130" s="6"/>
    </row>
    <row r="131" ht="15.75" customHeight="1">
      <c r="J131" s="6"/>
    </row>
    <row r="132" ht="15.75" customHeight="1">
      <c r="J132" s="6"/>
    </row>
    <row r="133" ht="15.75" customHeight="1">
      <c r="J133" s="6"/>
    </row>
    <row r="134" ht="15.75" customHeight="1">
      <c r="J134" s="6"/>
    </row>
    <row r="135" ht="15.75" customHeight="1">
      <c r="J135" s="6"/>
    </row>
    <row r="136" ht="15.75" customHeight="1">
      <c r="J136" s="6"/>
    </row>
    <row r="137" ht="15.75" customHeight="1">
      <c r="J137" s="6"/>
    </row>
    <row r="138" ht="15.75" customHeight="1">
      <c r="J138" s="6"/>
    </row>
    <row r="139" ht="15.75" customHeight="1">
      <c r="J139" s="6"/>
    </row>
    <row r="140" ht="15.75" customHeight="1">
      <c r="J140" s="6"/>
    </row>
    <row r="141" ht="15.75" customHeight="1">
      <c r="J141" s="6"/>
    </row>
    <row r="142" ht="15.75" customHeight="1">
      <c r="J142" s="6"/>
    </row>
    <row r="143" ht="15.75" customHeight="1">
      <c r="J143" s="6"/>
    </row>
    <row r="144" ht="15.75" customHeight="1">
      <c r="J144" s="6"/>
    </row>
    <row r="145" ht="15.75" customHeight="1">
      <c r="J145" s="6"/>
    </row>
    <row r="146" ht="15.75" customHeight="1">
      <c r="J146" s="6"/>
    </row>
    <row r="147" ht="15.75" customHeight="1">
      <c r="J147" s="6"/>
    </row>
    <row r="148" ht="15.75" customHeight="1">
      <c r="J148" s="6"/>
    </row>
    <row r="149" ht="15.75" customHeight="1">
      <c r="J149" s="6"/>
    </row>
    <row r="150" ht="15.75" customHeight="1">
      <c r="J150" s="6"/>
    </row>
    <row r="151" ht="15.75" customHeight="1">
      <c r="J151" s="6"/>
    </row>
    <row r="152" ht="15.75" customHeight="1">
      <c r="J152" s="6"/>
    </row>
    <row r="153" ht="15.75" customHeight="1">
      <c r="J153" s="6"/>
    </row>
    <row r="154" ht="15.75" customHeight="1">
      <c r="J154" s="6"/>
    </row>
    <row r="155" ht="15.75" customHeight="1">
      <c r="J155" s="6"/>
    </row>
    <row r="156" ht="15.75" customHeight="1">
      <c r="J156" s="6"/>
    </row>
    <row r="157" ht="15.75" customHeight="1">
      <c r="J157" s="6"/>
    </row>
    <row r="158" ht="15.75" customHeight="1">
      <c r="J158" s="6"/>
    </row>
    <row r="159" ht="15.75" customHeight="1">
      <c r="J159" s="6"/>
    </row>
    <row r="160" ht="15.75" customHeight="1">
      <c r="J160" s="6"/>
    </row>
    <row r="161" ht="15.75" customHeight="1">
      <c r="J161" s="6"/>
    </row>
    <row r="162" ht="15.75" customHeight="1">
      <c r="J162" s="6"/>
    </row>
    <row r="163" ht="15.75" customHeight="1">
      <c r="J163" s="6"/>
    </row>
    <row r="164" ht="15.75" customHeight="1">
      <c r="J164" s="6"/>
    </row>
    <row r="165" ht="15.75" customHeight="1">
      <c r="J165" s="6"/>
    </row>
    <row r="166" ht="15.75" customHeight="1">
      <c r="J166" s="6"/>
    </row>
    <row r="167" ht="15.75" customHeight="1">
      <c r="J167" s="6"/>
    </row>
    <row r="168" ht="15.75" customHeight="1">
      <c r="J168" s="6"/>
    </row>
    <row r="169" ht="15.75" customHeight="1">
      <c r="J169" s="6"/>
    </row>
    <row r="170" ht="15.75" customHeight="1">
      <c r="J170" s="6"/>
    </row>
    <row r="171" ht="15.75" customHeight="1">
      <c r="J171" s="6"/>
    </row>
    <row r="172" ht="15.75" customHeight="1">
      <c r="J172" s="6"/>
    </row>
    <row r="173" ht="15.75" customHeight="1">
      <c r="J173" s="6"/>
    </row>
    <row r="174" ht="15.75" customHeight="1">
      <c r="J174" s="6"/>
    </row>
    <row r="175" ht="15.75" customHeight="1">
      <c r="J175" s="6"/>
    </row>
    <row r="176" ht="15.75" customHeight="1">
      <c r="J176" s="6"/>
    </row>
    <row r="177" ht="15.75" customHeight="1">
      <c r="J177" s="6"/>
    </row>
    <row r="178" ht="15.75" customHeight="1">
      <c r="J178" s="6"/>
    </row>
    <row r="179" ht="15.75" customHeight="1">
      <c r="J179" s="6"/>
    </row>
    <row r="180" ht="15.75" customHeight="1">
      <c r="J180" s="6"/>
    </row>
    <row r="181" ht="15.75" customHeight="1">
      <c r="J181" s="6"/>
    </row>
    <row r="182" ht="15.75" customHeight="1">
      <c r="J182" s="6"/>
    </row>
    <row r="183" ht="15.75" customHeight="1">
      <c r="J183" s="6"/>
    </row>
    <row r="184" ht="15.75" customHeight="1">
      <c r="J184" s="6"/>
    </row>
    <row r="185" ht="15.75" customHeight="1">
      <c r="J185" s="6"/>
    </row>
    <row r="186" ht="15.75" customHeight="1">
      <c r="J186" s="6"/>
    </row>
    <row r="187" ht="15.75" customHeight="1">
      <c r="J187" s="6"/>
    </row>
    <row r="188" ht="15.75" customHeight="1">
      <c r="J188" s="6"/>
    </row>
    <row r="189" ht="15.75" customHeight="1">
      <c r="J189" s="6"/>
    </row>
    <row r="190" ht="15.75" customHeight="1">
      <c r="J190" s="6"/>
    </row>
    <row r="191" ht="15.75" customHeight="1">
      <c r="J191" s="6"/>
    </row>
    <row r="192" ht="15.75" customHeight="1">
      <c r="J192" s="6"/>
    </row>
    <row r="193" ht="15.75" customHeight="1">
      <c r="J193" s="6"/>
    </row>
    <row r="194" ht="15.75" customHeight="1">
      <c r="J194" s="6"/>
    </row>
    <row r="195" ht="15.75" customHeight="1">
      <c r="J195" s="6"/>
    </row>
    <row r="196" ht="15.75" customHeight="1">
      <c r="J196" s="6"/>
    </row>
    <row r="197" ht="15.75" customHeight="1">
      <c r="J197" s="6"/>
    </row>
    <row r="198" ht="15.75" customHeight="1">
      <c r="J198" s="6"/>
    </row>
    <row r="199" ht="15.75" customHeight="1">
      <c r="J199" s="6"/>
    </row>
    <row r="200" ht="15.75" customHeight="1">
      <c r="J200" s="6"/>
    </row>
    <row r="201" ht="15.75" customHeight="1">
      <c r="J201" s="6"/>
    </row>
    <row r="202" ht="15.75" customHeight="1">
      <c r="J202" s="6"/>
    </row>
    <row r="203" ht="15.75" customHeight="1">
      <c r="J203" s="6"/>
    </row>
    <row r="204" ht="15.75" customHeight="1">
      <c r="J204" s="6"/>
    </row>
    <row r="205" ht="15.75" customHeight="1">
      <c r="J205" s="6"/>
    </row>
    <row r="206" ht="15.75" customHeight="1">
      <c r="J206" s="6"/>
    </row>
    <row r="207" ht="15.75" customHeight="1">
      <c r="J207" s="6"/>
    </row>
    <row r="208" ht="15.75" customHeight="1">
      <c r="J208" s="6"/>
    </row>
    <row r="209" ht="15.75" customHeight="1">
      <c r="J209" s="6"/>
    </row>
    <row r="210" ht="15.75" customHeight="1">
      <c r="J210" s="6"/>
    </row>
    <row r="211" ht="15.75" customHeight="1">
      <c r="J211" s="6"/>
    </row>
    <row r="212" ht="15.75" customHeight="1">
      <c r="J212" s="6"/>
    </row>
    <row r="213" ht="15.75" customHeight="1">
      <c r="J213" s="6"/>
    </row>
    <row r="214" ht="15.75" customHeight="1">
      <c r="J214" s="6"/>
    </row>
    <row r="215" ht="15.75" customHeight="1">
      <c r="J215" s="6"/>
    </row>
    <row r="216" ht="15.75" customHeight="1">
      <c r="J216" s="6"/>
    </row>
    <row r="217" ht="15.75" customHeight="1">
      <c r="J217" s="6"/>
    </row>
    <row r="218" ht="15.75" customHeight="1">
      <c r="J218" s="6"/>
    </row>
    <row r="219" ht="15.75" customHeight="1">
      <c r="J219" s="6"/>
    </row>
    <row r="220" ht="15.75" customHeight="1">
      <c r="J220" s="6"/>
    </row>
    <row r="221" ht="15.75" customHeight="1">
      <c r="J221" s="6"/>
    </row>
    <row r="222" ht="15.75" customHeight="1">
      <c r="J222" s="6"/>
    </row>
    <row r="223" ht="15.75" customHeight="1">
      <c r="J223" s="6"/>
    </row>
    <row r="224" ht="15.75" customHeight="1">
      <c r="J224" s="6"/>
    </row>
    <row r="225" ht="15.75" customHeight="1">
      <c r="J225" s="6"/>
    </row>
    <row r="226" ht="15.75" customHeight="1">
      <c r="J226" s="6"/>
    </row>
    <row r="227" ht="15.75" customHeight="1">
      <c r="J227" s="6"/>
    </row>
    <row r="228" ht="15.75" customHeight="1">
      <c r="J228" s="6"/>
    </row>
    <row r="229" ht="15.75" customHeight="1">
      <c r="J229" s="6"/>
    </row>
    <row r="230" ht="15.75" customHeight="1">
      <c r="J230" s="6"/>
    </row>
    <row r="231" ht="15.75" customHeight="1">
      <c r="J231" s="6"/>
    </row>
    <row r="232" ht="15.75" customHeight="1">
      <c r="J232" s="6"/>
    </row>
    <row r="233" ht="15.75" customHeight="1">
      <c r="J233" s="6"/>
    </row>
    <row r="234" ht="15.75" customHeight="1">
      <c r="J234" s="6"/>
    </row>
    <row r="235" ht="15.75" customHeight="1">
      <c r="J235" s="6"/>
    </row>
    <row r="236" ht="15.75" customHeight="1">
      <c r="J236" s="6"/>
    </row>
    <row r="237" ht="15.75" customHeight="1">
      <c r="J237" s="6"/>
    </row>
    <row r="238" ht="15.75" customHeight="1">
      <c r="J238" s="6"/>
    </row>
    <row r="239" ht="15.75" customHeight="1">
      <c r="J239" s="6"/>
    </row>
    <row r="240" ht="15.75" customHeight="1">
      <c r="J240" s="6"/>
    </row>
    <row r="241" ht="15.75" customHeight="1">
      <c r="J241" s="6"/>
    </row>
    <row r="242" ht="15.75" customHeight="1">
      <c r="J242" s="6"/>
    </row>
    <row r="243" ht="15.75" customHeight="1">
      <c r="J243" s="6"/>
    </row>
    <row r="244" ht="15.75" customHeight="1">
      <c r="J244" s="6"/>
    </row>
    <row r="245" ht="15.75" customHeight="1">
      <c r="J245" s="6"/>
    </row>
    <row r="246" ht="15.75" customHeight="1">
      <c r="J246" s="6"/>
    </row>
    <row r="247" ht="15.75" customHeight="1">
      <c r="J247" s="6"/>
    </row>
    <row r="248" ht="15.75" customHeight="1">
      <c r="J248" s="6"/>
    </row>
    <row r="249" ht="15.75" customHeight="1">
      <c r="J249" s="6"/>
    </row>
    <row r="250" ht="15.75" customHeight="1">
      <c r="J250" s="6"/>
    </row>
    <row r="251" ht="15.75" customHeight="1">
      <c r="J251" s="6"/>
    </row>
    <row r="252" ht="15.75" customHeight="1">
      <c r="J252" s="6"/>
    </row>
    <row r="253" ht="15.75" customHeight="1">
      <c r="J253" s="6"/>
    </row>
    <row r="254" ht="15.75" customHeight="1">
      <c r="J254" s="6"/>
    </row>
    <row r="255" ht="15.75" customHeight="1">
      <c r="J255" s="6"/>
    </row>
    <row r="256" ht="15.75" customHeight="1">
      <c r="J256" s="6"/>
    </row>
    <row r="257" ht="15.75" customHeight="1">
      <c r="J257" s="6"/>
    </row>
    <row r="258" ht="15.75" customHeight="1">
      <c r="J258" s="6"/>
    </row>
    <row r="259" ht="15.75" customHeight="1">
      <c r="J259" s="6"/>
    </row>
    <row r="260" ht="15.75" customHeight="1">
      <c r="J260" s="6"/>
    </row>
    <row r="261" ht="15.75" customHeight="1">
      <c r="J261" s="6"/>
    </row>
    <row r="262" ht="15.75" customHeight="1">
      <c r="J262" s="6"/>
    </row>
    <row r="263" ht="15.75" customHeight="1">
      <c r="J263" s="6"/>
    </row>
    <row r="264" ht="15.75" customHeight="1">
      <c r="J264" s="6"/>
    </row>
    <row r="265" ht="15.75" customHeight="1">
      <c r="J265" s="6"/>
    </row>
    <row r="266" ht="15.75" customHeight="1">
      <c r="J266" s="6"/>
    </row>
    <row r="267" ht="15.75" customHeight="1">
      <c r="J267" s="6"/>
    </row>
    <row r="268" ht="15.75" customHeight="1">
      <c r="J268" s="6"/>
    </row>
    <row r="269" ht="15.75" customHeight="1">
      <c r="J269" s="6"/>
    </row>
    <row r="270" ht="15.75" customHeight="1">
      <c r="J270" s="6"/>
    </row>
    <row r="271" ht="15.75" customHeight="1">
      <c r="J271" s="6"/>
    </row>
    <row r="272" ht="15.75" customHeight="1">
      <c r="J272" s="6"/>
    </row>
    <row r="273" ht="15.75" customHeight="1">
      <c r="J273" s="6"/>
    </row>
    <row r="274" ht="15.75" customHeight="1">
      <c r="J274" s="6"/>
    </row>
    <row r="275" ht="15.75" customHeight="1">
      <c r="J275" s="6"/>
    </row>
    <row r="276" ht="15.75" customHeight="1">
      <c r="J276" s="6"/>
    </row>
    <row r="277" ht="15.75" customHeight="1">
      <c r="J277" s="6"/>
    </row>
    <row r="278" ht="15.75" customHeight="1">
      <c r="J278" s="6"/>
    </row>
    <row r="279" ht="15.75" customHeight="1">
      <c r="J279" s="6"/>
    </row>
    <row r="280" ht="15.75" customHeight="1">
      <c r="J280" s="6"/>
    </row>
    <row r="281" ht="15.75" customHeight="1">
      <c r="J281" s="6"/>
    </row>
    <row r="282" ht="15.75" customHeight="1">
      <c r="J282" s="6"/>
    </row>
    <row r="283" ht="15.75" customHeight="1">
      <c r="J283" s="6"/>
    </row>
    <row r="284" ht="15.75" customHeight="1">
      <c r="J284" s="6"/>
    </row>
    <row r="285" ht="15.75" customHeight="1">
      <c r="J285" s="6"/>
    </row>
    <row r="286" ht="15.75" customHeight="1">
      <c r="J286" s="6"/>
    </row>
    <row r="287" ht="15.75" customHeight="1">
      <c r="J287" s="6"/>
    </row>
    <row r="288" ht="15.75" customHeight="1">
      <c r="J288" s="6"/>
    </row>
    <row r="289" ht="15.75" customHeight="1">
      <c r="J289" s="6"/>
    </row>
    <row r="290" ht="15.75" customHeight="1">
      <c r="J290" s="6"/>
    </row>
    <row r="291" ht="15.75" customHeight="1">
      <c r="J291" s="6"/>
    </row>
    <row r="292" ht="15.75" customHeight="1">
      <c r="J292" s="6"/>
    </row>
    <row r="293" ht="15.75" customHeight="1">
      <c r="J293" s="6"/>
    </row>
    <row r="294" ht="15.75" customHeight="1">
      <c r="J294" s="6"/>
    </row>
    <row r="295" ht="15.75" customHeight="1">
      <c r="J295" s="6"/>
    </row>
    <row r="296" ht="15.75" customHeight="1">
      <c r="J296" s="6"/>
    </row>
    <row r="297" ht="15.75" customHeight="1">
      <c r="J297" s="6"/>
    </row>
    <row r="298" ht="15.75" customHeight="1">
      <c r="J298" s="6"/>
    </row>
    <row r="299" ht="15.75" customHeight="1">
      <c r="J299" s="6"/>
    </row>
    <row r="300" ht="15.75" customHeight="1">
      <c r="J300" s="6"/>
    </row>
    <row r="301" ht="15.75" customHeight="1">
      <c r="J301" s="6"/>
    </row>
    <row r="302" ht="15.75" customHeight="1">
      <c r="J302" s="6"/>
    </row>
    <row r="303" ht="15.75" customHeight="1">
      <c r="J303" s="6"/>
    </row>
    <row r="304" ht="15.75" customHeight="1">
      <c r="J304" s="6"/>
    </row>
    <row r="305" ht="15.75" customHeight="1">
      <c r="J305" s="6"/>
    </row>
    <row r="306" ht="15.75" customHeight="1">
      <c r="J306" s="6"/>
    </row>
    <row r="307" ht="15.75" customHeight="1">
      <c r="J307" s="6"/>
    </row>
    <row r="308" ht="15.75" customHeight="1">
      <c r="J308" s="6"/>
    </row>
    <row r="309" ht="15.75" customHeight="1">
      <c r="J309" s="6"/>
    </row>
    <row r="310" ht="15.75" customHeight="1">
      <c r="J310" s="6"/>
    </row>
    <row r="311" ht="15.75" customHeight="1">
      <c r="J311" s="6"/>
    </row>
    <row r="312" ht="15.75" customHeight="1">
      <c r="J312" s="6"/>
    </row>
    <row r="313" ht="15.75" customHeight="1">
      <c r="J313" s="6"/>
    </row>
    <row r="314" ht="15.75" customHeight="1">
      <c r="J314" s="6"/>
    </row>
    <row r="315" ht="15.75" customHeight="1">
      <c r="J315" s="6"/>
    </row>
    <row r="316" ht="15.75" customHeight="1">
      <c r="J316" s="6"/>
    </row>
    <row r="317" ht="15.75" customHeight="1">
      <c r="J317" s="6"/>
    </row>
    <row r="318" ht="15.75" customHeight="1">
      <c r="J318" s="6"/>
    </row>
    <row r="319" ht="15.75" customHeight="1">
      <c r="J319" s="6"/>
    </row>
    <row r="320" ht="15.75" customHeight="1">
      <c r="J320" s="6"/>
    </row>
    <row r="321" ht="15.75" customHeight="1">
      <c r="J321" s="6"/>
    </row>
    <row r="322" ht="15.75" customHeight="1">
      <c r="J322" s="6"/>
    </row>
    <row r="323" ht="15.75" customHeight="1">
      <c r="J323" s="6"/>
    </row>
    <row r="324" ht="15.75" customHeight="1">
      <c r="J324" s="6"/>
    </row>
    <row r="325" ht="15.75" customHeight="1">
      <c r="J325" s="6"/>
    </row>
    <row r="326" ht="15.75" customHeight="1">
      <c r="J326" s="6"/>
    </row>
    <row r="327" ht="15.75" customHeight="1">
      <c r="J327" s="6"/>
    </row>
    <row r="328" ht="15.75" customHeight="1">
      <c r="J328" s="6"/>
    </row>
    <row r="329" ht="15.75" customHeight="1">
      <c r="J329" s="6"/>
    </row>
    <row r="330" ht="15.75" customHeight="1">
      <c r="J330" s="6"/>
    </row>
    <row r="331" ht="15.75" customHeight="1">
      <c r="J331" s="6"/>
    </row>
    <row r="332" ht="15.75" customHeight="1">
      <c r="J332" s="6"/>
    </row>
    <row r="333" ht="15.75" customHeight="1">
      <c r="J333" s="6"/>
    </row>
    <row r="334" ht="15.75" customHeight="1">
      <c r="J334" s="6"/>
    </row>
    <row r="335" ht="15.75" customHeight="1">
      <c r="J335" s="6"/>
    </row>
    <row r="336" ht="15.75" customHeight="1">
      <c r="J336" s="6"/>
    </row>
    <row r="337" ht="15.75" customHeight="1">
      <c r="J337" s="6"/>
    </row>
    <row r="338" ht="15.75" customHeight="1">
      <c r="J338" s="6"/>
    </row>
    <row r="339" ht="15.75" customHeight="1">
      <c r="J339" s="6"/>
    </row>
    <row r="340" ht="15.75" customHeight="1">
      <c r="J340" s="6"/>
    </row>
    <row r="341" ht="15.75" customHeight="1">
      <c r="J341" s="6"/>
    </row>
    <row r="342" ht="15.75" customHeight="1">
      <c r="J342" s="6"/>
    </row>
    <row r="343" ht="15.75" customHeight="1">
      <c r="J343" s="6"/>
    </row>
    <row r="344" ht="15.75" customHeight="1">
      <c r="J344" s="6"/>
    </row>
    <row r="345" ht="15.75" customHeight="1">
      <c r="J345" s="6"/>
    </row>
    <row r="346" ht="15.75" customHeight="1">
      <c r="J346" s="6"/>
    </row>
    <row r="347" ht="15.75" customHeight="1">
      <c r="J347" s="6"/>
    </row>
    <row r="348" ht="15.75" customHeight="1">
      <c r="J348" s="6"/>
    </row>
    <row r="349" ht="15.75" customHeight="1">
      <c r="J349" s="6"/>
    </row>
    <row r="350" ht="15.75" customHeight="1">
      <c r="J350" s="6"/>
    </row>
    <row r="351" ht="15.75" customHeight="1">
      <c r="J351" s="6"/>
    </row>
    <row r="352" ht="15.75" customHeight="1">
      <c r="J352" s="6"/>
    </row>
    <row r="353" ht="15.75" customHeight="1">
      <c r="J353" s="6"/>
    </row>
    <row r="354" ht="15.75" customHeight="1">
      <c r="J354" s="6"/>
    </row>
    <row r="355" ht="15.75" customHeight="1">
      <c r="J355" s="6"/>
    </row>
    <row r="356" ht="15.75" customHeight="1">
      <c r="J356" s="6"/>
    </row>
    <row r="357" ht="15.75" customHeight="1">
      <c r="J357" s="6"/>
    </row>
    <row r="358" ht="15.75" customHeight="1">
      <c r="J358" s="6"/>
    </row>
    <row r="359" ht="15.75" customHeight="1">
      <c r="J359" s="6"/>
    </row>
    <row r="360" ht="15.75" customHeight="1">
      <c r="J360" s="6"/>
    </row>
    <row r="361" ht="15.75" customHeight="1">
      <c r="J361" s="6"/>
    </row>
    <row r="362" ht="15.75" customHeight="1">
      <c r="J362" s="6"/>
    </row>
    <row r="363" ht="15.75" customHeight="1">
      <c r="J363" s="6"/>
    </row>
    <row r="364" ht="15.75" customHeight="1">
      <c r="J364" s="6"/>
    </row>
    <row r="365" ht="15.75" customHeight="1">
      <c r="J365" s="6"/>
    </row>
    <row r="366" ht="15.75" customHeight="1">
      <c r="J366" s="6"/>
    </row>
    <row r="367" ht="15.75" customHeight="1">
      <c r="J367" s="6"/>
    </row>
    <row r="368" ht="15.75" customHeight="1">
      <c r="J368" s="6"/>
    </row>
    <row r="369" ht="15.75" customHeight="1">
      <c r="J369" s="6"/>
    </row>
    <row r="370" ht="15.75" customHeight="1">
      <c r="J370" s="6"/>
    </row>
    <row r="371" ht="15.75" customHeight="1">
      <c r="J371" s="6"/>
    </row>
    <row r="372" ht="15.75" customHeight="1">
      <c r="J372" s="6"/>
    </row>
    <row r="373" ht="15.75" customHeight="1">
      <c r="J373" s="6"/>
    </row>
    <row r="374" ht="15.75" customHeight="1">
      <c r="J374" s="6"/>
    </row>
    <row r="375" ht="15.75" customHeight="1">
      <c r="J375" s="6"/>
    </row>
    <row r="376" ht="15.75" customHeight="1">
      <c r="J376" s="6"/>
    </row>
    <row r="377" ht="15.75" customHeight="1">
      <c r="J377" s="6"/>
    </row>
    <row r="378" ht="15.75" customHeight="1">
      <c r="J378" s="6"/>
    </row>
    <row r="379" ht="15.75" customHeight="1">
      <c r="J379" s="6"/>
    </row>
    <row r="380" ht="15.75" customHeight="1">
      <c r="J380" s="6"/>
    </row>
    <row r="381" ht="15.75" customHeight="1">
      <c r="J381" s="6"/>
    </row>
    <row r="382" ht="15.75" customHeight="1">
      <c r="J382" s="6"/>
    </row>
    <row r="383" ht="15.75" customHeight="1">
      <c r="J383" s="6"/>
    </row>
    <row r="384" ht="15.75" customHeight="1">
      <c r="J384" s="6"/>
    </row>
    <row r="385" ht="15.75" customHeight="1">
      <c r="J385" s="6"/>
    </row>
    <row r="386" ht="15.75" customHeight="1">
      <c r="J386" s="6"/>
    </row>
    <row r="387" ht="15.75" customHeight="1">
      <c r="J387" s="6"/>
    </row>
    <row r="388" ht="15.75" customHeight="1">
      <c r="J388" s="6"/>
    </row>
    <row r="389" ht="15.75" customHeight="1">
      <c r="J389" s="6"/>
    </row>
    <row r="390" ht="15.75" customHeight="1">
      <c r="J390" s="6"/>
    </row>
    <row r="391" ht="15.75" customHeight="1">
      <c r="J391" s="6"/>
    </row>
    <row r="392" ht="15.75" customHeight="1">
      <c r="J392" s="6"/>
    </row>
    <row r="393" ht="15.75" customHeight="1">
      <c r="J393" s="6"/>
    </row>
    <row r="394" ht="15.75" customHeight="1">
      <c r="J394" s="6"/>
    </row>
    <row r="395" ht="15.75" customHeight="1">
      <c r="J395" s="6"/>
    </row>
    <row r="396" ht="15.75" customHeight="1">
      <c r="J396" s="6"/>
    </row>
    <row r="397" ht="15.75" customHeight="1">
      <c r="J397" s="6"/>
    </row>
    <row r="398" ht="15.75" customHeight="1">
      <c r="J398" s="6"/>
    </row>
    <row r="399" ht="15.75" customHeight="1">
      <c r="J399" s="6"/>
    </row>
    <row r="400" ht="15.75" customHeight="1">
      <c r="J400" s="6"/>
    </row>
    <row r="401" ht="15.75" customHeight="1">
      <c r="J401" s="6"/>
    </row>
    <row r="402" ht="15.75" customHeight="1">
      <c r="J402" s="6"/>
    </row>
    <row r="403" ht="15.75" customHeight="1">
      <c r="J403" s="6"/>
    </row>
    <row r="404" ht="15.75" customHeight="1">
      <c r="J404" s="6"/>
    </row>
    <row r="405" ht="15.75" customHeight="1">
      <c r="J405" s="6"/>
    </row>
    <row r="406" ht="15.75" customHeight="1">
      <c r="J406" s="6"/>
    </row>
    <row r="407" ht="15.75" customHeight="1">
      <c r="J407" s="6"/>
    </row>
    <row r="408" ht="15.75" customHeight="1">
      <c r="J408" s="6"/>
    </row>
    <row r="409" ht="15.75" customHeight="1">
      <c r="J409" s="6"/>
    </row>
    <row r="410" ht="15.75" customHeight="1">
      <c r="J410" s="6"/>
    </row>
    <row r="411" ht="15.75" customHeight="1">
      <c r="J411" s="6"/>
    </row>
    <row r="412" ht="15.75" customHeight="1">
      <c r="J412" s="6"/>
    </row>
    <row r="413" ht="15.75" customHeight="1">
      <c r="J413" s="6"/>
    </row>
    <row r="414" ht="15.75" customHeight="1">
      <c r="J414" s="6"/>
    </row>
    <row r="415" ht="15.75" customHeight="1">
      <c r="J415" s="6"/>
    </row>
    <row r="416" ht="15.75" customHeight="1">
      <c r="J416" s="6"/>
    </row>
    <row r="417" ht="15.75" customHeight="1">
      <c r="J417" s="6"/>
    </row>
    <row r="418" ht="15.75" customHeight="1">
      <c r="J418" s="6"/>
    </row>
    <row r="419" ht="15.75" customHeight="1">
      <c r="J419" s="6"/>
    </row>
    <row r="420" ht="15.75" customHeight="1">
      <c r="J420" s="6"/>
    </row>
    <row r="421" ht="15.75" customHeight="1">
      <c r="J421" s="6"/>
    </row>
    <row r="422" ht="15.75" customHeight="1">
      <c r="J422" s="6"/>
    </row>
    <row r="423" ht="15.75" customHeight="1">
      <c r="J423" s="6"/>
    </row>
    <row r="424" ht="15.75" customHeight="1">
      <c r="J424" s="6"/>
    </row>
    <row r="425" ht="15.75" customHeight="1">
      <c r="J425" s="6"/>
    </row>
    <row r="426" ht="15.75" customHeight="1">
      <c r="J426" s="6"/>
    </row>
    <row r="427" ht="15.75" customHeight="1">
      <c r="J427" s="6"/>
    </row>
    <row r="428" ht="15.75" customHeight="1">
      <c r="J428" s="6"/>
    </row>
    <row r="429" ht="15.75" customHeight="1">
      <c r="J429" s="6"/>
    </row>
    <row r="430" ht="15.75" customHeight="1">
      <c r="J430" s="6"/>
    </row>
    <row r="431" ht="15.75" customHeight="1">
      <c r="J431" s="6"/>
    </row>
    <row r="432" ht="15.75" customHeight="1">
      <c r="J432" s="6"/>
    </row>
    <row r="433" ht="15.75" customHeight="1">
      <c r="J433" s="6"/>
    </row>
    <row r="434" ht="15.75" customHeight="1">
      <c r="J434" s="6"/>
    </row>
    <row r="435" ht="15.75" customHeight="1">
      <c r="J435" s="6"/>
    </row>
    <row r="436" ht="15.75" customHeight="1">
      <c r="J436" s="6"/>
    </row>
    <row r="437" ht="15.75" customHeight="1">
      <c r="J437" s="6"/>
    </row>
    <row r="438" ht="15.75" customHeight="1">
      <c r="J438" s="6"/>
    </row>
    <row r="439" ht="15.75" customHeight="1">
      <c r="J439" s="6"/>
    </row>
    <row r="440" ht="15.75" customHeight="1">
      <c r="J440" s="6"/>
    </row>
    <row r="441" ht="15.75" customHeight="1">
      <c r="J441" s="6"/>
    </row>
    <row r="442" ht="15.75" customHeight="1">
      <c r="J442" s="6"/>
    </row>
    <row r="443" ht="15.75" customHeight="1">
      <c r="J443" s="6"/>
    </row>
    <row r="444" ht="15.75" customHeight="1">
      <c r="J444" s="6"/>
    </row>
    <row r="445" ht="15.75" customHeight="1">
      <c r="J445" s="6"/>
    </row>
    <row r="446" ht="15.75" customHeight="1">
      <c r="J446" s="6"/>
    </row>
    <row r="447" ht="15.75" customHeight="1">
      <c r="J447" s="6"/>
    </row>
    <row r="448" ht="15.75" customHeight="1">
      <c r="J448" s="6"/>
    </row>
    <row r="449" ht="15.75" customHeight="1">
      <c r="J449" s="6"/>
    </row>
    <row r="450" ht="15.75" customHeight="1">
      <c r="J450" s="6"/>
    </row>
    <row r="451" ht="15.75" customHeight="1">
      <c r="J451" s="6"/>
    </row>
    <row r="452" ht="15.75" customHeight="1">
      <c r="J452" s="6"/>
    </row>
    <row r="453" ht="15.75" customHeight="1">
      <c r="J453" s="6"/>
    </row>
    <row r="454" ht="15.75" customHeight="1">
      <c r="J454" s="6"/>
    </row>
    <row r="455" ht="15.75" customHeight="1">
      <c r="J455" s="6"/>
    </row>
    <row r="456" ht="15.75" customHeight="1">
      <c r="J456" s="6"/>
    </row>
    <row r="457" ht="15.75" customHeight="1">
      <c r="J457" s="6"/>
    </row>
    <row r="458" ht="15.75" customHeight="1">
      <c r="J458" s="6"/>
    </row>
    <row r="459" ht="15.75" customHeight="1">
      <c r="J459" s="6"/>
    </row>
    <row r="460" ht="15.75" customHeight="1">
      <c r="J460" s="6"/>
    </row>
    <row r="461" ht="15.75" customHeight="1">
      <c r="J461" s="6"/>
    </row>
    <row r="462" ht="15.75" customHeight="1">
      <c r="J462" s="6"/>
    </row>
    <row r="463" ht="15.75" customHeight="1">
      <c r="J463" s="6"/>
    </row>
    <row r="464" ht="15.75" customHeight="1">
      <c r="J464" s="6"/>
    </row>
    <row r="465" ht="15.75" customHeight="1">
      <c r="J465" s="6"/>
    </row>
    <row r="466" ht="15.75" customHeight="1">
      <c r="J466" s="6"/>
    </row>
    <row r="467" ht="15.75" customHeight="1">
      <c r="J467" s="6"/>
    </row>
    <row r="468" ht="15.75" customHeight="1">
      <c r="J468" s="6"/>
    </row>
    <row r="469" ht="15.75" customHeight="1">
      <c r="J469" s="6"/>
    </row>
    <row r="470" ht="15.75" customHeight="1">
      <c r="J470" s="6"/>
    </row>
    <row r="471" ht="15.75" customHeight="1">
      <c r="J471" s="6"/>
    </row>
    <row r="472" ht="15.75" customHeight="1">
      <c r="J472" s="6"/>
    </row>
    <row r="473" ht="15.75" customHeight="1">
      <c r="J473" s="6"/>
    </row>
    <row r="474" ht="15.75" customHeight="1">
      <c r="J474" s="6"/>
    </row>
    <row r="475" ht="15.75" customHeight="1">
      <c r="J475" s="6"/>
    </row>
    <row r="476" ht="15.75" customHeight="1">
      <c r="J476" s="6"/>
    </row>
    <row r="477" ht="15.75" customHeight="1">
      <c r="J477" s="6"/>
    </row>
    <row r="478" ht="15.75" customHeight="1">
      <c r="J478" s="6"/>
    </row>
    <row r="479" ht="15.75" customHeight="1">
      <c r="J479" s="6"/>
    </row>
    <row r="480" ht="15.75" customHeight="1">
      <c r="J480" s="6"/>
    </row>
    <row r="481" ht="15.75" customHeight="1">
      <c r="J481" s="6"/>
    </row>
    <row r="482" ht="15.75" customHeight="1">
      <c r="J482" s="6"/>
    </row>
    <row r="483" ht="15.75" customHeight="1">
      <c r="J483" s="6"/>
    </row>
    <row r="484" ht="15.75" customHeight="1">
      <c r="J484" s="6"/>
    </row>
    <row r="485" ht="15.75" customHeight="1">
      <c r="J485" s="6"/>
    </row>
    <row r="486" ht="15.75" customHeight="1">
      <c r="J486" s="6"/>
    </row>
    <row r="487" ht="15.75" customHeight="1">
      <c r="J487" s="6"/>
    </row>
    <row r="488" ht="15.75" customHeight="1">
      <c r="J488" s="6"/>
    </row>
    <row r="489" ht="15.75" customHeight="1">
      <c r="J489" s="6"/>
    </row>
    <row r="490" ht="15.75" customHeight="1">
      <c r="J490" s="6"/>
    </row>
    <row r="491" ht="15.75" customHeight="1">
      <c r="J491" s="6"/>
    </row>
    <row r="492" ht="15.75" customHeight="1">
      <c r="J492" s="6"/>
    </row>
    <row r="493" ht="15.75" customHeight="1">
      <c r="J493" s="6"/>
    </row>
    <row r="494" ht="15.75" customHeight="1">
      <c r="J494" s="6"/>
    </row>
    <row r="495" ht="15.75" customHeight="1">
      <c r="J495" s="6"/>
    </row>
    <row r="496" ht="15.75" customHeight="1">
      <c r="J496" s="6"/>
    </row>
    <row r="497" ht="15.75" customHeight="1">
      <c r="J497" s="6"/>
    </row>
    <row r="498" ht="15.75" customHeight="1">
      <c r="J498" s="6"/>
    </row>
    <row r="499" ht="15.75" customHeight="1">
      <c r="J499" s="6"/>
    </row>
    <row r="500" ht="15.75" customHeight="1">
      <c r="J500" s="6"/>
    </row>
    <row r="501" ht="15.75" customHeight="1">
      <c r="J501" s="6"/>
    </row>
    <row r="502" ht="15.75" customHeight="1">
      <c r="J502" s="6"/>
    </row>
    <row r="503" ht="15.75" customHeight="1">
      <c r="J503" s="6"/>
    </row>
    <row r="504" ht="15.75" customHeight="1">
      <c r="J504" s="6"/>
    </row>
    <row r="505" ht="15.75" customHeight="1">
      <c r="J505" s="6"/>
    </row>
    <row r="506" ht="15.75" customHeight="1">
      <c r="J506" s="6"/>
    </row>
    <row r="507" ht="15.75" customHeight="1">
      <c r="J507" s="6"/>
    </row>
    <row r="508" ht="15.75" customHeight="1">
      <c r="J508" s="6"/>
    </row>
    <row r="509" ht="15.75" customHeight="1">
      <c r="J509" s="6"/>
    </row>
    <row r="510" ht="15.75" customHeight="1">
      <c r="J510" s="6"/>
    </row>
    <row r="511" ht="15.75" customHeight="1">
      <c r="J511" s="6"/>
    </row>
    <row r="512" ht="15.75" customHeight="1">
      <c r="J512" s="6"/>
    </row>
    <row r="513" ht="15.75" customHeight="1">
      <c r="J513" s="6"/>
    </row>
    <row r="514" ht="15.75" customHeight="1">
      <c r="J514" s="6"/>
    </row>
    <row r="515" ht="15.75" customHeight="1">
      <c r="J515" s="6"/>
    </row>
    <row r="516" ht="15.75" customHeight="1">
      <c r="J516" s="6"/>
    </row>
    <row r="517" ht="15.75" customHeight="1">
      <c r="J517" s="6"/>
    </row>
    <row r="518" ht="15.75" customHeight="1">
      <c r="J518" s="6"/>
    </row>
    <row r="519" ht="15.75" customHeight="1">
      <c r="J519" s="6"/>
    </row>
    <row r="520" ht="15.75" customHeight="1">
      <c r="J520" s="6"/>
    </row>
    <row r="521" ht="15.75" customHeight="1">
      <c r="J521" s="6"/>
    </row>
    <row r="522" ht="15.75" customHeight="1">
      <c r="J522" s="6"/>
    </row>
    <row r="523" ht="15.75" customHeight="1">
      <c r="J523" s="6"/>
    </row>
    <row r="524" ht="15.75" customHeight="1">
      <c r="J524" s="6"/>
    </row>
    <row r="525" ht="15.75" customHeight="1">
      <c r="J525" s="6"/>
    </row>
    <row r="526" ht="15.75" customHeight="1">
      <c r="J526" s="6"/>
    </row>
    <row r="527" ht="15.75" customHeight="1">
      <c r="J527" s="6"/>
    </row>
    <row r="528" ht="15.75" customHeight="1">
      <c r="J528" s="6"/>
    </row>
    <row r="529" ht="15.75" customHeight="1">
      <c r="J529" s="6"/>
    </row>
    <row r="530" ht="15.75" customHeight="1">
      <c r="J530" s="6"/>
    </row>
    <row r="531" ht="15.75" customHeight="1">
      <c r="J531" s="6"/>
    </row>
    <row r="532" ht="15.75" customHeight="1">
      <c r="J532" s="6"/>
    </row>
    <row r="533" ht="15.75" customHeight="1">
      <c r="J533" s="6"/>
    </row>
    <row r="534" ht="15.75" customHeight="1">
      <c r="J534" s="6"/>
    </row>
    <row r="535" ht="15.75" customHeight="1">
      <c r="J535" s="6"/>
    </row>
    <row r="536" ht="15.75" customHeight="1">
      <c r="J536" s="6"/>
    </row>
    <row r="537" ht="15.75" customHeight="1">
      <c r="J537" s="6"/>
    </row>
    <row r="538" ht="15.75" customHeight="1">
      <c r="J538" s="6"/>
    </row>
    <row r="539" ht="15.75" customHeight="1">
      <c r="J539" s="6"/>
    </row>
    <row r="540" ht="15.75" customHeight="1">
      <c r="J540" s="6"/>
    </row>
    <row r="541" ht="15.75" customHeight="1">
      <c r="J541" s="6"/>
    </row>
    <row r="542" ht="15.75" customHeight="1">
      <c r="J542" s="6"/>
    </row>
    <row r="543" ht="15.75" customHeight="1">
      <c r="J543" s="6"/>
    </row>
    <row r="544" ht="15.75" customHeight="1">
      <c r="J544" s="6"/>
    </row>
    <row r="545" ht="15.75" customHeight="1">
      <c r="J545" s="6"/>
    </row>
    <row r="546" ht="15.75" customHeight="1">
      <c r="J546" s="6"/>
    </row>
    <row r="547" ht="15.75" customHeight="1">
      <c r="J547" s="6"/>
    </row>
    <row r="548" ht="15.75" customHeight="1">
      <c r="J548" s="6"/>
    </row>
    <row r="549" ht="15.75" customHeight="1">
      <c r="J549" s="6"/>
    </row>
    <row r="550" ht="15.75" customHeight="1">
      <c r="J550" s="6"/>
    </row>
    <row r="551" ht="15.75" customHeight="1">
      <c r="J551" s="6"/>
    </row>
    <row r="552" ht="15.75" customHeight="1">
      <c r="J552" s="6"/>
    </row>
    <row r="553" ht="15.75" customHeight="1">
      <c r="J553" s="6"/>
    </row>
    <row r="554" ht="15.75" customHeight="1">
      <c r="J554" s="6"/>
    </row>
    <row r="555" ht="15.75" customHeight="1">
      <c r="J555" s="6"/>
    </row>
    <row r="556" ht="15.75" customHeight="1">
      <c r="J556" s="6"/>
    </row>
    <row r="557" ht="15.75" customHeight="1">
      <c r="J557" s="6"/>
    </row>
    <row r="558" ht="15.75" customHeight="1">
      <c r="J558" s="6"/>
    </row>
    <row r="559" ht="15.75" customHeight="1">
      <c r="J559" s="6"/>
    </row>
    <row r="560" ht="15.75" customHeight="1">
      <c r="J560" s="6"/>
    </row>
    <row r="561" ht="15.75" customHeight="1">
      <c r="J561" s="6"/>
    </row>
    <row r="562" ht="15.75" customHeight="1">
      <c r="J562" s="6"/>
    </row>
    <row r="563" ht="15.75" customHeight="1">
      <c r="J563" s="6"/>
    </row>
    <row r="564" ht="15.75" customHeight="1">
      <c r="J564" s="6"/>
    </row>
    <row r="565" ht="15.75" customHeight="1">
      <c r="J565" s="6"/>
    </row>
    <row r="566" ht="15.75" customHeight="1">
      <c r="J566" s="6"/>
    </row>
    <row r="567" ht="15.75" customHeight="1">
      <c r="J567" s="6"/>
    </row>
    <row r="568" ht="15.75" customHeight="1">
      <c r="J568" s="6"/>
    </row>
    <row r="569" ht="15.75" customHeight="1">
      <c r="J569" s="6"/>
    </row>
    <row r="570" ht="15.75" customHeight="1">
      <c r="J570" s="6"/>
    </row>
    <row r="571" ht="15.75" customHeight="1">
      <c r="J571" s="6"/>
    </row>
    <row r="572" ht="15.75" customHeight="1">
      <c r="J572" s="6"/>
    </row>
    <row r="573" ht="15.75" customHeight="1">
      <c r="J573" s="6"/>
    </row>
    <row r="574" ht="15.75" customHeight="1">
      <c r="J574" s="6"/>
    </row>
    <row r="575" ht="15.75" customHeight="1">
      <c r="J575" s="6"/>
    </row>
    <row r="576" ht="15.75" customHeight="1">
      <c r="J576" s="6"/>
    </row>
    <row r="577" ht="15.75" customHeight="1">
      <c r="J577" s="6"/>
    </row>
    <row r="578" ht="15.75" customHeight="1">
      <c r="J578" s="6"/>
    </row>
    <row r="579" ht="15.75" customHeight="1">
      <c r="J579" s="6"/>
    </row>
    <row r="580" ht="15.75" customHeight="1">
      <c r="J580" s="6"/>
    </row>
    <row r="581" ht="15.75" customHeight="1">
      <c r="J581" s="6"/>
    </row>
    <row r="582" ht="15.75" customHeight="1">
      <c r="J582" s="6"/>
    </row>
    <row r="583" ht="15.75" customHeight="1">
      <c r="J583" s="6"/>
    </row>
    <row r="584" ht="15.75" customHeight="1">
      <c r="J584" s="6"/>
    </row>
    <row r="585" ht="15.75" customHeight="1">
      <c r="J585" s="6"/>
    </row>
    <row r="586" ht="15.75" customHeight="1">
      <c r="J586" s="6"/>
    </row>
    <row r="587" ht="15.75" customHeight="1">
      <c r="J587" s="6"/>
    </row>
    <row r="588" ht="15.75" customHeight="1">
      <c r="J588" s="6"/>
    </row>
    <row r="589" ht="15.75" customHeight="1">
      <c r="J589" s="6"/>
    </row>
    <row r="590" ht="15.75" customHeight="1">
      <c r="J590" s="6"/>
    </row>
    <row r="591" ht="15.75" customHeight="1">
      <c r="J591" s="6"/>
    </row>
    <row r="592" ht="15.75" customHeight="1">
      <c r="J592" s="6"/>
    </row>
    <row r="593" ht="15.75" customHeight="1">
      <c r="J593" s="6"/>
    </row>
    <row r="594" ht="15.75" customHeight="1">
      <c r="J594" s="6"/>
    </row>
    <row r="595" ht="15.75" customHeight="1">
      <c r="J595" s="6"/>
    </row>
    <row r="596" ht="15.75" customHeight="1">
      <c r="J596" s="6"/>
    </row>
    <row r="597" ht="15.75" customHeight="1">
      <c r="J597" s="6"/>
    </row>
    <row r="598" ht="15.75" customHeight="1">
      <c r="J598" s="6"/>
    </row>
    <row r="599" ht="15.75" customHeight="1">
      <c r="J599" s="6"/>
    </row>
    <row r="600" ht="15.75" customHeight="1">
      <c r="J600" s="6"/>
    </row>
    <row r="601" ht="15.75" customHeight="1">
      <c r="J601" s="6"/>
    </row>
    <row r="602" ht="15.75" customHeight="1">
      <c r="J602" s="6"/>
    </row>
    <row r="603" ht="15.75" customHeight="1">
      <c r="J603" s="6"/>
    </row>
    <row r="604" ht="15.75" customHeight="1">
      <c r="J604" s="6"/>
    </row>
    <row r="605" ht="15.75" customHeight="1">
      <c r="J605" s="6"/>
    </row>
    <row r="606" ht="15.75" customHeight="1">
      <c r="J606" s="6"/>
    </row>
    <row r="607" ht="15.75" customHeight="1">
      <c r="J607" s="6"/>
    </row>
    <row r="608" ht="15.75" customHeight="1">
      <c r="J608" s="6"/>
    </row>
    <row r="609" ht="15.75" customHeight="1">
      <c r="J609" s="6"/>
    </row>
    <row r="610" ht="15.75" customHeight="1">
      <c r="J610" s="6"/>
    </row>
    <row r="611" ht="15.75" customHeight="1">
      <c r="J611" s="6"/>
    </row>
    <row r="612" ht="15.75" customHeight="1">
      <c r="J612" s="6"/>
    </row>
    <row r="613" ht="15.75" customHeight="1">
      <c r="J613" s="6"/>
    </row>
    <row r="614" ht="15.75" customHeight="1">
      <c r="J614" s="6"/>
    </row>
    <row r="615" ht="15.75" customHeight="1">
      <c r="J615" s="6"/>
    </row>
    <row r="616" ht="15.75" customHeight="1">
      <c r="J616" s="6"/>
    </row>
    <row r="617" ht="15.75" customHeight="1">
      <c r="J617" s="6"/>
    </row>
    <row r="618" ht="15.75" customHeight="1">
      <c r="J618" s="6"/>
    </row>
    <row r="619" ht="15.75" customHeight="1">
      <c r="J619" s="6"/>
    </row>
    <row r="620" ht="15.75" customHeight="1">
      <c r="J620" s="6"/>
    </row>
    <row r="621" ht="15.75" customHeight="1">
      <c r="J621" s="6"/>
    </row>
    <row r="622" ht="15.75" customHeight="1">
      <c r="J622" s="6"/>
    </row>
    <row r="623" ht="15.75" customHeight="1">
      <c r="J623" s="6"/>
    </row>
    <row r="624" ht="15.75" customHeight="1">
      <c r="J624" s="6"/>
    </row>
    <row r="625" ht="15.75" customHeight="1">
      <c r="J625" s="6"/>
    </row>
    <row r="626" ht="15.75" customHeight="1">
      <c r="J626" s="6"/>
    </row>
    <row r="627" ht="15.75" customHeight="1">
      <c r="J627" s="6"/>
    </row>
    <row r="628" ht="15.75" customHeight="1">
      <c r="J628" s="6"/>
    </row>
    <row r="629" ht="15.75" customHeight="1">
      <c r="J629" s="6"/>
    </row>
    <row r="630" ht="15.75" customHeight="1">
      <c r="J630" s="6"/>
    </row>
    <row r="631" ht="15.75" customHeight="1">
      <c r="J631" s="6"/>
    </row>
    <row r="632" ht="15.75" customHeight="1">
      <c r="J632" s="6"/>
    </row>
    <row r="633" ht="15.75" customHeight="1">
      <c r="J633" s="6"/>
    </row>
    <row r="634" ht="15.75" customHeight="1">
      <c r="J634" s="6"/>
    </row>
    <row r="635" ht="15.75" customHeight="1">
      <c r="J635" s="6"/>
    </row>
    <row r="636" ht="15.75" customHeight="1">
      <c r="J636" s="6"/>
    </row>
    <row r="637" ht="15.75" customHeight="1">
      <c r="J637" s="6"/>
    </row>
    <row r="638" ht="15.75" customHeight="1">
      <c r="J638" s="6"/>
    </row>
    <row r="639" ht="15.75" customHeight="1">
      <c r="J639" s="6"/>
    </row>
    <row r="640" ht="15.75" customHeight="1">
      <c r="J640" s="6"/>
    </row>
    <row r="641" ht="15.75" customHeight="1">
      <c r="J641" s="6"/>
    </row>
    <row r="642" ht="15.75" customHeight="1">
      <c r="J642" s="6"/>
    </row>
    <row r="643" ht="15.75" customHeight="1">
      <c r="J643" s="6"/>
    </row>
    <row r="644" ht="15.75" customHeight="1">
      <c r="J644" s="6"/>
    </row>
    <row r="645" ht="15.75" customHeight="1">
      <c r="J645" s="6"/>
    </row>
    <row r="646" ht="15.75" customHeight="1">
      <c r="J646" s="6"/>
    </row>
    <row r="647" ht="15.75" customHeight="1">
      <c r="J647" s="6"/>
    </row>
    <row r="648" ht="15.75" customHeight="1">
      <c r="J648" s="6"/>
    </row>
    <row r="649" ht="15.75" customHeight="1">
      <c r="J649" s="6"/>
    </row>
    <row r="650" ht="15.75" customHeight="1">
      <c r="J650" s="6"/>
    </row>
    <row r="651" ht="15.75" customHeight="1">
      <c r="J651" s="6"/>
    </row>
    <row r="652" ht="15.75" customHeight="1">
      <c r="J652" s="6"/>
    </row>
    <row r="653" ht="15.75" customHeight="1">
      <c r="J653" s="6"/>
    </row>
    <row r="654" ht="15.75" customHeight="1">
      <c r="J654" s="6"/>
    </row>
    <row r="655" ht="15.75" customHeight="1">
      <c r="J655" s="6"/>
    </row>
    <row r="656" ht="15.75" customHeight="1">
      <c r="J656" s="6"/>
    </row>
    <row r="657" ht="15.75" customHeight="1">
      <c r="J657" s="6"/>
    </row>
    <row r="658" ht="15.75" customHeight="1">
      <c r="J658" s="6"/>
    </row>
    <row r="659" ht="15.75" customHeight="1">
      <c r="J659" s="6"/>
    </row>
    <row r="660" ht="15.75" customHeight="1">
      <c r="J660" s="6"/>
    </row>
    <row r="661" ht="15.75" customHeight="1">
      <c r="J661" s="6"/>
    </row>
    <row r="662" ht="15.75" customHeight="1">
      <c r="J662" s="6"/>
    </row>
    <row r="663" ht="15.75" customHeight="1">
      <c r="J663" s="6"/>
    </row>
    <row r="664" ht="15.75" customHeight="1">
      <c r="J664" s="6"/>
    </row>
    <row r="665" ht="15.75" customHeight="1">
      <c r="J665" s="6"/>
    </row>
    <row r="666" ht="15.75" customHeight="1">
      <c r="J666" s="6"/>
    </row>
    <row r="667" ht="15.75" customHeight="1">
      <c r="J667" s="6"/>
    </row>
    <row r="668" ht="15.75" customHeight="1">
      <c r="J668" s="6"/>
    </row>
    <row r="669" ht="15.75" customHeight="1">
      <c r="J669" s="6"/>
    </row>
    <row r="670" ht="15.75" customHeight="1">
      <c r="J670" s="6"/>
    </row>
    <row r="671" ht="15.75" customHeight="1">
      <c r="J671" s="6"/>
    </row>
    <row r="672" ht="15.75" customHeight="1">
      <c r="J672" s="6"/>
    </row>
    <row r="673" ht="15.75" customHeight="1">
      <c r="J673" s="6"/>
    </row>
    <row r="674" ht="15.75" customHeight="1">
      <c r="J674" s="6"/>
    </row>
    <row r="675" ht="15.75" customHeight="1">
      <c r="J675" s="6"/>
    </row>
    <row r="676" ht="15.75" customHeight="1">
      <c r="J676" s="6"/>
    </row>
    <row r="677" ht="15.75" customHeight="1">
      <c r="J677" s="6"/>
    </row>
    <row r="678" ht="15.75" customHeight="1">
      <c r="J678" s="6"/>
    </row>
    <row r="679" ht="15.75" customHeight="1">
      <c r="J679" s="6"/>
    </row>
    <row r="680" ht="15.75" customHeight="1">
      <c r="J680" s="6"/>
    </row>
    <row r="681" ht="15.75" customHeight="1">
      <c r="J681" s="6"/>
    </row>
    <row r="682" ht="15.75" customHeight="1">
      <c r="J682" s="6"/>
    </row>
    <row r="683" ht="15.75" customHeight="1">
      <c r="J683" s="6"/>
    </row>
    <row r="684" ht="15.75" customHeight="1">
      <c r="J684" s="6"/>
    </row>
    <row r="685" ht="15.75" customHeight="1">
      <c r="J685" s="6"/>
    </row>
    <row r="686" ht="15.75" customHeight="1">
      <c r="J686" s="6"/>
    </row>
    <row r="687" ht="15.75" customHeight="1">
      <c r="J687" s="6"/>
    </row>
    <row r="688" ht="15.75" customHeight="1">
      <c r="J688" s="6"/>
    </row>
    <row r="689" ht="15.75" customHeight="1">
      <c r="J689" s="6"/>
    </row>
    <row r="690" ht="15.75" customHeight="1">
      <c r="J690" s="6"/>
    </row>
    <row r="691" ht="15.75" customHeight="1">
      <c r="J691" s="6"/>
    </row>
    <row r="692" ht="15.75" customHeight="1">
      <c r="J692" s="6"/>
    </row>
    <row r="693" ht="15.75" customHeight="1">
      <c r="J693" s="6"/>
    </row>
    <row r="694" ht="15.75" customHeight="1">
      <c r="J694" s="6"/>
    </row>
    <row r="695" ht="15.75" customHeight="1">
      <c r="J695" s="6"/>
    </row>
    <row r="696" ht="15.75" customHeight="1">
      <c r="J696" s="6"/>
    </row>
    <row r="697" ht="15.75" customHeight="1">
      <c r="J697" s="6"/>
    </row>
    <row r="698" ht="15.75" customHeight="1">
      <c r="J698" s="6"/>
    </row>
    <row r="699" ht="15.75" customHeight="1">
      <c r="J699" s="6"/>
    </row>
    <row r="700" ht="15.75" customHeight="1">
      <c r="J700" s="6"/>
    </row>
    <row r="701" ht="15.75" customHeight="1">
      <c r="J701" s="6"/>
    </row>
    <row r="702" ht="15.75" customHeight="1">
      <c r="J702" s="6"/>
    </row>
    <row r="703" ht="15.75" customHeight="1">
      <c r="J703" s="6"/>
    </row>
    <row r="704" ht="15.75" customHeight="1">
      <c r="J704" s="6"/>
    </row>
    <row r="705" ht="15.75" customHeight="1">
      <c r="J705" s="6"/>
    </row>
    <row r="706" ht="15.75" customHeight="1">
      <c r="J706" s="6"/>
    </row>
    <row r="707" ht="15.75" customHeight="1">
      <c r="J707" s="6"/>
    </row>
    <row r="708" ht="15.75" customHeight="1">
      <c r="J708" s="6"/>
    </row>
    <row r="709" ht="15.75" customHeight="1">
      <c r="J709" s="6"/>
    </row>
    <row r="710" ht="15.75" customHeight="1">
      <c r="J710" s="6"/>
    </row>
    <row r="711" ht="15.75" customHeight="1">
      <c r="J711" s="6"/>
    </row>
    <row r="712" ht="15.75" customHeight="1">
      <c r="J712" s="6"/>
    </row>
    <row r="713" ht="15.75" customHeight="1">
      <c r="J713" s="6"/>
    </row>
    <row r="714" ht="15.75" customHeight="1">
      <c r="J714" s="6"/>
    </row>
    <row r="715" ht="15.75" customHeight="1">
      <c r="J715" s="6"/>
    </row>
    <row r="716" ht="15.75" customHeight="1">
      <c r="J716" s="6"/>
    </row>
    <row r="717" ht="15.75" customHeight="1">
      <c r="J717" s="6"/>
    </row>
    <row r="718" ht="15.75" customHeight="1">
      <c r="J718" s="6"/>
    </row>
    <row r="719" ht="15.75" customHeight="1">
      <c r="J719" s="6"/>
    </row>
    <row r="720" ht="15.75" customHeight="1">
      <c r="J720" s="6"/>
    </row>
    <row r="721" ht="15.75" customHeight="1">
      <c r="J721" s="6"/>
    </row>
    <row r="722" ht="15.75" customHeight="1">
      <c r="J722" s="6"/>
    </row>
    <row r="723" ht="15.75" customHeight="1">
      <c r="J723" s="6"/>
    </row>
    <row r="724" ht="15.75" customHeight="1">
      <c r="J724" s="6"/>
    </row>
    <row r="725" ht="15.75" customHeight="1">
      <c r="J725" s="6"/>
    </row>
    <row r="726" ht="15.75" customHeight="1">
      <c r="J726" s="6"/>
    </row>
    <row r="727" ht="15.75" customHeight="1">
      <c r="J727" s="6"/>
    </row>
    <row r="728" ht="15.75" customHeight="1">
      <c r="J728" s="6"/>
    </row>
    <row r="729" ht="15.75" customHeight="1">
      <c r="J729" s="6"/>
    </row>
    <row r="730" ht="15.75" customHeight="1">
      <c r="J730" s="6"/>
    </row>
    <row r="731" ht="15.75" customHeight="1">
      <c r="J731" s="6"/>
    </row>
    <row r="732" ht="15.75" customHeight="1">
      <c r="J732" s="6"/>
    </row>
    <row r="733" ht="15.75" customHeight="1">
      <c r="J733" s="6"/>
    </row>
    <row r="734" ht="15.75" customHeight="1">
      <c r="J734" s="6"/>
    </row>
    <row r="735" ht="15.75" customHeight="1">
      <c r="J735" s="6"/>
    </row>
    <row r="736" ht="15.75" customHeight="1">
      <c r="J736" s="6"/>
    </row>
    <row r="737" ht="15.75" customHeight="1">
      <c r="J737" s="6"/>
    </row>
    <row r="738" ht="15.75" customHeight="1">
      <c r="J738" s="6"/>
    </row>
    <row r="739" ht="15.75" customHeight="1">
      <c r="J739" s="6"/>
    </row>
    <row r="740" ht="15.75" customHeight="1">
      <c r="J740" s="6"/>
    </row>
    <row r="741" ht="15.75" customHeight="1">
      <c r="J741" s="6"/>
    </row>
    <row r="742" ht="15.75" customHeight="1">
      <c r="J742" s="6"/>
    </row>
    <row r="743" ht="15.75" customHeight="1">
      <c r="J743" s="6"/>
    </row>
    <row r="744" ht="15.75" customHeight="1">
      <c r="J744" s="6"/>
    </row>
    <row r="745" ht="15.75" customHeight="1">
      <c r="J745" s="6"/>
    </row>
    <row r="746" ht="15.75" customHeight="1">
      <c r="J746" s="6"/>
    </row>
    <row r="747" ht="15.75" customHeight="1">
      <c r="J747" s="6"/>
    </row>
    <row r="748" ht="15.75" customHeight="1">
      <c r="J748" s="6"/>
    </row>
    <row r="749" ht="15.75" customHeight="1">
      <c r="J749" s="6"/>
    </row>
    <row r="750" ht="15.75" customHeight="1">
      <c r="J750" s="6"/>
    </row>
    <row r="751" ht="15.75" customHeight="1">
      <c r="J751" s="6"/>
    </row>
    <row r="752" ht="15.75" customHeight="1">
      <c r="J752" s="6"/>
    </row>
    <row r="753" ht="15.75" customHeight="1">
      <c r="J753" s="6"/>
    </row>
    <row r="754" ht="15.75" customHeight="1">
      <c r="J754" s="6"/>
    </row>
    <row r="755" ht="15.75" customHeight="1">
      <c r="J755" s="6"/>
    </row>
    <row r="756" ht="15.75" customHeight="1">
      <c r="J756" s="6"/>
    </row>
    <row r="757" ht="15.75" customHeight="1">
      <c r="J757" s="6"/>
    </row>
    <row r="758" ht="15.75" customHeight="1">
      <c r="J758" s="6"/>
    </row>
    <row r="759" ht="15.75" customHeight="1">
      <c r="J759" s="6"/>
    </row>
    <row r="760" ht="15.75" customHeight="1">
      <c r="J760" s="6"/>
    </row>
    <row r="761" ht="15.75" customHeight="1">
      <c r="J761" s="6"/>
    </row>
    <row r="762" ht="15.75" customHeight="1">
      <c r="J762" s="6"/>
    </row>
    <row r="763" ht="15.75" customHeight="1">
      <c r="J763" s="6"/>
    </row>
    <row r="764" ht="15.75" customHeight="1">
      <c r="J764" s="6"/>
    </row>
    <row r="765" ht="15.75" customHeight="1">
      <c r="J765" s="6"/>
    </row>
    <row r="766" ht="15.75" customHeight="1">
      <c r="J766" s="6"/>
    </row>
    <row r="767" ht="15.75" customHeight="1">
      <c r="J767" s="6"/>
    </row>
    <row r="768" ht="15.75" customHeight="1">
      <c r="J768" s="6"/>
    </row>
    <row r="769" ht="15.75" customHeight="1">
      <c r="J769" s="6"/>
    </row>
    <row r="770" ht="15.75" customHeight="1">
      <c r="J770" s="6"/>
    </row>
    <row r="771" ht="15.75" customHeight="1">
      <c r="J771" s="6"/>
    </row>
    <row r="772" ht="15.75" customHeight="1">
      <c r="J772" s="6"/>
    </row>
    <row r="773" ht="15.75" customHeight="1">
      <c r="J773" s="6"/>
    </row>
    <row r="774" ht="15.75" customHeight="1">
      <c r="J774" s="6"/>
    </row>
    <row r="775" ht="15.75" customHeight="1">
      <c r="J775" s="6"/>
    </row>
    <row r="776" ht="15.75" customHeight="1">
      <c r="J776" s="6"/>
    </row>
    <row r="777" ht="15.75" customHeight="1">
      <c r="J777" s="6"/>
    </row>
    <row r="778" ht="15.75" customHeight="1">
      <c r="J778" s="6"/>
    </row>
    <row r="779" ht="15.75" customHeight="1">
      <c r="J779" s="6"/>
    </row>
    <row r="780" ht="15.75" customHeight="1">
      <c r="J780" s="6"/>
    </row>
    <row r="781" ht="15.75" customHeight="1">
      <c r="J781" s="6"/>
    </row>
    <row r="782" ht="15.75" customHeight="1">
      <c r="J782" s="6"/>
    </row>
    <row r="783" ht="15.75" customHeight="1">
      <c r="J783" s="6"/>
    </row>
    <row r="784" ht="15.75" customHeight="1">
      <c r="J784" s="6"/>
    </row>
    <row r="785" ht="15.75" customHeight="1">
      <c r="J785" s="6"/>
    </row>
    <row r="786" ht="15.75" customHeight="1">
      <c r="J786" s="6"/>
    </row>
    <row r="787" ht="15.75" customHeight="1">
      <c r="J787" s="6"/>
    </row>
    <row r="788" ht="15.75" customHeight="1">
      <c r="J788" s="6"/>
    </row>
    <row r="789" ht="15.75" customHeight="1">
      <c r="J789" s="6"/>
    </row>
    <row r="790" ht="15.75" customHeight="1">
      <c r="J790" s="6"/>
    </row>
    <row r="791" ht="15.75" customHeight="1">
      <c r="J791" s="6"/>
    </row>
    <row r="792" ht="15.75" customHeight="1">
      <c r="J792" s="6"/>
    </row>
    <row r="793" ht="15.75" customHeight="1">
      <c r="J793" s="6"/>
    </row>
    <row r="794" ht="15.75" customHeight="1">
      <c r="J794" s="6"/>
    </row>
    <row r="795" ht="15.75" customHeight="1">
      <c r="J795" s="6"/>
    </row>
    <row r="796" ht="15.75" customHeight="1">
      <c r="J796" s="6"/>
    </row>
    <row r="797" ht="15.75" customHeight="1">
      <c r="J797" s="6"/>
    </row>
    <row r="798" ht="15.75" customHeight="1">
      <c r="J798" s="6"/>
    </row>
    <row r="799" ht="15.75" customHeight="1">
      <c r="J799" s="6"/>
    </row>
    <row r="800" ht="15.75" customHeight="1">
      <c r="J800" s="6"/>
    </row>
    <row r="801" ht="15.75" customHeight="1">
      <c r="J801" s="6"/>
    </row>
    <row r="802" ht="15.75" customHeight="1">
      <c r="J802" s="6"/>
    </row>
    <row r="803" ht="15.75" customHeight="1">
      <c r="J803" s="6"/>
    </row>
    <row r="804" ht="15.75" customHeight="1">
      <c r="J804" s="6"/>
    </row>
    <row r="805" ht="15.75" customHeight="1">
      <c r="J805" s="6"/>
    </row>
    <row r="806" ht="15.75" customHeight="1">
      <c r="J806" s="6"/>
    </row>
    <row r="807" ht="15.75" customHeight="1">
      <c r="J807" s="6"/>
    </row>
    <row r="808" ht="15.75" customHeight="1">
      <c r="J808" s="6"/>
    </row>
    <row r="809" ht="15.75" customHeight="1">
      <c r="J809" s="6"/>
    </row>
    <row r="810" ht="15.75" customHeight="1">
      <c r="J810" s="6"/>
    </row>
    <row r="811" ht="15.75" customHeight="1">
      <c r="J811" s="6"/>
    </row>
    <row r="812" ht="15.75" customHeight="1">
      <c r="J812" s="6"/>
    </row>
    <row r="813" ht="15.75" customHeight="1">
      <c r="J813" s="6"/>
    </row>
    <row r="814" ht="15.75" customHeight="1">
      <c r="J814" s="6"/>
    </row>
    <row r="815" ht="15.75" customHeight="1">
      <c r="J815" s="6"/>
    </row>
    <row r="816" ht="15.75" customHeight="1">
      <c r="J816" s="6"/>
    </row>
    <row r="817" ht="15.75" customHeight="1">
      <c r="J817" s="6"/>
    </row>
    <row r="818" ht="15.75" customHeight="1">
      <c r="J818" s="6"/>
    </row>
    <row r="819" ht="15.75" customHeight="1">
      <c r="J819" s="6"/>
    </row>
    <row r="820" ht="15.75" customHeight="1">
      <c r="J820" s="6"/>
    </row>
    <row r="821" ht="15.75" customHeight="1">
      <c r="J821" s="6"/>
    </row>
    <row r="822" ht="15.75" customHeight="1">
      <c r="J822" s="6"/>
    </row>
    <row r="823" ht="15.75" customHeight="1">
      <c r="J823" s="6"/>
    </row>
    <row r="824" ht="15.75" customHeight="1">
      <c r="J824" s="6"/>
    </row>
    <row r="825" ht="15.75" customHeight="1">
      <c r="J825" s="6"/>
    </row>
    <row r="826" ht="15.75" customHeight="1">
      <c r="J826" s="6"/>
    </row>
    <row r="827" ht="15.75" customHeight="1">
      <c r="J827" s="6"/>
    </row>
    <row r="828" ht="15.75" customHeight="1">
      <c r="J828" s="6"/>
    </row>
    <row r="829" ht="15.75" customHeight="1">
      <c r="J829" s="6"/>
    </row>
    <row r="830" ht="15.75" customHeight="1">
      <c r="J830" s="6"/>
    </row>
    <row r="831" ht="15.75" customHeight="1">
      <c r="J831" s="6"/>
    </row>
    <row r="832" ht="15.75" customHeight="1">
      <c r="J832" s="6"/>
    </row>
    <row r="833" ht="15.75" customHeight="1">
      <c r="J833" s="6"/>
    </row>
    <row r="834" ht="15.75" customHeight="1">
      <c r="J834" s="6"/>
    </row>
    <row r="835" ht="15.75" customHeight="1">
      <c r="J835" s="6"/>
    </row>
    <row r="836" ht="15.75" customHeight="1">
      <c r="J836" s="6"/>
    </row>
    <row r="837" ht="15.75" customHeight="1">
      <c r="J837" s="6"/>
    </row>
    <row r="838" ht="15.75" customHeight="1">
      <c r="J838" s="6"/>
    </row>
    <row r="839" ht="15.75" customHeight="1">
      <c r="J839" s="6"/>
    </row>
    <row r="840" ht="15.75" customHeight="1">
      <c r="J840" s="6"/>
    </row>
    <row r="841" ht="15.75" customHeight="1">
      <c r="J841" s="6"/>
    </row>
    <row r="842" ht="15.75" customHeight="1">
      <c r="J842" s="6"/>
    </row>
    <row r="843" ht="15.75" customHeight="1">
      <c r="J843" s="6"/>
    </row>
    <row r="844" ht="15.75" customHeight="1">
      <c r="J844" s="6"/>
    </row>
    <row r="845" ht="15.75" customHeight="1">
      <c r="J845" s="6"/>
    </row>
    <row r="846" ht="15.75" customHeight="1">
      <c r="J846" s="6"/>
    </row>
    <row r="847" ht="15.75" customHeight="1">
      <c r="J847" s="6"/>
    </row>
    <row r="848" ht="15.75" customHeight="1">
      <c r="J848" s="6"/>
    </row>
    <row r="849" ht="15.75" customHeight="1">
      <c r="J849" s="6"/>
    </row>
    <row r="850" ht="15.75" customHeight="1">
      <c r="J850" s="6"/>
    </row>
    <row r="851" ht="15.75" customHeight="1">
      <c r="J851" s="6"/>
    </row>
    <row r="852" ht="15.75" customHeight="1">
      <c r="J852" s="6"/>
    </row>
    <row r="853" ht="15.75" customHeight="1">
      <c r="J853" s="6"/>
    </row>
    <row r="854" ht="15.75" customHeight="1">
      <c r="J854" s="6"/>
    </row>
    <row r="855" ht="15.75" customHeight="1">
      <c r="J855" s="6"/>
    </row>
    <row r="856" ht="15.75" customHeight="1">
      <c r="J856" s="6"/>
    </row>
    <row r="857" ht="15.75" customHeight="1">
      <c r="J857" s="6"/>
    </row>
    <row r="858" ht="15.75" customHeight="1">
      <c r="J858" s="6"/>
    </row>
    <row r="859" ht="15.75" customHeight="1">
      <c r="J859" s="6"/>
    </row>
    <row r="860" ht="15.75" customHeight="1">
      <c r="J860" s="6"/>
    </row>
    <row r="861" ht="15.75" customHeight="1">
      <c r="J861" s="6"/>
    </row>
    <row r="862" ht="15.75" customHeight="1">
      <c r="J862" s="6"/>
    </row>
    <row r="863" ht="15.75" customHeight="1">
      <c r="J863" s="6"/>
    </row>
    <row r="864" ht="15.75" customHeight="1">
      <c r="J864" s="6"/>
    </row>
    <row r="865" ht="15.75" customHeight="1">
      <c r="J865" s="6"/>
    </row>
    <row r="866" ht="15.75" customHeight="1">
      <c r="J866" s="6"/>
    </row>
    <row r="867" ht="15.75" customHeight="1">
      <c r="J867" s="6"/>
    </row>
    <row r="868" ht="15.75" customHeight="1">
      <c r="J868" s="6"/>
    </row>
    <row r="869" ht="15.75" customHeight="1">
      <c r="J869" s="6"/>
    </row>
    <row r="870" ht="15.75" customHeight="1">
      <c r="J870" s="6"/>
    </row>
    <row r="871" ht="15.75" customHeight="1">
      <c r="J871" s="6"/>
    </row>
    <row r="872" ht="15.75" customHeight="1">
      <c r="J872" s="6"/>
    </row>
    <row r="873" ht="15.75" customHeight="1">
      <c r="J873" s="6"/>
    </row>
    <row r="874" ht="15.75" customHeight="1">
      <c r="J874" s="6"/>
    </row>
    <row r="875" ht="15.75" customHeight="1">
      <c r="J875" s="6"/>
    </row>
    <row r="876" ht="15.75" customHeight="1">
      <c r="J876" s="6"/>
    </row>
    <row r="877" ht="15.75" customHeight="1">
      <c r="J877" s="6"/>
    </row>
    <row r="878" ht="15.75" customHeight="1">
      <c r="J878" s="6"/>
    </row>
    <row r="879" ht="15.75" customHeight="1">
      <c r="J879" s="6"/>
    </row>
    <row r="880" ht="15.75" customHeight="1">
      <c r="J880" s="6"/>
    </row>
    <row r="881" ht="15.75" customHeight="1">
      <c r="J881" s="6"/>
    </row>
    <row r="882" ht="15.75" customHeight="1">
      <c r="J882" s="6"/>
    </row>
    <row r="883" ht="15.75" customHeight="1">
      <c r="J883" s="6"/>
    </row>
    <row r="884" ht="15.75" customHeight="1">
      <c r="J884" s="6"/>
    </row>
    <row r="885" ht="15.75" customHeight="1">
      <c r="J885" s="6"/>
    </row>
    <row r="886" ht="15.75" customHeight="1">
      <c r="J886" s="6"/>
    </row>
    <row r="887" ht="15.75" customHeight="1">
      <c r="J887" s="6"/>
    </row>
    <row r="888" ht="15.75" customHeight="1">
      <c r="J888" s="6"/>
    </row>
    <row r="889" ht="15.75" customHeight="1">
      <c r="J889" s="6"/>
    </row>
    <row r="890" ht="15.75" customHeight="1">
      <c r="J890" s="6"/>
    </row>
    <row r="891" ht="15.75" customHeight="1">
      <c r="J891" s="6"/>
    </row>
    <row r="892" ht="15.75" customHeight="1">
      <c r="J892" s="6"/>
    </row>
    <row r="893" ht="15.75" customHeight="1">
      <c r="J893" s="6"/>
    </row>
    <row r="894" ht="15.75" customHeight="1">
      <c r="J894" s="6"/>
    </row>
    <row r="895" ht="15.75" customHeight="1">
      <c r="J895" s="6"/>
    </row>
    <row r="896" ht="15.75" customHeight="1">
      <c r="J896" s="6"/>
    </row>
    <row r="897" ht="15.75" customHeight="1">
      <c r="J897" s="6"/>
    </row>
    <row r="898" ht="15.75" customHeight="1">
      <c r="J898" s="6"/>
    </row>
    <row r="899" ht="15.75" customHeight="1">
      <c r="J899" s="6"/>
    </row>
    <row r="900" ht="15.75" customHeight="1">
      <c r="J900" s="6"/>
    </row>
    <row r="901" ht="15.75" customHeight="1">
      <c r="J901" s="6"/>
    </row>
    <row r="902" ht="15.75" customHeight="1">
      <c r="J902" s="6"/>
    </row>
    <row r="903" ht="15.75" customHeight="1">
      <c r="J903" s="6"/>
    </row>
    <row r="904" ht="15.75" customHeight="1">
      <c r="J904" s="6"/>
    </row>
    <row r="905" ht="15.75" customHeight="1">
      <c r="J905" s="6"/>
    </row>
    <row r="906" ht="15.75" customHeight="1">
      <c r="J906" s="6"/>
    </row>
    <row r="907" ht="15.75" customHeight="1">
      <c r="J907" s="6"/>
    </row>
    <row r="908" ht="15.75" customHeight="1">
      <c r="J908" s="6"/>
    </row>
    <row r="909" ht="15.75" customHeight="1">
      <c r="J909" s="6"/>
    </row>
    <row r="910" ht="15.75" customHeight="1">
      <c r="J910" s="6"/>
    </row>
    <row r="911" ht="15.75" customHeight="1">
      <c r="J911" s="6"/>
    </row>
    <row r="912" ht="15.75" customHeight="1">
      <c r="J912" s="6"/>
    </row>
    <row r="913" ht="15.75" customHeight="1">
      <c r="J913" s="6"/>
    </row>
    <row r="914" ht="15.75" customHeight="1">
      <c r="J914" s="6"/>
    </row>
    <row r="915" ht="15.75" customHeight="1">
      <c r="J915" s="6"/>
    </row>
    <row r="916" ht="15.75" customHeight="1">
      <c r="J916" s="6"/>
    </row>
    <row r="917" ht="15.75" customHeight="1">
      <c r="J917" s="6"/>
    </row>
    <row r="918" ht="15.75" customHeight="1">
      <c r="J918" s="6"/>
    </row>
    <row r="919" ht="15.75" customHeight="1">
      <c r="J919" s="6"/>
    </row>
    <row r="920" ht="15.75" customHeight="1">
      <c r="J920" s="6"/>
    </row>
    <row r="921" ht="15.75" customHeight="1">
      <c r="J921" s="6"/>
    </row>
    <row r="922" ht="15.75" customHeight="1">
      <c r="J922" s="6"/>
    </row>
    <row r="923" ht="15.75" customHeight="1">
      <c r="J923" s="6"/>
    </row>
    <row r="924" ht="15.75" customHeight="1">
      <c r="J924" s="6"/>
    </row>
    <row r="925" ht="15.75" customHeight="1">
      <c r="J925" s="6"/>
    </row>
    <row r="926" ht="15.75" customHeight="1">
      <c r="J926" s="6"/>
    </row>
    <row r="927" ht="15.75" customHeight="1">
      <c r="J927" s="6"/>
    </row>
    <row r="928" ht="15.75" customHeight="1">
      <c r="J928" s="6"/>
    </row>
    <row r="929" ht="15.75" customHeight="1">
      <c r="J929" s="6"/>
    </row>
    <row r="930" ht="15.75" customHeight="1">
      <c r="J930" s="6"/>
    </row>
    <row r="931" ht="15.75" customHeight="1">
      <c r="J931" s="6"/>
    </row>
    <row r="932" ht="15.75" customHeight="1">
      <c r="J932" s="6"/>
    </row>
    <row r="933" ht="15.75" customHeight="1">
      <c r="J933" s="6"/>
    </row>
    <row r="934" ht="15.75" customHeight="1">
      <c r="J934" s="6"/>
    </row>
    <row r="935" ht="15.75" customHeight="1">
      <c r="J935" s="6"/>
    </row>
    <row r="936" ht="15.75" customHeight="1">
      <c r="J936" s="6"/>
    </row>
    <row r="937" ht="15.75" customHeight="1">
      <c r="J937" s="6"/>
    </row>
    <row r="938" ht="15.75" customHeight="1">
      <c r="J938" s="6"/>
    </row>
    <row r="939" ht="15.75" customHeight="1">
      <c r="J939" s="6"/>
    </row>
    <row r="940" ht="15.75" customHeight="1">
      <c r="J940" s="6"/>
    </row>
    <row r="941" ht="15.75" customHeight="1">
      <c r="J941" s="6"/>
    </row>
    <row r="942" ht="15.75" customHeight="1">
      <c r="J942" s="6"/>
    </row>
    <row r="943" ht="15.75" customHeight="1">
      <c r="J943" s="6"/>
    </row>
    <row r="944" ht="15.75" customHeight="1">
      <c r="J944" s="6"/>
    </row>
    <row r="945" ht="15.75" customHeight="1">
      <c r="J945" s="6"/>
    </row>
    <row r="946" ht="15.75" customHeight="1">
      <c r="J946" s="6"/>
    </row>
    <row r="947" ht="15.75" customHeight="1">
      <c r="J947" s="6"/>
    </row>
    <row r="948" ht="15.75" customHeight="1">
      <c r="J948" s="6"/>
    </row>
    <row r="949" ht="15.75" customHeight="1">
      <c r="J949" s="6"/>
    </row>
    <row r="950" ht="15.75" customHeight="1">
      <c r="J950" s="6"/>
    </row>
    <row r="951" ht="15.75" customHeight="1">
      <c r="J951" s="6"/>
    </row>
    <row r="952" ht="15.75" customHeight="1">
      <c r="J952" s="6"/>
    </row>
    <row r="953" ht="15.75" customHeight="1">
      <c r="J953" s="6"/>
    </row>
    <row r="954" ht="15.75" customHeight="1">
      <c r="J954" s="6"/>
    </row>
    <row r="955" ht="15.75" customHeight="1">
      <c r="J955" s="6"/>
    </row>
    <row r="956" ht="15.75" customHeight="1">
      <c r="J956" s="6"/>
    </row>
    <row r="957" ht="15.75" customHeight="1">
      <c r="J957" s="6"/>
    </row>
    <row r="958" ht="15.75" customHeight="1">
      <c r="J958" s="6"/>
    </row>
    <row r="959" ht="15.75" customHeight="1">
      <c r="J959" s="6"/>
    </row>
    <row r="960" ht="15.75" customHeight="1">
      <c r="J960" s="6"/>
    </row>
    <row r="961" ht="15.75" customHeight="1">
      <c r="J961" s="6"/>
    </row>
    <row r="962" ht="15.75" customHeight="1">
      <c r="J962" s="6"/>
    </row>
    <row r="963" ht="15.75" customHeight="1">
      <c r="J963" s="6"/>
    </row>
    <row r="964" ht="15.75" customHeight="1">
      <c r="J964" s="6"/>
    </row>
    <row r="965" ht="15.75" customHeight="1">
      <c r="J965" s="6"/>
    </row>
    <row r="966" ht="15.75" customHeight="1">
      <c r="J966" s="6"/>
    </row>
    <row r="967" ht="15.75" customHeight="1">
      <c r="J967" s="6"/>
    </row>
    <row r="968" ht="15.75" customHeight="1">
      <c r="J968" s="6"/>
    </row>
    <row r="969" ht="15.75" customHeight="1">
      <c r="J969" s="6"/>
    </row>
    <row r="970" ht="15.75" customHeight="1">
      <c r="J970" s="6"/>
    </row>
    <row r="971" ht="15.75" customHeight="1">
      <c r="J971" s="6"/>
    </row>
    <row r="972" ht="15.75" customHeight="1">
      <c r="J972" s="6"/>
    </row>
    <row r="973" ht="15.75" customHeight="1">
      <c r="J973" s="6"/>
    </row>
    <row r="974" ht="15.75" customHeight="1">
      <c r="J974" s="6"/>
    </row>
    <row r="975" ht="15.75" customHeight="1">
      <c r="J975" s="6"/>
    </row>
    <row r="976" ht="15.75" customHeight="1">
      <c r="J976" s="6"/>
    </row>
    <row r="977" ht="15.75" customHeight="1">
      <c r="J977" s="6"/>
    </row>
    <row r="978" ht="15.75" customHeight="1">
      <c r="J978" s="6"/>
    </row>
    <row r="979" ht="15.75" customHeight="1">
      <c r="J979" s="6"/>
    </row>
    <row r="980" ht="15.75" customHeight="1">
      <c r="J980" s="6"/>
    </row>
    <row r="981" ht="15.75" customHeight="1">
      <c r="J981" s="6"/>
    </row>
    <row r="982" ht="15.75" customHeight="1">
      <c r="J982" s="6"/>
    </row>
    <row r="983" ht="15.75" customHeight="1">
      <c r="J983" s="6"/>
    </row>
    <row r="984" ht="15.75" customHeight="1">
      <c r="J984" s="6"/>
    </row>
    <row r="985" ht="15.75" customHeight="1">
      <c r="J985" s="6"/>
    </row>
    <row r="986" ht="15.75" customHeight="1">
      <c r="J986" s="6"/>
    </row>
    <row r="987" ht="15.75" customHeight="1">
      <c r="J987" s="6"/>
    </row>
    <row r="988" ht="15.75" customHeight="1">
      <c r="J988" s="6"/>
    </row>
    <row r="989" ht="15.75" customHeight="1">
      <c r="J989" s="6"/>
    </row>
    <row r="990" ht="15.75" customHeight="1">
      <c r="J990" s="6"/>
    </row>
    <row r="991" ht="15.75" customHeight="1">
      <c r="J991" s="6"/>
    </row>
    <row r="992" ht="15.75" customHeight="1">
      <c r="J992" s="6"/>
    </row>
    <row r="993" ht="15.75" customHeight="1">
      <c r="J993" s="6"/>
    </row>
    <row r="994" ht="15.75" customHeight="1">
      <c r="J994" s="6"/>
    </row>
    <row r="995" ht="15.75" customHeight="1">
      <c r="J995" s="6"/>
    </row>
    <row r="996" ht="15.75" customHeight="1">
      <c r="J996" s="6"/>
    </row>
    <row r="997" ht="15.75" customHeight="1">
      <c r="J997" s="6"/>
    </row>
    <row r="998" ht="15.75" customHeight="1">
      <c r="J998" s="6"/>
    </row>
    <row r="999" ht="15.75" customHeight="1">
      <c r="J999" s="6"/>
    </row>
    <row r="1000" ht="15.75" customHeight="1">
      <c r="J1000" s="6"/>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29"/>
    <col customWidth="1" min="2" max="2" width="15.29"/>
    <col customWidth="1" min="3" max="26" width="8.71"/>
  </cols>
  <sheetData>
    <row r="1">
      <c r="A1" s="41" t="s">
        <v>1540</v>
      </c>
    </row>
    <row r="2">
      <c r="A2" s="32" t="s">
        <v>1541</v>
      </c>
      <c r="B2" s="32" t="s">
        <v>1542</v>
      </c>
    </row>
    <row r="3">
      <c r="A3" s="33" t="s">
        <v>1543</v>
      </c>
      <c r="B3" s="1" t="s">
        <v>1544</v>
      </c>
      <c r="H3" s="1" t="s">
        <v>1545</v>
      </c>
    </row>
    <row r="4">
      <c r="A4" t="s">
        <v>1546</v>
      </c>
      <c r="B4" s="33" t="s">
        <v>1543</v>
      </c>
      <c r="H4" t="s">
        <v>1547</v>
      </c>
    </row>
    <row r="5">
      <c r="A5" t="s">
        <v>1548</v>
      </c>
      <c r="B5" t="s">
        <v>1549</v>
      </c>
    </row>
    <row r="6">
      <c r="A6" t="s">
        <v>1550</v>
      </c>
      <c r="B6" t="s">
        <v>1551</v>
      </c>
    </row>
    <row r="7">
      <c r="A7" t="s">
        <v>1552</v>
      </c>
      <c r="B7" t="s">
        <v>1553</v>
      </c>
    </row>
    <row r="8">
      <c r="A8" t="s">
        <v>1554</v>
      </c>
      <c r="B8" t="s">
        <v>1555</v>
      </c>
    </row>
    <row r="9">
      <c r="A9" t="s">
        <v>1556</v>
      </c>
      <c r="B9" t="s">
        <v>1557</v>
      </c>
    </row>
    <row r="10">
      <c r="A10" t="s">
        <v>1558</v>
      </c>
      <c r="B10" t="s">
        <v>1559</v>
      </c>
    </row>
    <row r="11">
      <c r="A11" t="s">
        <v>1560</v>
      </c>
      <c r="B11" t="s">
        <v>1561</v>
      </c>
    </row>
    <row r="12">
      <c r="A12" t="s">
        <v>1562</v>
      </c>
      <c r="B12" t="s">
        <v>1563</v>
      </c>
    </row>
    <row r="13">
      <c r="A13" t="s">
        <v>1564</v>
      </c>
      <c r="B13" t="s">
        <v>1565</v>
      </c>
    </row>
    <row r="14">
      <c r="A14" t="s">
        <v>1566</v>
      </c>
      <c r="B14" t="s">
        <v>1567</v>
      </c>
    </row>
    <row r="15">
      <c r="A15" t="s">
        <v>1568</v>
      </c>
      <c r="B15" t="s">
        <v>1569</v>
      </c>
    </row>
    <row r="16">
      <c r="B16" t="s">
        <v>1570</v>
      </c>
    </row>
    <row r="17">
      <c r="B17" t="s">
        <v>1571</v>
      </c>
    </row>
    <row r="18">
      <c r="A18" s="37" t="s">
        <v>1572</v>
      </c>
      <c r="B18" t="s">
        <v>1573</v>
      </c>
    </row>
    <row r="19">
      <c r="A19" t="s">
        <v>1574</v>
      </c>
      <c r="B19" t="s">
        <v>1575</v>
      </c>
    </row>
    <row r="20">
      <c r="A20" t="s">
        <v>1576</v>
      </c>
      <c r="B20" t="s">
        <v>1577</v>
      </c>
    </row>
    <row r="21" ht="15.75" customHeight="1">
      <c r="A21" t="s">
        <v>1578</v>
      </c>
      <c r="B21" s="31"/>
    </row>
    <row r="22" ht="15.75" customHeight="1">
      <c r="A22" t="s">
        <v>1579</v>
      </c>
    </row>
    <row r="23" ht="15.75" customHeight="1">
      <c r="A23" t="s">
        <v>1580</v>
      </c>
      <c r="B23" s="1" t="s">
        <v>1581</v>
      </c>
    </row>
    <row r="24" ht="15.75" customHeight="1">
      <c r="A24" t="s">
        <v>1582</v>
      </c>
      <c r="B24" s="33" t="s">
        <v>1543</v>
      </c>
    </row>
    <row r="25" ht="15.75" customHeight="1">
      <c r="A25" t="s">
        <v>1583</v>
      </c>
      <c r="B25" t="s">
        <v>1584</v>
      </c>
    </row>
    <row r="26" ht="15.75" customHeight="1">
      <c r="A26" t="s">
        <v>1585</v>
      </c>
      <c r="B26" t="s">
        <v>1586</v>
      </c>
    </row>
    <row r="27" ht="15.75" customHeight="1">
      <c r="B27" t="s">
        <v>1587</v>
      </c>
    </row>
    <row r="28" ht="15.75" customHeight="1">
      <c r="B28" t="s">
        <v>1588</v>
      </c>
    </row>
    <row r="29" ht="15.75" customHeight="1">
      <c r="B29" t="s">
        <v>1589</v>
      </c>
    </row>
    <row r="30" ht="15.75" customHeight="1">
      <c r="B30" t="s">
        <v>1590</v>
      </c>
    </row>
    <row r="31" ht="15.75" customHeight="1">
      <c r="B31" t="s">
        <v>1591</v>
      </c>
    </row>
    <row r="32" ht="15.75" customHeight="1">
      <c r="B32" t="s">
        <v>1592</v>
      </c>
    </row>
    <row r="33" ht="15.75" customHeight="1">
      <c r="B33" s="31"/>
    </row>
    <row r="34" ht="15.75" customHeight="1">
      <c r="B34" s="37" t="s">
        <v>1572</v>
      </c>
    </row>
    <row r="35" ht="15.75" customHeight="1">
      <c r="B35" t="s">
        <v>1593</v>
      </c>
    </row>
    <row r="36" ht="15.75" customHeight="1">
      <c r="B36" t="s">
        <v>1594</v>
      </c>
    </row>
    <row r="37" ht="15.75" customHeight="1">
      <c r="B37" t="s">
        <v>1595</v>
      </c>
    </row>
    <row r="38" ht="15.75" customHeight="1">
      <c r="B38" t="s">
        <v>1596</v>
      </c>
    </row>
    <row r="39" ht="15.75" customHeight="1">
      <c r="B39" t="s">
        <v>1597</v>
      </c>
    </row>
    <row r="40" ht="15.75" customHeight="1">
      <c r="B40" t="s">
        <v>1598</v>
      </c>
    </row>
    <row r="41" ht="15.75" customHeight="1">
      <c r="B41" t="s">
        <v>1599</v>
      </c>
    </row>
    <row r="42" ht="15.75" customHeight="1">
      <c r="B42" t="s">
        <v>1600</v>
      </c>
    </row>
    <row r="43" ht="15.75" customHeight="1">
      <c r="B43" t="s">
        <v>1601</v>
      </c>
    </row>
    <row r="44" ht="15.75" customHeight="1">
      <c r="B44" t="s">
        <v>1602</v>
      </c>
    </row>
    <row r="45" ht="15.75" customHeight="1">
      <c r="B45" t="s">
        <v>1603</v>
      </c>
    </row>
    <row r="46" ht="15.75" customHeight="1">
      <c r="B46" t="s">
        <v>1604</v>
      </c>
    </row>
    <row r="47" ht="15.75" customHeight="1">
      <c r="B47" t="s">
        <v>1605</v>
      </c>
    </row>
    <row r="48" ht="15.75" customHeight="1"/>
    <row r="49" ht="15.75" customHeight="1">
      <c r="B49" s="33" t="s">
        <v>1606</v>
      </c>
    </row>
    <row r="50" ht="15.75" customHeight="1">
      <c r="B50" t="s">
        <v>1607</v>
      </c>
    </row>
    <row r="51" ht="15.75" customHeight="1"/>
    <row r="52" ht="15.75" customHeight="1">
      <c r="B52" s="33" t="s">
        <v>1608</v>
      </c>
    </row>
    <row r="53" ht="15.75" customHeight="1">
      <c r="B53" t="s">
        <v>1609</v>
      </c>
    </row>
    <row r="54" ht="15.75" customHeight="1">
      <c r="B54" t="s">
        <v>1610</v>
      </c>
    </row>
    <row r="55" ht="15.75" customHeight="1">
      <c r="B55" t="s">
        <v>1612</v>
      </c>
    </row>
    <row r="56" ht="15.75" customHeight="1">
      <c r="B56" t="s">
        <v>1613</v>
      </c>
    </row>
    <row r="57" ht="15.75" customHeight="1">
      <c r="B57" t="s">
        <v>1614</v>
      </c>
    </row>
    <row r="58" ht="15.75" customHeight="1">
      <c r="B58" t="s">
        <v>1617</v>
      </c>
    </row>
    <row r="59" ht="15.75" customHeight="1">
      <c r="B59" t="s">
        <v>1619</v>
      </c>
    </row>
    <row r="60" ht="15.75" customHeight="1">
      <c r="B60" t="s">
        <v>1620</v>
      </c>
    </row>
    <row r="61" ht="15.75" customHeight="1">
      <c r="B61" t="s">
        <v>1621</v>
      </c>
    </row>
    <row r="62" ht="15.75" customHeight="1">
      <c r="B62" t="s">
        <v>1622</v>
      </c>
    </row>
    <row r="63" ht="15.75" customHeight="1">
      <c r="B63" t="s">
        <v>1623</v>
      </c>
    </row>
    <row r="64" ht="15.75" customHeight="1">
      <c r="B64" t="s">
        <v>1624</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29"/>
    <col customWidth="1" min="2" max="26" width="8.71"/>
  </cols>
  <sheetData>
    <row r="1">
      <c r="A1" s="41" t="s">
        <v>1246</v>
      </c>
    </row>
    <row r="2">
      <c r="B2" s="1" t="s">
        <v>1626</v>
      </c>
    </row>
    <row r="3">
      <c r="A3" s="1" t="s">
        <v>1627</v>
      </c>
      <c r="B3" s="33" t="s">
        <v>1628</v>
      </c>
    </row>
    <row r="4">
      <c r="A4" s="6" t="s">
        <v>1629</v>
      </c>
      <c r="B4" s="6" t="s">
        <v>1630</v>
      </c>
    </row>
    <row r="5">
      <c r="A5" s="6" t="s">
        <v>1631</v>
      </c>
      <c r="B5" s="31" t="s">
        <v>1632</v>
      </c>
    </row>
    <row r="6">
      <c r="A6" s="14" t="s">
        <v>1634</v>
      </c>
      <c r="B6" s="31" t="s">
        <v>1635</v>
      </c>
    </row>
    <row r="7">
      <c r="A7" s="6" t="s">
        <v>1636</v>
      </c>
      <c r="B7" s="6" t="s">
        <v>1638</v>
      </c>
    </row>
    <row r="8">
      <c r="A8" s="6" t="s">
        <v>1640</v>
      </c>
      <c r="B8" s="6" t="s">
        <v>1641</v>
      </c>
    </row>
    <row r="9">
      <c r="A9" s="6" t="s">
        <v>1642</v>
      </c>
      <c r="B9" s="6" t="s">
        <v>1643</v>
      </c>
    </row>
    <row r="10">
      <c r="A10" s="6" t="s">
        <v>1644</v>
      </c>
      <c r="B10" s="6" t="s">
        <v>1645</v>
      </c>
    </row>
    <row r="11">
      <c r="A11" s="6" t="s">
        <v>1646</v>
      </c>
      <c r="B11" s="6" t="s">
        <v>1647</v>
      </c>
    </row>
    <row r="12">
      <c r="A12" s="6" t="s">
        <v>1648</v>
      </c>
      <c r="B12" s="6" t="s">
        <v>1649</v>
      </c>
    </row>
    <row r="13">
      <c r="A13" s="6" t="s">
        <v>1650</v>
      </c>
      <c r="B13" s="6" t="s">
        <v>1651</v>
      </c>
    </row>
    <row r="14">
      <c r="A14" s="6" t="s">
        <v>1652</v>
      </c>
      <c r="B14" s="6" t="s">
        <v>1653</v>
      </c>
    </row>
    <row r="15">
      <c r="A15" s="6" t="s">
        <v>1654</v>
      </c>
      <c r="B15" s="6" t="s">
        <v>1655</v>
      </c>
    </row>
    <row r="16">
      <c r="A16" s="6" t="s">
        <v>1656</v>
      </c>
      <c r="B16" s="6" t="s">
        <v>1657</v>
      </c>
    </row>
    <row r="17">
      <c r="B17" s="6" t="s">
        <v>1658</v>
      </c>
    </row>
    <row r="18">
      <c r="B18" s="6" t="s">
        <v>1659</v>
      </c>
    </row>
    <row r="19">
      <c r="B19" s="6" t="s">
        <v>1660</v>
      </c>
    </row>
    <row r="20">
      <c r="B20" s="6"/>
    </row>
    <row r="21" ht="15.75" customHeight="1">
      <c r="B21" s="42" t="s">
        <v>1139</v>
      </c>
    </row>
    <row r="22" ht="15.75" customHeight="1">
      <c r="B22" s="43" t="s">
        <v>1661</v>
      </c>
    </row>
    <row r="23" ht="15.75" customHeight="1">
      <c r="B23" s="43" t="s">
        <v>1662</v>
      </c>
    </row>
    <row r="24" ht="15.75" customHeight="1">
      <c r="B24" s="43" t="s">
        <v>1663</v>
      </c>
    </row>
    <row r="25" ht="15.75" customHeight="1">
      <c r="B25" s="43" t="s">
        <v>1664</v>
      </c>
    </row>
    <row r="26" ht="15.75" customHeight="1">
      <c r="B26" s="43" t="s">
        <v>1665</v>
      </c>
    </row>
    <row r="27" ht="15.75" customHeight="1">
      <c r="B27" s="43" t="s">
        <v>1666</v>
      </c>
    </row>
    <row r="28" ht="15.75" customHeight="1">
      <c r="B28" s="43" t="s">
        <v>1667</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