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6"/>
  <workbookPr defaultThemeVersion="166925"/>
  <mc:AlternateContent xmlns:mc="http://schemas.openxmlformats.org/markup-compatibility/2006">
    <mc:Choice Requires="x15">
      <x15ac:absPath xmlns:x15ac="http://schemas.microsoft.com/office/spreadsheetml/2010/11/ac" url="C:\Users\LWA\Desktop\github\midwesternag_synthesis\Nutrient Review\"/>
    </mc:Choice>
  </mc:AlternateContent>
  <xr:revisionPtr revIDLastSave="0" documentId="13_ncr:1_{E4D6928D-EC04-4A0A-AA0B-BEAAC07AF09B}" xr6:coauthVersionLast="36" xr6:coauthVersionMax="36" xr10:uidLastSave="{00000000-0000-0000-0000-000000000000}"/>
  <bookViews>
    <workbookView xWindow="0" yWindow="0" windowWidth="17120" windowHeight="4070" activeTab="5" xr2:uid="{00000000-000D-0000-FFFF-FFFF00000000}"/>
  </bookViews>
  <sheets>
    <sheet name="Metadata" sheetId="1" r:id="rId1"/>
    <sheet name="Reference" sheetId="2" r:id="rId2"/>
    <sheet name="ExpD_Location" sheetId="3" r:id="rId3"/>
    <sheet name="CashCrop" sheetId="4" r:id="rId4"/>
    <sheet name="Treatment" sheetId="5" r:id="rId5"/>
    <sheet name="Results" sheetId="6" r:id="rId6"/>
    <sheet name="fine_groups" sheetId="7" r:id="rId7"/>
    <sheet name="Groupssoils" sheetId="8" r:id="rId8"/>
    <sheet name="Groups Crop Production" sheetId="9" r:id="rId9"/>
    <sheet name="Groups Water" sheetId="10" r:id="rId10"/>
    <sheet name="Groups Pests" sheetId="11" r:id="rId11"/>
  </sheets>
  <definedNames>
    <definedName name="_xlnm._FilterDatabase" localSheetId="5" hidden="1">Results!$A$1:$AG$720</definedName>
  </definedNames>
  <calcPr calcId="191029"/>
</workbook>
</file>

<file path=xl/calcChain.xml><?xml version="1.0" encoding="utf-8"?>
<calcChain xmlns="http://schemas.openxmlformats.org/spreadsheetml/2006/main">
  <c r="U712" i="6" l="1"/>
  <c r="U711" i="6"/>
  <c r="U710" i="6"/>
  <c r="U709" i="6"/>
  <c r="U708" i="6"/>
  <c r="V581" i="6"/>
  <c r="R581" i="6"/>
  <c r="V580" i="6"/>
  <c r="R580" i="6"/>
  <c r="V577" i="6"/>
  <c r="R577" i="6"/>
  <c r="V576" i="6"/>
  <c r="R576" i="6"/>
  <c r="V575" i="6"/>
  <c r="R575" i="6"/>
  <c r="V574" i="6"/>
  <c r="R574" i="6"/>
  <c r="V232" i="6"/>
  <c r="V230" i="6"/>
  <c r="R230" i="6"/>
  <c r="R228" i="6"/>
  <c r="V226" i="6"/>
  <c r="V224" i="6"/>
  <c r="R218" i="6"/>
  <c r="R216" i="6"/>
  <c r="Y189" i="5"/>
  <c r="Y188" i="5"/>
  <c r="Y187" i="5"/>
  <c r="Y180" i="5"/>
  <c r="Y179" i="5"/>
  <c r="Y178" i="5"/>
  <c r="Y177" i="5"/>
  <c r="Y174" i="5"/>
  <c r="X70" i="5"/>
  <c r="Q44" i="3"/>
  <c r="P44" i="3"/>
  <c r="Q43" i="3"/>
  <c r="P43" i="3"/>
  <c r="Q42" i="3"/>
  <c r="P42" i="3"/>
  <c r="Q41" i="3"/>
  <c r="P41" i="3"/>
  <c r="Q40" i="3"/>
  <c r="P40" i="3"/>
  <c r="Q39" i="3"/>
  <c r="P39" i="3"/>
  <c r="P23" i="3"/>
  <c r="P22" i="3"/>
  <c r="P21" i="3"/>
  <c r="P20" i="3"/>
  <c r="P19" i="3"/>
  <c r="P15" i="3"/>
  <c r="P14" i="3"/>
  <c r="P13" i="3"/>
  <c r="P12" i="3"/>
  <c r="P10" i="3"/>
  <c r="P9" i="3"/>
  <c r="P8" i="3"/>
  <c r="P7" i="3"/>
  <c r="P6" i="3"/>
  <c r="P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000-000001000000}">
      <text>
        <r>
          <rPr>
            <sz val="11"/>
            <color rgb="FF000000"/>
            <rFont val="Calibri"/>
          </rPr>
          <t>Lesley Atwood:
Pest management review: basic description of treatment applied to seed or seedling. 
untreated = no seed or foliar pesticide treatment
insecticide seed treatment = seed treatment that includes only insecticides
fungicide-insecticide seed treatment = seed treatment that includes both fungicides and insecticides
fungicide seed treatment = seed treatment that only includes fungicides
insecticide foliar spray = foliar spray that only includes insecticides
fungicide foliar spray = foliar spray that only includes fungicides
insecticide-fungicide foliar spray = foliar spray that includes both insecticide and fungicides</t>
        </r>
      </text>
    </comment>
    <comment ref="B52" authorId="0" shapeId="0" xr:uid="{00000000-0006-0000-0000-000002000000}">
      <text>
        <r>
          <rPr>
            <sz val="11"/>
            <color rgb="FF000000"/>
            <rFont val="Calibri"/>
          </rPr>
          <t>Lesley Atwood:
Name of fungicide used and rate or concentration</t>
        </r>
      </text>
    </comment>
    <comment ref="B53" authorId="0" shapeId="0" xr:uid="{00000000-0006-0000-0000-000003000000}">
      <text>
        <r>
          <rPr>
            <sz val="11"/>
            <color rgb="FF000000"/>
            <rFont val="Calibri"/>
          </rPr>
          <t>Lesley Atwood:
Name of insecticide used and rate or concentration</t>
        </r>
      </text>
    </comment>
    <comment ref="B54" authorId="0" shapeId="0" xr:uid="{00000000-0006-0000-0000-000004000000}">
      <text>
        <r>
          <rPr>
            <sz val="11"/>
            <color rgb="FF000000"/>
            <rFont val="Calibri"/>
          </rPr>
          <t>Lesley Atwood:
description of when pesticide was applied to experimental plot</t>
        </r>
      </text>
    </comment>
    <comment ref="B57" authorId="0" shapeId="0" xr:uid="{00000000-0006-0000-0000-000005000000}">
      <text>
        <r>
          <rPr>
            <sz val="11"/>
            <color rgb="FF000000"/>
            <rFont val="Calibri"/>
          </rPr>
          <t>Lesley Atwood:
Description of any other treatments included in the study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color rgb="FF000000"/>
            <rFont val="Calibri"/>
          </rPr>
          <t>Lesley Atwood:
Unique identification number for this synthesis (coincides with # of papers included)</t>
        </r>
      </text>
    </comment>
    <comment ref="B1" authorId="0" shapeId="0" xr:uid="{00000000-0006-0000-0100-000002000000}">
      <text>
        <r>
          <rPr>
            <sz val="11"/>
            <color rgb="FF000000"/>
            <rFont val="Calibri"/>
          </rPr>
          <t>Lesley Atwood:
Digital Object Identifier (permanent and unique string of characters)</t>
        </r>
      </text>
    </comment>
    <comment ref="C1" authorId="0" shapeId="0" xr:uid="{00000000-0006-0000-0100-000003000000}">
      <text>
        <r>
          <rPr>
            <sz val="11"/>
            <color rgb="FF000000"/>
            <rFont val="Calibri"/>
          </rPr>
          <t>Lesley Atwood:
Last, First initial., Middle initial., next author, &amp; last author</t>
        </r>
      </text>
    </comment>
    <comment ref="D1" authorId="0" shapeId="0" xr:uid="{00000000-0006-0000-0100-000004000000}">
      <text>
        <r>
          <rPr>
            <sz val="11"/>
            <color rgb="FF000000"/>
            <rFont val="Calibri"/>
          </rPr>
          <t>Lesley Atwood:
Last et al. OR Last &amp; Last</t>
        </r>
      </text>
    </comment>
    <comment ref="E1" authorId="0" shapeId="0" xr:uid="{00000000-0006-0000-0100-000005000000}">
      <text>
        <r>
          <rPr>
            <sz val="11"/>
            <color rgb="FF000000"/>
            <rFont val="Calibri"/>
          </rPr>
          <t>Lesley Atwood:
Year publication was printed</t>
        </r>
      </text>
    </comment>
    <comment ref="F1" authorId="0" shapeId="0" xr:uid="{00000000-0006-0000-0100-000006000000}">
      <text>
        <r>
          <rPr>
            <sz val="11"/>
            <color rgb="FF000000"/>
            <rFont val="Calibri"/>
          </rPr>
          <t>Lesley Atwood:
Name of journal paper is published in</t>
        </r>
      </text>
    </comment>
    <comment ref="G1" authorId="0" shapeId="0" xr:uid="{00000000-0006-0000-0100-000007000000}">
      <text>
        <r>
          <rPr>
            <sz val="11"/>
            <color rgb="FF000000"/>
            <rFont val="Calibri"/>
          </rPr>
          <t>Lesley Atwood:
Journal volume #, if there is an issue # include it as Volume (Issue) (e.g. 62(1))</t>
        </r>
      </text>
    </comment>
    <comment ref="H1" authorId="0" shapeId="0" xr:uid="{00000000-0006-0000-0100-000008000000}">
      <text>
        <r>
          <rPr>
            <sz val="11"/>
            <color rgb="FF000000"/>
            <rFont val="Calibri"/>
          </rPr>
          <t>Lesley Atwood:
Complete title of article (first letter of first word capitalized; all other words lower case (except proper nouns))</t>
        </r>
      </text>
    </comment>
    <comment ref="I1" authorId="0" shapeId="0" xr:uid="{00000000-0006-0000-0100-000009000000}">
      <text>
        <r>
          <rPr>
            <sz val="11"/>
            <color rgb="FF000000"/>
            <rFont val="Calibri"/>
          </rPr>
          <t>Lesley Atwood:
Journal page #s</t>
        </r>
      </text>
    </comment>
    <comment ref="J1" authorId="0" shapeId="0" xr:uid="{00000000-0006-0000-0100-00000A000000}">
      <text>
        <r>
          <rPr>
            <sz val="11"/>
            <color rgb="FF000000"/>
            <rFont val="Calibri"/>
          </rPr>
          <t>Lesley Atwood:
Individual who read and extracted data</t>
        </r>
      </text>
    </comment>
    <comment ref="K1" authorId="0" shapeId="0" xr:uid="{00000000-0006-0000-0100-00000B000000}">
      <text>
        <r>
          <rPr>
            <sz val="11"/>
            <color rgb="FF000000"/>
            <rFont val="Calibri"/>
          </rPr>
          <t>Lesley Atwood:
Date the reader read and extracted article data</t>
        </r>
      </text>
    </comment>
    <comment ref="L1" authorId="0" shapeId="0" xr:uid="{00000000-0006-0000-0100-00000C000000}">
      <text>
        <r>
          <rPr>
            <sz val="11"/>
            <color rgb="FF000000"/>
            <rFont val="Calibri"/>
          </rPr>
          <t>Lesley Atwood:
Comments about article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1"/>
            <color rgb="FF000000"/>
            <rFont val="Calibri"/>
          </rPr>
          <t>Lesley Atwood:
Same as 'Reference:DOI' value</t>
        </r>
      </text>
    </comment>
    <comment ref="B1" authorId="0" shapeId="0" xr:uid="{00000000-0006-0000-0200-000002000000}">
      <text>
        <r>
          <rPr>
            <sz val="11"/>
            <color rgb="FF000000"/>
            <rFont val="Calibri"/>
          </rPr>
          <t>Lesley Atwood:
Unique identification number for this synthesis (coincides with # of papers included)</t>
        </r>
      </text>
    </comment>
    <comment ref="C1" authorId="0" shapeId="0" xr:uid="{00000000-0006-0000-0200-000003000000}">
      <text>
        <r>
          <rPr>
            <sz val="11"/>
            <color rgb="FF000000"/>
            <rFont val="Calibri"/>
          </rPr>
          <t xml:space="preserve">Lesley Atwood
If experiment has multiple sites, create a new row with a unique number [ 1 to x ] for each site. Keep Paper_id the same for each site.  0 = only one site  </t>
        </r>
      </text>
    </comment>
    <comment ref="D1" authorId="0" shapeId="0" xr:uid="{00000000-0006-0000-0200-000004000000}">
      <text>
        <r>
          <rPr>
            <sz val="11"/>
            <color rgb="FF000000"/>
            <rFont val="Calibri"/>
          </rPr>
          <t>Lesley Atwood:
Description of soil type provided by authors</t>
        </r>
      </text>
    </comment>
    <comment ref="E1" authorId="0" shapeId="0" xr:uid="{00000000-0006-0000-0200-000005000000}">
      <text>
        <r>
          <rPr>
            <sz val="11"/>
            <color rgb="FF000000"/>
            <rFont val="Calibri"/>
          </rPr>
          <t>Lesley Atwood:
Name of city or research station where study was conducted</t>
        </r>
      </text>
    </comment>
    <comment ref="F1" authorId="0" shapeId="0" xr:uid="{00000000-0006-0000-0200-000006000000}">
      <text>
        <r>
          <rPr>
            <sz val="11"/>
            <color rgb="FF000000"/>
            <rFont val="Calibri"/>
          </rPr>
          <t>Lesley Atwood:
State study was conducted</t>
        </r>
      </text>
    </comment>
    <comment ref="G1" authorId="0" shapeId="0" xr:uid="{00000000-0006-0000-0200-000007000000}">
      <text>
        <r>
          <rPr>
            <sz val="11"/>
            <color rgb="FF000000"/>
            <rFont val="Calibri"/>
          </rPr>
          <t>Lesley Atwood:
Latitude of study location</t>
        </r>
      </text>
    </comment>
    <comment ref="H1" authorId="0" shapeId="0" xr:uid="{00000000-0006-0000-0200-000008000000}">
      <text>
        <r>
          <rPr>
            <sz val="11"/>
            <color rgb="FF000000"/>
            <rFont val="Calibri"/>
          </rPr>
          <t>Lesley Atwood:
Longitude of study location</t>
        </r>
      </text>
    </comment>
    <comment ref="I1" authorId="0" shapeId="0" xr:uid="{00000000-0006-0000-0200-000009000000}">
      <text>
        <r>
          <rPr>
            <sz val="11"/>
            <color rgb="FF000000"/>
            <rFont val="Calibri"/>
          </rPr>
          <t>Lesley Atwood:
Year study began (Spring following first winter cover crop was planted)</t>
        </r>
      </text>
    </comment>
    <comment ref="J1" authorId="0" shapeId="0" xr:uid="{00000000-0006-0000-0200-00000A000000}">
      <text>
        <r>
          <rPr>
            <sz val="11"/>
            <color rgb="FF000000"/>
            <rFont val="Calibri"/>
          </rPr>
          <t>Lesley Atwood:
Number of years study was conducted</t>
        </r>
      </text>
    </comment>
    <comment ref="K1" authorId="0" shapeId="0" xr:uid="{00000000-0006-0000-0200-00000B000000}">
      <text>
        <r>
          <rPr>
            <sz val="11"/>
            <color rgb="FF000000"/>
            <rFont val="Calibri"/>
          </rPr>
          <t>Lesley Atwood:
Annual precipitation (mm) for study site (record only if reported)</t>
        </r>
      </text>
    </comment>
    <comment ref="L1" authorId="0" shapeId="0" xr:uid="{00000000-0006-0000-0200-00000C000000}">
      <text>
        <r>
          <rPr>
            <sz val="11"/>
            <color rgb="FF000000"/>
            <rFont val="Calibri"/>
          </rPr>
          <t>Lesley Atwood:
Any field history author reports for the study site</t>
        </r>
      </text>
    </comment>
    <comment ref="M1" authorId="0" shapeId="0" xr:uid="{00000000-0006-0000-0200-00000D000000}">
      <text>
        <r>
          <rPr>
            <sz val="11"/>
            <color rgb="FF000000"/>
            <rFont val="Calibri"/>
          </rPr>
          <t>Lesley Atwood:
Experimental design: provide same description used by authors... latin square, randomized complete block (RCBD), site comparison, paired, before-and-after</t>
        </r>
      </text>
    </comment>
    <comment ref="N1" authorId="0" shapeId="0" xr:uid="{00000000-0006-0000-0200-00000E000000}">
      <text>
        <r>
          <rPr>
            <sz val="11"/>
            <color rgb="FF000000"/>
            <rFont val="Calibri"/>
          </rPr>
          <t>Lesley Atwood:
Describe any nuiances of the experimental design (split plot, etc.)</t>
        </r>
      </text>
    </comment>
    <comment ref="O1" authorId="0" shapeId="0" xr:uid="{00000000-0006-0000-0200-00000F000000}">
      <text>
        <r>
          <rPr>
            <sz val="11"/>
            <color rgb="FF000000"/>
            <rFont val="Calibri"/>
          </rPr>
          <t xml:space="preserve">Lesley Atwood:
# of replications </t>
        </r>
      </text>
    </comment>
    <comment ref="P1" authorId="0" shapeId="0" xr:uid="{00000000-0006-0000-0200-000010000000}">
      <text>
        <r>
          <rPr>
            <sz val="11"/>
            <color rgb="FF000000"/>
            <rFont val="Calibri"/>
          </rPr>
          <t>Lesley Atwood:
Width of smallest plots (e.g.  If split-split plot arrangement record the sub-subplot size)</t>
        </r>
      </text>
    </comment>
    <comment ref="Q1" authorId="0" shapeId="0" xr:uid="{00000000-0006-0000-0200-000011000000}">
      <text>
        <r>
          <rPr>
            <sz val="11"/>
            <color rgb="FF000000"/>
            <rFont val="Calibri"/>
          </rPr>
          <t>Lesley Atwood:
Length of smallest plots (e.g.  If split-split plot arrangement record the sub-subplot size)</t>
        </r>
      </text>
    </comment>
    <comment ref="R1" authorId="0" shapeId="0" xr:uid="{00000000-0006-0000-0200-000012000000}">
      <text>
        <r>
          <rPr>
            <sz val="11"/>
            <color rgb="FF000000"/>
            <rFont val="Calibri"/>
          </rPr>
          <t>Lesley Atwood:
Total number of treatments included in study (main level only = 1, split plot = 2, split-split plot = 3, etc. )</t>
        </r>
      </text>
    </comment>
    <comment ref="S1" authorId="0" shapeId="0" xr:uid="{00000000-0006-0000-0200-000013000000}">
      <text>
        <r>
          <rPr>
            <sz val="11"/>
            <color rgb="FF000000"/>
            <rFont val="Calibri"/>
          </rPr>
          <t>Lesley Atwood:
Abbreviated description of main plot level treatment (e.g. cover crop type), prioritize treatment of interest (cover crops, tillage, seedling management, soil fertility)</t>
        </r>
      </text>
    </comment>
    <comment ref="T1" authorId="0" shapeId="0" xr:uid="{00000000-0006-0000-0200-000014000000}">
      <text>
        <r>
          <rPr>
            <sz val="11"/>
            <color rgb="FF000000"/>
            <rFont val="Calibri"/>
          </rPr>
          <t>Lesley Atwood:
Number of levels of main treatment  (e.g. fallow, cereal rye, hairy vetch/cereal rye mix = 3 levels)</t>
        </r>
      </text>
    </comment>
    <comment ref="U1" authorId="0" shapeId="0" xr:uid="{00000000-0006-0000-0200-000015000000}">
      <text>
        <r>
          <rPr>
            <sz val="11"/>
            <color rgb="FF000000"/>
            <rFont val="Calibri"/>
          </rPr>
          <t>Lesley Atwood:
Abbreviated description of split plot level treatment (e.g. cover crop type)</t>
        </r>
      </text>
    </comment>
    <comment ref="V1" authorId="0" shapeId="0" xr:uid="{00000000-0006-0000-0200-000016000000}">
      <text>
        <r>
          <rPr>
            <sz val="11"/>
            <color rgb="FF000000"/>
            <rFont val="Calibri"/>
          </rPr>
          <t>Lesley Atwood:
Number of levels of split treatment  (e.g. fallow, cereal rye, hairy vetch/cereal rye mix = 3 levels)</t>
        </r>
      </text>
    </comment>
    <comment ref="W1" authorId="0" shapeId="0" xr:uid="{00000000-0006-0000-0200-000017000000}">
      <text>
        <r>
          <rPr>
            <sz val="11"/>
            <color rgb="FF000000"/>
            <rFont val="Calibri"/>
          </rPr>
          <t>Lesley Atwood:
Abbreviated description of split-split plot level treatment (e.g. cover crop type)</t>
        </r>
      </text>
    </comment>
    <comment ref="X1" authorId="0" shapeId="0" xr:uid="{00000000-0006-0000-0200-000018000000}">
      <text>
        <r>
          <rPr>
            <sz val="11"/>
            <color rgb="FF000000"/>
            <rFont val="Calibri"/>
          </rPr>
          <t>Lesley Atwood:
Number of levels of split-split treatment  (e.g. fallow, cereal rye, hairy vetch/cereal rye mix = 3 levels)</t>
        </r>
      </text>
    </comment>
    <comment ref="Y1" authorId="0" shapeId="0" xr:uid="{00000000-0006-0000-0200-000019000000}">
      <text>
        <r>
          <rPr>
            <sz val="11"/>
            <color rgb="FF000000"/>
            <rFont val="Calibri"/>
          </rPr>
          <t>Lesley Atwood:
Abbreviated description of split-split-split plot level treatment (e.g. cover crop type)</t>
        </r>
      </text>
    </comment>
    <comment ref="Z1" authorId="0" shapeId="0" xr:uid="{00000000-0006-0000-0200-00001A000000}">
      <text>
        <r>
          <rPr>
            <sz val="11"/>
            <color rgb="FF000000"/>
            <rFont val="Calibri"/>
          </rPr>
          <t>Lesley Atwood:
Number of levels of split-split-split treatment  (e.g. fallow, cereal rye, hairy vetch/cereal rye mix = 3 levels)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1"/>
            <color rgb="FF000000"/>
            <rFont val="Calibri"/>
          </rPr>
          <t>Lesley Atwood:
Same as 'Reference:DOI' value</t>
        </r>
      </text>
    </comment>
    <comment ref="B1" authorId="0" shapeId="0" xr:uid="{00000000-0006-0000-0300-000002000000}">
      <text>
        <r>
          <rPr>
            <sz val="11"/>
            <color rgb="FF000000"/>
            <rFont val="Calibri"/>
          </rPr>
          <t>Lesley Atwood:
'ExpD_Location:Year_start' - 'ExpD_Location:Years_num'</t>
        </r>
      </text>
    </comment>
    <comment ref="C1" authorId="0" shapeId="0" xr:uid="{00000000-0006-0000-0300-000003000000}">
      <text>
        <r>
          <rPr>
            <sz val="11"/>
            <color rgb="FF000000"/>
            <rFont val="Calibri"/>
          </rPr>
          <t>Lesley Atwood:
Tillage implemented prior to cash crop planting (e.g. chisel, moldboard, no-tillage)</t>
        </r>
      </text>
    </comment>
    <comment ref="D1" authorId="0" shapeId="0" xr:uid="{00000000-0006-0000-0300-000004000000}">
      <text>
        <r>
          <rPr>
            <sz val="11"/>
            <color rgb="FF000000"/>
            <rFont val="Calibri"/>
          </rPr>
          <t>Lesley Atwood:
Seeding density of cash crops (# seeds/ha)</t>
        </r>
      </text>
    </comment>
    <comment ref="E1" authorId="0" shapeId="0" xr:uid="{00000000-0006-0000-0300-000005000000}">
      <text>
        <r>
          <rPr>
            <sz val="11"/>
            <color rgb="FF000000"/>
            <rFont val="Calibri"/>
          </rPr>
          <t>Lesley Atwood:
Cash crop species planted (must be either Zea mays and/or Glycine max)</t>
        </r>
      </text>
    </comment>
    <comment ref="F1" authorId="0" shapeId="0" xr:uid="{00000000-0006-0000-0300-000006000000}">
      <text>
        <r>
          <rPr>
            <sz val="11"/>
            <color rgb="FF000000"/>
            <rFont val="Calibri"/>
          </rPr>
          <t xml:space="preserve">Lesley Atwood:
Specific name(s) of cash crop cultivars planted </t>
        </r>
      </text>
    </comment>
    <comment ref="G1" authorId="0" shapeId="0" xr:uid="{00000000-0006-0000-0300-000007000000}">
      <text>
        <r>
          <rPr>
            <sz val="11"/>
            <color rgb="FF000000"/>
            <rFont val="Calibri"/>
          </rPr>
          <t>Lesley Atwood:
Describe if cash crop is glyphosate resistant (GR) or has some other genetic modification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1"/>
            <color rgb="FF000000"/>
            <rFont val="Calibri"/>
          </rPr>
          <t>Lesley Atwood:
Same as 'Reference:DOI' value</t>
        </r>
      </text>
    </comment>
    <comment ref="B1" authorId="0" shapeId="0" xr:uid="{00000000-0006-0000-0400-000002000000}">
      <text>
        <r>
          <rPr>
            <sz val="11"/>
            <color rgb="FF000000"/>
            <rFont val="Calibri"/>
          </rPr>
          <t>Lesley Atwood:
Same as 'CashCrop:Duration' value</t>
        </r>
      </text>
    </comment>
    <comment ref="C1" authorId="0" shapeId="0" xr:uid="{00000000-0006-0000-0400-000003000000}">
      <text>
        <r>
          <rPr>
            <sz val="11"/>
            <color rgb="FF000000"/>
            <rFont val="Calibri"/>
          </rPr>
          <t>Lesley Atwood:
Unique identification number for each treatment included in study. Control is always = 0. Set the control to be when  the treatment of interest (i.e. cover crops, no-tillage, etc.) is not implemented (e.g. in a cover crop diversity experiment the control = winter fallow)</t>
        </r>
      </text>
    </comment>
    <comment ref="D1" authorId="0" shapeId="0" xr:uid="{00000000-0006-0000-0400-000004000000}">
      <text>
        <r>
          <rPr>
            <sz val="11"/>
            <color rgb="FF000000"/>
            <rFont val="Calibri"/>
          </rPr>
          <t>Lesley Atwood:
Year(s) in which specific treatment was applied, if all years (0); (e.g. duration year), if deployed in first year = 1, second year = 2, etc.</t>
        </r>
      </text>
    </comment>
    <comment ref="E1" authorId="0" shapeId="0" xr:uid="{00000000-0006-0000-0400-000005000000}">
      <text>
        <r>
          <rPr>
            <sz val="11"/>
            <color rgb="FF000000"/>
            <rFont val="Calibri"/>
          </rPr>
          <t>Lesley Atwood:
Describe how soils were prepared prior to planting of cover crop (e.g. no-tillage, tillage)</t>
        </r>
      </text>
    </comment>
    <comment ref="F1" authorId="0" shapeId="0" xr:uid="{00000000-0006-0000-0400-000006000000}">
      <text>
        <r>
          <rPr>
            <sz val="11"/>
            <color rgb="FF000000"/>
            <rFont val="Calibri"/>
          </rPr>
          <t xml:space="preserve">Lesley Atwood:
Month in which cover crops were planted </t>
        </r>
      </text>
    </comment>
    <comment ref="G1" authorId="0" shapeId="0" xr:uid="{00000000-0006-0000-0400-000007000000}">
      <text>
        <r>
          <rPr>
            <sz val="11"/>
            <color rgb="FF000000"/>
            <rFont val="Calibri"/>
          </rPr>
          <t>Lesley Atwood:
What type of implement was used to plant the cover crops? (e.g. drill, broadcast)</t>
        </r>
      </text>
    </comment>
    <comment ref="H1" authorId="0" shapeId="0" xr:uid="{00000000-0006-0000-0400-000008000000}">
      <text>
        <r>
          <rPr>
            <sz val="11"/>
            <color rgb="FF000000"/>
            <rFont val="Calibri"/>
          </rPr>
          <t>Lesley Atwood:
 Describe any amendments added to soils prior to planting of cover crop</t>
        </r>
      </text>
    </comment>
    <comment ref="I1" authorId="0" shapeId="0" xr:uid="{00000000-0006-0000-0400-000009000000}">
      <text>
        <r>
          <rPr>
            <sz val="11"/>
            <color rgb="FF000000"/>
            <rFont val="Calibri"/>
          </rPr>
          <t>Lesley Atwood:
Basic description of cover crops planted (e.g. single species, two species, mixture)</t>
        </r>
      </text>
    </comment>
    <comment ref="J1" authorId="0" shapeId="0" xr:uid="{00000000-0006-0000-0400-00000A000000}">
      <text>
        <r>
          <rPr>
            <sz val="11"/>
            <color rgb="FF000000"/>
            <rFont val="Calibri"/>
          </rPr>
          <t>Lesley Atwood:
List of all species included in cover crop monoculture or mixture</t>
        </r>
      </text>
    </comment>
    <comment ref="K1" authorId="0" shapeId="0" xr:uid="{00000000-0006-0000-0400-00000B000000}">
      <text>
        <r>
          <rPr>
            <sz val="11"/>
            <color rgb="FF000000"/>
            <rFont val="Calibri"/>
          </rPr>
          <t>Lesley Atwood:
Species or cultivar of cover crop planted. If a mixture includes all species separated by forward slash (/)</t>
        </r>
      </text>
    </comment>
    <comment ref="L1" authorId="0" shapeId="0" xr:uid="{00000000-0006-0000-0400-00000C000000}">
      <text>
        <r>
          <rPr>
            <sz val="11"/>
            <color rgb="FF000000"/>
            <rFont val="Calibri"/>
          </rPr>
          <t>Lesley Atwood:
Seeding rate of cover crops. If mixture is used describe both planting densities in this cell in the same order as used in CC_type cell. (kg/ha)</t>
        </r>
      </text>
    </comment>
    <comment ref="M1" authorId="0" shapeId="0" xr:uid="{00000000-0006-0000-0400-00000D000000}">
      <text>
        <r>
          <rPr>
            <sz val="11"/>
            <color rgb="FF000000"/>
            <rFont val="Calibri"/>
          </rPr>
          <t>Lesley Atwood:
Method used to terminate cover crop (e.g. herbicide, tillage, winter killed)</t>
        </r>
      </text>
    </comment>
    <comment ref="N1" authorId="0" shapeId="0" xr:uid="{00000000-0006-0000-0400-00000E000000}">
      <text>
        <r>
          <rPr>
            <sz val="11"/>
            <color rgb="FF000000"/>
            <rFont val="Calibri"/>
          </rPr>
          <t>Lesley Atwood:
Generic name of herbicide used to terminate cover crop</t>
        </r>
      </text>
    </comment>
    <comment ref="O1" authorId="0" shapeId="0" xr:uid="{00000000-0006-0000-0400-00000F000000}">
      <text>
        <r>
          <rPr>
            <sz val="11"/>
            <color rgb="FF000000"/>
            <rFont val="Calibri"/>
          </rPr>
          <t>Lesley Atwood:
Herbicide application rate  applied to terminate cover crop</t>
        </r>
      </text>
    </comment>
    <comment ref="P1" authorId="0" shapeId="0" xr:uid="{00000000-0006-0000-0400-000010000000}">
      <text>
        <r>
          <rPr>
            <sz val="11"/>
            <color rgb="FF000000"/>
            <rFont val="Calibri"/>
          </rPr>
          <t>Lesley Atwood:
Units associated with herbicide application rate</t>
        </r>
      </text>
    </comment>
    <comment ref="Q1" authorId="0" shapeId="0" xr:uid="{00000000-0006-0000-0400-000011000000}">
      <text>
        <r>
          <rPr>
            <sz val="11"/>
            <color rgb="FF000000"/>
            <rFont val="Calibri"/>
          </rPr>
          <t>Lesley Atwood:
When were the cover crops terminated? Describe in days relative to planting of cash crop.  Negative (-) numbers for pre-planting; (+) numbers for post-planting</t>
        </r>
      </text>
    </comment>
    <comment ref="R1" authorId="0" shapeId="0" xr:uid="{00000000-0006-0000-0400-000012000000}">
      <text>
        <r>
          <rPr>
            <sz val="11"/>
            <color rgb="FF000000"/>
            <rFont val="Calibri"/>
          </rPr>
          <t>Lesley Atwood:
Pest management review: basic description of treatment applied to seed or seedling. 
untreated = no seed or foliar pesticide treatment
insecticide seed treatment = seed treatment that includes only insecticides
fungicide-insecticide seed treatment = seed treatment that includes both fungicides and insecticides
fungicide seed treatment = seed treatment that only includes fungicides
insecticide foliar spray = foliar spray that only includes insecticides
fungicide foliar spray = foliar spray that only includes fungicides
insecticide-fungicide foliar spray = foliar spray that includes both insecticide and fungicides</t>
        </r>
      </text>
    </comment>
    <comment ref="T1" authorId="0" shapeId="0" xr:uid="{00000000-0006-0000-0400-000013000000}">
      <text>
        <r>
          <rPr>
            <sz val="11"/>
            <color rgb="FF000000"/>
            <rFont val="Calibri"/>
          </rPr>
          <t>Lesley Atwood:
Name of fungicide used and rate or concentration</t>
        </r>
      </text>
    </comment>
    <comment ref="U1" authorId="0" shapeId="0" xr:uid="{00000000-0006-0000-0400-000014000000}">
      <text>
        <r>
          <rPr>
            <sz val="11"/>
            <color rgb="FF000000"/>
            <rFont val="Calibri"/>
          </rPr>
          <t>Lesley Atwood:
Name of insecticide used and rate or concentration</t>
        </r>
      </text>
    </comment>
    <comment ref="V1" authorId="0" shapeId="0" xr:uid="{00000000-0006-0000-0400-000015000000}">
      <text>
        <r>
          <rPr>
            <sz val="11"/>
            <color rgb="FF000000"/>
            <rFont val="Calibri"/>
          </rPr>
          <t>Lesley Atwood:
description of when pesticide was applied to experimental plot</t>
        </r>
      </text>
    </comment>
    <comment ref="AC1" authorId="0" shapeId="0" xr:uid="{00000000-0006-0000-0400-000016000000}">
      <text>
        <r>
          <rPr>
            <sz val="11"/>
            <color rgb="FF000000"/>
            <rFont val="Calibri"/>
          </rPr>
          <t>Lesley Atwood:
Description of any other treatments included in the study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1"/>
            <color rgb="FF000000"/>
            <rFont val="Calibri"/>
          </rPr>
          <t>Lesley Atwood:
Same as 'Reference:DOI' value</t>
        </r>
      </text>
    </comment>
    <comment ref="B1" authorId="0" shapeId="0" xr:uid="{00000000-0006-0000-0500-000002000000}">
      <text>
        <r>
          <rPr>
            <sz val="11"/>
            <color rgb="FF000000"/>
            <rFont val="Calibri"/>
          </rPr>
          <t>Lesley Atwood:
Same as 'CashCrop:Duration' value</t>
        </r>
      </text>
    </comment>
    <comment ref="C1" authorId="0" shapeId="0" xr:uid="{00000000-0006-0000-0500-000003000000}">
      <text>
        <r>
          <rPr>
            <sz val="11"/>
            <color rgb="FF000000"/>
            <rFont val="Calibri"/>
          </rPr>
          <t>Lesley Atwood:
Specific year for result reported in this row. 0 = average across all experimental years.</t>
        </r>
      </text>
    </comment>
    <comment ref="D1" authorId="0" shapeId="0" xr:uid="{00000000-0006-0000-0500-000004000000}">
      <text>
        <r>
          <rPr>
            <sz val="11"/>
            <color rgb="FF000000"/>
            <rFont val="Calibri"/>
          </rPr>
          <t>Lesley Atwood:
if results are reported by experimental site use same number as listed under 'ExpD_Location:Loc_multi' and 0 = averaged across all sites</t>
        </r>
      </text>
    </comment>
    <comment ref="E1" authorId="0" shapeId="0" xr:uid="{00000000-0006-0000-0500-000005000000}">
      <text>
        <r>
          <rPr>
            <sz val="11"/>
            <color rgb="FF000000"/>
            <rFont val="Calibri"/>
          </rPr>
          <t>Lesley Atwood:
Review the results in the row are associated with (Cover crop, Tillage, Fertilizer, Seed protection)</t>
        </r>
      </text>
    </comment>
    <comment ref="F1" authorId="0" shapeId="0" xr:uid="{00000000-0006-0000-0500-000006000000}">
      <text>
        <r>
          <rPr>
            <sz val="11"/>
            <color rgb="FF000000"/>
            <rFont val="Calibri"/>
          </rPr>
          <t>Lesley Atwood:
Grouping name for response variables: Crop production, Soil, Water, Pest regulation, Economics</t>
        </r>
      </text>
    </comment>
    <comment ref="G1" authorId="0" shapeId="0" xr:uid="{00000000-0006-0000-0500-000007000000}">
      <text>
        <r>
          <rPr>
            <sz val="11"/>
            <color rgb="FF000000"/>
            <rFont val="Calibri"/>
          </rPr>
          <t>Lesley Atwood:
Response variable measured (e.g. yield, SOM, total soil carbon, etc.)</t>
        </r>
      </text>
    </comment>
    <comment ref="H1" authorId="0" shapeId="0" xr:uid="{4A55DDFD-E902-4385-A74E-EDDA7A1176E5}">
      <text>
        <r>
          <rPr>
            <sz val="11"/>
            <color rgb="FF000000"/>
            <rFont val="Calibri"/>
          </rPr>
          <t>Lesley Atwood:
Response variable measured (e.g. yield, SOM, total soil carbon, etc.)</t>
        </r>
      </text>
    </comment>
    <comment ref="L1" authorId="0" shapeId="0" xr:uid="{00000000-0006-0000-0500-000008000000}">
      <text>
        <r>
          <rPr>
            <sz val="11"/>
            <color rgb="FF000000"/>
            <rFont val="Calibri"/>
          </rPr>
          <t>Lesley Atwood:
Units associated with response variable measured</t>
        </r>
      </text>
    </comment>
    <comment ref="M1" authorId="0" shapeId="0" xr:uid="{00000000-0006-0000-0500-000009000000}">
      <text>
        <r>
          <rPr>
            <sz val="11"/>
            <color rgb="FF000000"/>
            <rFont val="Calibri"/>
          </rPr>
          <t>Lesley Atwood:
Statistical test performed  (e.g. ANOVA, Tukeys, LSD)</t>
        </r>
      </text>
    </comment>
    <comment ref="N1" authorId="0" shapeId="0" xr:uid="{00000000-0006-0000-0500-00000A000000}">
      <text>
        <r>
          <rPr>
            <sz val="11"/>
            <color rgb="FF000000"/>
            <rFont val="Calibri"/>
          </rPr>
          <t>Lesley Atwood:
Statistical value type reported (e.g. mean, sem)</t>
        </r>
      </text>
    </comment>
    <comment ref="O1" authorId="0" shapeId="0" xr:uid="{00000000-0006-0000-0500-00000B000000}">
      <text>
        <r>
          <rPr>
            <sz val="11"/>
            <color rgb="FF000000"/>
            <rFont val="Calibri"/>
          </rPr>
          <t>Lesley Atwood:
'"Treatment:Trt_id' value that will be the first treatment for comparison. The Control should always be recorded in this column. Other treatments may also be recorded in this column</t>
        </r>
      </text>
    </comment>
    <comment ref="P1" authorId="0" shapeId="0" xr:uid="{00000000-0006-0000-0500-00000C000000}">
      <text>
        <r>
          <rPr>
            <sz val="11"/>
            <color rgb="FF000000"/>
            <rFont val="Calibri"/>
          </rPr>
          <t>Lesley Atwood:
Record the interaction treatment [correspond # with what was reported in "CoverCrop:Trt_id' value] associated with the result value reported. If there is no interaction, leave blank</t>
        </r>
      </text>
    </comment>
    <comment ref="Q1" authorId="0" shapeId="0" xr:uid="{00000000-0006-0000-0500-00000D000000}">
      <text>
        <r>
          <rPr>
            <sz val="11"/>
            <color rgb="FF000000"/>
            <rFont val="Calibri"/>
          </rPr>
          <t>Lesley Atwood:
Record the third interaction treatment [correspond # with what was reported in "CoverCrop:Trt_id' value] associated with the result value reported. If there is no interaction, leave blank.</t>
        </r>
      </text>
    </comment>
    <comment ref="R1" authorId="0" shapeId="0" xr:uid="{00000000-0006-0000-0500-00000E000000}">
      <text>
        <r>
          <rPr>
            <sz val="11"/>
            <color rgb="FF000000"/>
            <rFont val="Calibri"/>
          </rPr>
          <t>Lesley Atwood:
Value associated with Trt_id1 and Trt1_interaction, if applicable</t>
        </r>
      </text>
    </comment>
    <comment ref="S1" authorId="0" shapeId="0" xr:uid="{00000000-0006-0000-0500-00000F000000}">
      <text>
        <r>
          <rPr>
            <sz val="11"/>
            <color rgb="FF000000"/>
            <rFont val="Calibri"/>
          </rPr>
          <t>Lesley Atwood:
'"Treatment:Trt_id' value that will be the treatment for comparision</t>
        </r>
      </text>
    </comment>
    <comment ref="T1" authorId="0" shapeId="0" xr:uid="{00000000-0006-0000-0500-000010000000}">
      <text>
        <r>
          <rPr>
            <sz val="11"/>
            <color rgb="FF000000"/>
            <rFont val="Calibri"/>
          </rPr>
          <t>Lesley Atwood:
Record the interaction treatment [correspond # with what was reported in "Treatment:Trt_id' value] associated with the result value reported. If there is no interaction, leave blank.</t>
        </r>
      </text>
    </comment>
    <comment ref="U1" authorId="0" shapeId="0" xr:uid="{00000000-0006-0000-0500-000011000000}">
      <text>
        <r>
          <rPr>
            <sz val="11"/>
            <color rgb="FF000000"/>
            <rFont val="Calibri"/>
          </rPr>
          <t>Lesley Atwood:
Record the third interaction treatment [correspond # with what was reported in "Treatment:Trt_id' value] associated with the result value reported. If there is no interaction, leave blank.</t>
        </r>
      </text>
    </comment>
    <comment ref="V1" authorId="0" shapeId="0" xr:uid="{00000000-0006-0000-0500-000012000000}">
      <text>
        <r>
          <rPr>
            <sz val="11"/>
            <color rgb="FF000000"/>
            <rFont val="Calibri"/>
          </rPr>
          <t>Lesley Atwood:
Trt_id2value</t>
        </r>
      </text>
    </comment>
    <comment ref="W1" authorId="0" shapeId="0" xr:uid="{00000000-0006-0000-0500-000013000000}">
      <text>
        <r>
          <rPr>
            <sz val="11"/>
            <color rgb="FF000000"/>
            <rFont val="Calibri"/>
          </rPr>
          <t>Lesley Atwood:
Was there a signficant difference?</t>
        </r>
      </text>
    </comment>
    <comment ref="X1" authorId="0" shapeId="0" xr:uid="{00000000-0006-0000-0500-000014000000}">
      <text>
        <r>
          <rPr>
            <sz val="11"/>
            <color rgb="FF000000"/>
            <rFont val="Calibri"/>
          </rPr>
          <t xml:space="preserve">Lesley Atwood:
Binary description of effect
-1 = trtmt1 &gt; trtmt 2
0 = no effect
+1 = trtmt1 &lt; trtmt 2
The relative benefit of these differences will need to be further assessed during interpretation (e.g. the addition of cereal rye decreases weed density compared to no cover crop)
</t>
        </r>
      </text>
    </comment>
    <comment ref="Y1" authorId="0" shapeId="0" xr:uid="{00000000-0006-0000-0500-000015000000}">
      <text>
        <r>
          <rPr>
            <sz val="11"/>
            <color rgb="FF000000"/>
            <rFont val="Calibri"/>
          </rPr>
          <t>Lesley Atwood:
Normative interpretation of effect where -1 = bad outcome, 0 = no effect, 1 = good outcome</t>
        </r>
      </text>
    </comment>
    <comment ref="Z1" authorId="0" shapeId="0" xr:uid="{00000000-0006-0000-0500-000016000000}">
      <text>
        <r>
          <rPr>
            <sz val="11"/>
            <color rgb="FF000000"/>
            <rFont val="Calibri"/>
          </rPr>
          <t>Lesley Atwood:
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r>
      </text>
    </comment>
    <comment ref="AA1" authorId="0" shapeId="0" xr:uid="{00000000-0006-0000-0500-000017000000}">
      <text>
        <r>
          <rPr>
            <sz val="11"/>
            <color rgb="FF000000"/>
            <rFont val="Calibri"/>
          </rPr>
          <t>Lesley Atwood:
Abbreviated description of Trt_id1</t>
        </r>
      </text>
    </comment>
    <comment ref="AB1" authorId="0" shapeId="0" xr:uid="{00000000-0006-0000-0500-000018000000}">
      <text>
        <r>
          <rPr>
            <sz val="11"/>
            <color rgb="FF000000"/>
            <rFont val="Calibri"/>
          </rPr>
          <t>Lesley Atwood:
Detailed description of Trt_id1</t>
        </r>
      </text>
    </comment>
    <comment ref="AC1" authorId="0" shapeId="0" xr:uid="{00000000-0006-0000-0500-000019000000}">
      <text>
        <r>
          <rPr>
            <sz val="11"/>
            <color rgb="FF000000"/>
            <rFont val="Calibri"/>
          </rPr>
          <t>Lesley Atwood:
Abbreviated description of Trt_id2</t>
        </r>
      </text>
    </comment>
    <comment ref="AD1" authorId="0" shapeId="0" xr:uid="{00000000-0006-0000-0500-00001A000000}">
      <text>
        <r>
          <rPr>
            <sz val="11"/>
            <color rgb="FF000000"/>
            <rFont val="Calibri"/>
          </rPr>
          <t>Lesley Atwood:
Detailed description of Trt_id2</t>
        </r>
      </text>
    </comment>
    <comment ref="AE1" authorId="0" shapeId="0" xr:uid="{00000000-0006-0000-0500-00001B000000}">
      <text>
        <r>
          <rPr>
            <sz val="11"/>
            <color rgb="FF000000"/>
            <rFont val="Calibri"/>
          </rPr>
          <t>Lesley Atwood:
Reviewer's interpretation of results or comments regarding the results reported.
Create statement so that it completes the following sentence:
A RCBD study in 2013 in Illinois found…
Reviewers_results_long differs from this in that it is a complete stand-alone sentence.</t>
        </r>
      </text>
    </comment>
    <comment ref="AF1" authorId="0" shapeId="0" xr:uid="{00000000-0006-0000-0500-00001C000000}">
      <text>
        <r>
          <rPr>
            <sz val="11"/>
            <color rgb="FF000000"/>
            <rFont val="Calibri"/>
          </rPr>
          <t>Lesley Atwood:
Reviewer's interpretation of results or comments regarding the results reported.
Complete stand-alone sentence describing results.</t>
        </r>
      </text>
    </comment>
    <comment ref="AG1" authorId="0" shapeId="0" xr:uid="{00000000-0006-0000-0500-00001D000000}">
      <text>
        <r>
          <rPr>
            <sz val="11"/>
            <color rgb="FF000000"/>
            <rFont val="Calibri"/>
          </rPr>
          <t>Lesley Atwood:
Comments/interpretations by authors relevant to the results (cut and paste directly from manuscript)</t>
        </r>
      </text>
    </comment>
  </commentList>
</comments>
</file>

<file path=xl/sharedStrings.xml><?xml version="1.0" encoding="utf-8"?>
<sst xmlns="http://schemas.openxmlformats.org/spreadsheetml/2006/main" count="12847" uniqueCount="1385">
  <si>
    <t>SheetName</t>
  </si>
  <si>
    <t>DOI</t>
  </si>
  <si>
    <t>Paper_id</t>
  </si>
  <si>
    <t>ColumnName</t>
  </si>
  <si>
    <t>Description</t>
  </si>
  <si>
    <t>Reference</t>
  </si>
  <si>
    <t>Authors</t>
  </si>
  <si>
    <t>Loc_multi</t>
  </si>
  <si>
    <t>Soil_type</t>
  </si>
  <si>
    <t>City</t>
  </si>
  <si>
    <t>State</t>
  </si>
  <si>
    <t>Latitude</t>
  </si>
  <si>
    <t>Longitude</t>
  </si>
  <si>
    <t>Year_start</t>
  </si>
  <si>
    <t>Years_num</t>
  </si>
  <si>
    <t>Annual_precip</t>
  </si>
  <si>
    <t>Authors_abbrev</t>
  </si>
  <si>
    <t>Field_history</t>
  </si>
  <si>
    <t>PubYear</t>
  </si>
  <si>
    <t>Exp_design</t>
  </si>
  <si>
    <t>Journal</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</si>
  <si>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</si>
  <si>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</si>
  <si>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</si>
  <si>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</si>
  <si>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</si>
  <si>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</si>
  <si>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</si>
  <si>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</si>
  <si>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</si>
  <si>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</si>
  <si>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</si>
  <si>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</si>
  <si>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</si>
  <si>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Digital Object Identifier (permanent and unique string of characters)</t>
  </si>
  <si>
    <t>10.2136/sssaj2015.10.0363</t>
  </si>
  <si>
    <t>sandy, mixed, mesic Udorthentic Haplustoll</t>
  </si>
  <si>
    <t>Concord</t>
  </si>
  <si>
    <t>NE</t>
  </si>
  <si>
    <t>Volume_issue</t>
  </si>
  <si>
    <t>Last, First initial., Middle initial., next author, &amp; last author</t>
  </si>
  <si>
    <t>Last et al. OR Last &amp; Last</t>
  </si>
  <si>
    <t>Year publication was printed</t>
  </si>
  <si>
    <t>Name of journal paper is published in</t>
  </si>
  <si>
    <t>Journal volume #, if there is an issue # include it as Volume (Issue) (e.g. 62(1))</t>
  </si>
  <si>
    <t>farmer's fields, previous crop was soybean</t>
  </si>
  <si>
    <t>Title</t>
  </si>
  <si>
    <t>randomized complete block design</t>
  </si>
  <si>
    <t>Complete title of article (first letter of first word capitalized; all other words lower case (except proper nouns))</t>
  </si>
  <si>
    <t>split-plot</t>
  </si>
  <si>
    <t>nitrogen rate</t>
  </si>
  <si>
    <t>Pages</t>
  </si>
  <si>
    <t>Journal page #s</t>
  </si>
  <si>
    <t>ReaderName</t>
  </si>
  <si>
    <t>Individual who read and extracted data</t>
  </si>
  <si>
    <t>DateRead</t>
  </si>
  <si>
    <t>Date the reader read and extracted article data</t>
  </si>
  <si>
    <t>nitrogen method and rate</t>
  </si>
  <si>
    <t>Notes</t>
  </si>
  <si>
    <t>Comments about article</t>
  </si>
  <si>
    <t>mesic Cumulic Haplustoll</t>
  </si>
  <si>
    <t>ExpD_Location</t>
  </si>
  <si>
    <t>Haskell Agricultural Laboratory in Concord</t>
  </si>
  <si>
    <t>previous crop was soybean</t>
  </si>
  <si>
    <t>mixed, mesic Cumulic Haplustoll</t>
  </si>
  <si>
    <t>Pierce</t>
  </si>
  <si>
    <t>farmer's fields, previous crop was maize</t>
  </si>
  <si>
    <t>Shapiro, C., Attia, A., Ulloa, S., &amp; Mainz, M.</t>
  </si>
  <si>
    <t>Shapiro et al.</t>
  </si>
  <si>
    <t>10.2489/jswc.72.3.183</t>
  </si>
  <si>
    <t>Soil Science Society of America Journal</t>
  </si>
  <si>
    <t>Use of five nitrogen source and placement systems for improved nitrogen management of irrigated corn</t>
  </si>
  <si>
    <t>1663-1674</t>
  </si>
  <si>
    <t>Nicollet clay loam (fine-loamy, mixed superactive, mesic Aquic Hapludolls, 2012), Clarion loam (fine-loamy, mixed, superactive, mesic Typic Hapludolls) or Webster silty clay loam (fine-loamy, mixed, superactive, mesic Typic Endoaquolls) in 2013</t>
  </si>
  <si>
    <t>LWA</t>
  </si>
  <si>
    <t>Ames</t>
  </si>
  <si>
    <t>IA</t>
  </si>
  <si>
    <t>completely randomized design</t>
  </si>
  <si>
    <t>Same as 'Reference:DOI' value</t>
  </si>
  <si>
    <t>Unique identification number for this synthesis (coincides with # of papers included)</t>
  </si>
  <si>
    <t xml:space="preserve">If experiment has multiple sites, create a new row with a unique number [ 1 to x ] for each site. Keep Paper_id the same for each site. 0 = only one site             </t>
  </si>
  <si>
    <t>Description of soil type provided by authors</t>
  </si>
  <si>
    <t>Name of city or research station where study was conducted</t>
  </si>
  <si>
    <t>Barker, D.W. &amp; Sawyer, J.E.</t>
  </si>
  <si>
    <t>Barker &amp; Sawyer</t>
  </si>
  <si>
    <t>Journal of Soil and Water Conservation</t>
  </si>
  <si>
    <t>State study was conducted</t>
  </si>
  <si>
    <t>72(3)</t>
  </si>
  <si>
    <t>Variable rate nitrogen management in corn: Response in two crop rotations</t>
  </si>
  <si>
    <t>183-190</t>
  </si>
  <si>
    <t>Latitude of study location</t>
  </si>
  <si>
    <t>10.2134/jeq2016.01.0024</t>
  </si>
  <si>
    <t>Venterea, R.T., Coulter, J.A., &amp; Dolan, M.S.</t>
  </si>
  <si>
    <t>Venterea et al.</t>
  </si>
  <si>
    <t>Longitude of study location</t>
  </si>
  <si>
    <t>Journal of Environmental Quality</t>
  </si>
  <si>
    <t>Evaluation of intensive "4R" strategies for decreasing nitrous oxide emissions and nitrogen surplus in rainfed corn</t>
  </si>
  <si>
    <t>Canisteo clay loam; fine-loamy, mixed, superactive, calcareous, mesic Typic Endoaquolls</t>
  </si>
  <si>
    <t>Kanawha</t>
  </si>
  <si>
    <t>1186-1195</t>
  </si>
  <si>
    <t>Year study began (Spring following first winter cover crop was planted)</t>
  </si>
  <si>
    <t>10.2134/agronj13.0441</t>
  </si>
  <si>
    <t>Woli, K.P., Fernandez, F.G., Sawyer, J.D., Stamper, J.D., Mengel, D.B., Barker, D.W., &amp; Hanna, M.H.</t>
  </si>
  <si>
    <t>Woli et al.</t>
  </si>
  <si>
    <t>Agronomy Journal</t>
  </si>
  <si>
    <t>Agronomic comparison of anhydrous ammonia applied with a high speed-low draft opener and conventional knife injection in corn</t>
  </si>
  <si>
    <t>881-892</t>
  </si>
  <si>
    <t>Readlyn loam (fine-loamy, mixed, superactive, mesic Aquic Hapludolls, 2012), Kenyon loam (fine-loamy, mixed, superactive, mesic Typic Hapludolls, 2013)</t>
  </si>
  <si>
    <t>Nashua</t>
  </si>
  <si>
    <t>Number of years study was conducted</t>
  </si>
  <si>
    <t>10.2134/agronj2013.0043</t>
  </si>
  <si>
    <t>Burzaco, J.P., Ciampitti, I.A., &amp; Vyn, T.J.</t>
  </si>
  <si>
    <t>Annual precipitation (mm) for study site (record only if reported)</t>
  </si>
  <si>
    <t>Burzaco et al.</t>
  </si>
  <si>
    <t>Nitrapyrin impacts on maize yield and nitrogen use efficiency with spring-applied nitrogen: field studies vs. meta-analysis comparison</t>
  </si>
  <si>
    <t>Any field history author reports for the study site</t>
  </si>
  <si>
    <t>753-760</t>
  </si>
  <si>
    <t>10.2134/jeq2011.0240</t>
  </si>
  <si>
    <t>Experimental design: provide same description used by authors... latin square, randomized complete block (RCBD), site comparison, paired, before-and-after</t>
  </si>
  <si>
    <t>Taintor silty clay loam (fine, smectitic, mesic Vertic Argiaquolls)</t>
  </si>
  <si>
    <t>Fujinuma, R., Venterea, R.T., &amp; Rosen, C.</t>
  </si>
  <si>
    <t>Crawford</t>
  </si>
  <si>
    <t>Fujinuma et al.</t>
  </si>
  <si>
    <t>Broadcast urea reduces N2O but increases NO emissions compared with conventional and shallow-applied anhydrous ammonia in a coarse-textured soil</t>
  </si>
  <si>
    <t>Describe any nuiances of the experimental design (split plot, etc.)</t>
  </si>
  <si>
    <t>1806-1815</t>
  </si>
  <si>
    <t>10.2134/agronj2005.0615</t>
  </si>
  <si>
    <t xml:space="preserve"># of replications </t>
  </si>
  <si>
    <t>97(2)</t>
  </si>
  <si>
    <t>Nitrogen application to soybean at early reproductive development</t>
  </si>
  <si>
    <t>615-619</t>
  </si>
  <si>
    <t>Width of smallest plots (e.g.  If split-split plot arrangement record the sub-subplot size)</t>
  </si>
  <si>
    <t>Marshall silty clay loam (fine-silty, mixed, superactive, mesic Typic Hapludolls, 2012), Macksburg silty clay loam (fine, smectitic, mesic Aquertic Argiudolls, 2013)</t>
  </si>
  <si>
    <t>Atlantic</t>
  </si>
  <si>
    <t>10.2134/agronj2003.0339</t>
  </si>
  <si>
    <t>Length of smallest plots (e.g.  If split-split plot arrangement record the sub-subplot size)</t>
  </si>
  <si>
    <t>Eghball, B., Schepers, J.S., &amp; Schlemmer, M.R.</t>
  </si>
  <si>
    <t>Eghball et al.</t>
  </si>
  <si>
    <t>95(2)</t>
  </si>
  <si>
    <t>Spatial and temporal variability of soil nitrate and corn yield: multifractal analysis</t>
  </si>
  <si>
    <t>Total number of treatments included in study (main level only = 1, split plot = 2, split-split plot = 3, etc. )</t>
  </si>
  <si>
    <t>339-346</t>
  </si>
  <si>
    <t>Abbreviated description of main plot level treatment (e.g. cover crop type), prioritize treatment of interest (cover crops, tillage, seedling management, soil fertility)</t>
  </si>
  <si>
    <t>10.2134/agronj2004.5020</t>
  </si>
  <si>
    <t>Number of levels of main treatment  (e.g. fallow, cereal rye, hairy vetch/cereal rye mix = 3 levels)</t>
  </si>
  <si>
    <t>Vetsch, J.A. &amp; Randall, G.W.</t>
  </si>
  <si>
    <t>Vetsch &amp; Randall</t>
  </si>
  <si>
    <t>Abbreviated description of split plot level treatment (e.g. cover crop type)</t>
  </si>
  <si>
    <t>Edina silt loam (fine, smectitic, mesic Vertic Argialbolls)</t>
  </si>
  <si>
    <t>Chariton</t>
  </si>
  <si>
    <t>Number of levels of split treatment  (e.g. fallow, cereal rye, hairy vetch/cereal rye mix = 3 levels)</t>
  </si>
  <si>
    <t>Abbreviated description of split-split plot level treatment (e.g. cover crop type)</t>
  </si>
  <si>
    <t>Number of levels of split-split treatment  (e.g. fallow, cereal rye, hairy vetch/cereal rye mix = 3 levels)</t>
  </si>
  <si>
    <t>Abbreviated description of split-split-split plot level treatment (e.g. cover crop type)</t>
  </si>
  <si>
    <t>Waukegan silt loam (fine-silty over sandy or sandy-skeletal, mixed, superactive, mesic Typic Hapludolls)</t>
  </si>
  <si>
    <t>St. Paul</t>
  </si>
  <si>
    <t>MN</t>
  </si>
  <si>
    <t>Number of levels of split-split-split treatment  (e.g. fallow, cereal rye, hairy vetch/cereal rye mix = 3 levels)</t>
  </si>
  <si>
    <t>CashCrop</t>
  </si>
  <si>
    <t>research station</t>
  </si>
  <si>
    <t>96(2)</t>
  </si>
  <si>
    <t>Corn production as affected by nitrogen application timing and tillage</t>
  </si>
  <si>
    <t>502-509</t>
  </si>
  <si>
    <t>10.2134/jpa1999.0293</t>
  </si>
  <si>
    <t>Flanagan series</t>
  </si>
  <si>
    <t>Elmore, R.W. &amp; Ferguson, R.B.</t>
  </si>
  <si>
    <t>Elmore &amp; Ferguson</t>
  </si>
  <si>
    <t>University of Illinois Research and Education Center at Champaign</t>
  </si>
  <si>
    <t>IL</t>
  </si>
  <si>
    <t>Journal of Production Agriculture</t>
  </si>
  <si>
    <t>12(2)</t>
  </si>
  <si>
    <t>Mid-season stalk breakage in corn: hybrid and environmental factors</t>
  </si>
  <si>
    <t>293-299</t>
  </si>
  <si>
    <t>10.2134/agronj2004.1412</t>
  </si>
  <si>
    <t>Nichues, B.J., Lamond, R.F., Godsey, C.B., &amp; Olsen, C.J.</t>
  </si>
  <si>
    <t>Nichues et al.</t>
  </si>
  <si>
    <t>nitrogen application timing</t>
  </si>
  <si>
    <t>96(5)</t>
  </si>
  <si>
    <t>Starter nitrogen fertilizer management for continuous no-till corn production</t>
  </si>
  <si>
    <t>Clarion, Nicollet, Harps, or Webster series</t>
  </si>
  <si>
    <t>Iowa State University Agronomy and Agricultural Engineering Research Farm near Boone</t>
  </si>
  <si>
    <t>Duration</t>
  </si>
  <si>
    <t>ExpD_Location:Year_start' - 'ExpD_Location:Years_num'</t>
  </si>
  <si>
    <t>1412-1418</t>
  </si>
  <si>
    <t>Lady Smith series</t>
  </si>
  <si>
    <t xml:space="preserve">Willard </t>
  </si>
  <si>
    <t>KS</t>
  </si>
  <si>
    <t>10.1080/01904169809365488</t>
  </si>
  <si>
    <t>Anderson, L.L. &amp;  Bullock, D.G.</t>
  </si>
  <si>
    <t>Anderson &amp; Bullock</t>
  </si>
  <si>
    <t>Journal of Plant Nutrition</t>
  </si>
  <si>
    <t>21(7)</t>
  </si>
  <si>
    <t>Variable rate fertilizer application for corn and soybean</t>
  </si>
  <si>
    <t>Rossville series</t>
  </si>
  <si>
    <t>Silver Lake</t>
  </si>
  <si>
    <t>1355-1361</t>
  </si>
  <si>
    <t>10.1007/s11104-004-0272-x</t>
  </si>
  <si>
    <t>Crandall, S.M., Ruffo, M.L., &amp; Bollero, G.A.</t>
  </si>
  <si>
    <t>Crandall et al.</t>
  </si>
  <si>
    <t>Cash_tillage</t>
  </si>
  <si>
    <t>Plant and Soil</t>
  </si>
  <si>
    <t>Tillage implemented prior to cash crop planting (e.g. chisel, moldboard, no-tillage)</t>
  </si>
  <si>
    <t>Cropping system and nitrogen dynamics under a cereal winter cover crop preceding corn</t>
  </si>
  <si>
    <t>Chalmers (fine-silty, mixed, superactive, mesic Typic Endoaqualls)</t>
  </si>
  <si>
    <t>209-219</t>
  </si>
  <si>
    <t>Purdue University Agronomy Center for Resarch and Education near West Lafayette</t>
  </si>
  <si>
    <t>IN</t>
  </si>
  <si>
    <t>Cash_seeddensity</t>
  </si>
  <si>
    <t>Seeding density of cash crops (# seeds/ha)</t>
  </si>
  <si>
    <t>Cash_species</t>
  </si>
  <si>
    <t>Cash crop species planted (must be either Zea mays and/or Glycine max)</t>
  </si>
  <si>
    <t>nitrogen quality</t>
  </si>
  <si>
    <t>10.2134/agronj2004.0303</t>
  </si>
  <si>
    <t>Gehl, R.J., Schmidt, J.P., Maddux, L.D., &amp; Gordon, W.B.</t>
  </si>
  <si>
    <t>Gehl et al.</t>
  </si>
  <si>
    <t>Cash_cultivar</t>
  </si>
  <si>
    <t xml:space="preserve">Specific name(s) of cash crop cultivars planted </t>
  </si>
  <si>
    <t>Sebeqa (fine-loamy over sandy or sandy-skeletal, mixed, superactive, mesic Typic Argiaqualls)</t>
  </si>
  <si>
    <t>97(4)</t>
  </si>
  <si>
    <t>Pinney-Purdue Agricultural Center near Wanatah</t>
  </si>
  <si>
    <t>Corn yield response to nitrogen rate and timing in sandy irrigated soils</t>
  </si>
  <si>
    <t>1230-1238</t>
  </si>
  <si>
    <t>Cash_genetics</t>
  </si>
  <si>
    <t>Describe if cash crop is glyphosate resistant (GR) or has some other genetic modification</t>
  </si>
  <si>
    <t>Treatment</t>
  </si>
  <si>
    <t>10.2134/agronj2006.0172</t>
  </si>
  <si>
    <t>Bermudez, M. &amp; Mallarino, A.P.</t>
  </si>
  <si>
    <t>Hubbard series (excessively well drained sandy, mixed, frigid Entic Hapludoll with loamy sand texture)</t>
  </si>
  <si>
    <t>Bermudez &amp; Mallarino</t>
  </si>
  <si>
    <t>University of Minnesota's Sand Plain Research Farm in Becker</t>
  </si>
  <si>
    <t>99(3)</t>
  </si>
  <si>
    <t>Impacts of variable-rate phosphorus fertilization based on dense grid soil sampling on soil-test phosphorus and gran yield of corn and soybean</t>
  </si>
  <si>
    <t>822-832</t>
  </si>
  <si>
    <t>cereal rye for 3 years</t>
  </si>
  <si>
    <t>nitrogen application</t>
  </si>
  <si>
    <t>10.2134/agronj2007.0174</t>
  </si>
  <si>
    <t>Ping, J.L., Ferguson, R.B., &amp; Dobermann, A.</t>
  </si>
  <si>
    <t>Ping et al.</t>
  </si>
  <si>
    <t>Kalona silty clay loam (fine, smetitic, mesic Vertic Endoaquoll)</t>
  </si>
  <si>
    <t>100(4)</t>
  </si>
  <si>
    <t>Site-specific nitrogen and plant density management in irrigated maize</t>
  </si>
  <si>
    <t>1193-1204</t>
  </si>
  <si>
    <t>10.2134/jeq2016.06.0237</t>
  </si>
  <si>
    <t>Fernandez, F.G., Venterea, R.T., &amp; Fabrizzi, K.P.</t>
  </si>
  <si>
    <t>Fernandez et al.</t>
  </si>
  <si>
    <t>Corn nitrogen management influences nitrous oxide emissions in drained and undrained soils</t>
  </si>
  <si>
    <t>1847-1855</t>
  </si>
  <si>
    <t>10.2134/jeq2017.03.0109</t>
  </si>
  <si>
    <t>Crawfordsville</t>
  </si>
  <si>
    <t>Pittelkow, C.M., Clover, M.W., Hoeft, R.G., Nafziger, E.D., Warren, J.J., Gonzini, L.C., &amp; Greer, K.D.</t>
  </si>
  <si>
    <t>Pittelkow et al.</t>
  </si>
  <si>
    <t>soybean production area</t>
  </si>
  <si>
    <t>complete factorial</t>
  </si>
  <si>
    <t>Tile drainage nitrate losses and corn yield response to fall and spring nitrogen management</t>
  </si>
  <si>
    <t>1057-1064</t>
  </si>
  <si>
    <t>Same as 'CashCrop:Duration' value</t>
  </si>
  <si>
    <t>Trt_id</t>
  </si>
  <si>
    <t>Unique identification number for each treatment included in study. Control is always = 0. Set the control to be when  the treatment of interest (i.e. cover crops, no-tillage, etc.) is not implemented (e.g. in a cover crop diversity experiment the control = winter fallow)</t>
  </si>
  <si>
    <t>Year</t>
  </si>
  <si>
    <t>Year(s) in which specific treatment was applied, if all years (0); (e.g. duration year), if deployed in first year = 1, second year = 2, etc.</t>
  </si>
  <si>
    <t>nitrogen type, placement, and rate</t>
  </si>
  <si>
    <t>2 of each (full factorial)</t>
  </si>
  <si>
    <t>Camisteo clay loam (fine-loamy, mixed, superactive, calcareous, mesic Typic Endoaquoll)</t>
  </si>
  <si>
    <t>pest_seedprotection</t>
  </si>
  <si>
    <t>10.2134/jpa1992.0142</t>
  </si>
  <si>
    <t>Killorn, R. &amp; Zourarakis, D.</t>
  </si>
  <si>
    <t>Describe how soils were prepared prior to planting of cover crop (e.g. no-tillage, tillage)</t>
  </si>
  <si>
    <t>Killorn &amp; Zourarakis</t>
  </si>
  <si>
    <t>pest_seedprotection_common</t>
  </si>
  <si>
    <t xml:space="preserve">Month in which cover crops were planted </t>
  </si>
  <si>
    <t>Nitrogen fertilizer management effects on corn grain yield and nitrogen uptake</t>
  </si>
  <si>
    <t>Marshall silty clay loam (fine-silty, mixed, superactive, mesic Typic Hapludolls)</t>
  </si>
  <si>
    <t>142-148</t>
  </si>
  <si>
    <t>Lewis</t>
  </si>
  <si>
    <t>pest_fungicide</t>
  </si>
  <si>
    <t>What type of implement was used to plant the cover crops? (e.g. drill, broadcast)</t>
  </si>
  <si>
    <t>pest_insecticides</t>
  </si>
  <si>
    <t xml:space="preserve"> Describe any amendments added to soils prior to planting of cover crop</t>
  </si>
  <si>
    <t>pest_timing_application</t>
  </si>
  <si>
    <t>Kenyon loam (fine-loamy, mixed, superactive, Typic Hapludoll)</t>
  </si>
  <si>
    <t>Basic description of cover crops planted (e.g. single species, two species, mixture)</t>
  </si>
  <si>
    <t>10.2134/agronj1992.00021962008400030026x</t>
  </si>
  <si>
    <t>List of all species included in cover crop monoculture or mixture</t>
  </si>
  <si>
    <t>Timmons, D.R. &amp; Baker, J.L.</t>
  </si>
  <si>
    <t>Timmons &amp; Baker</t>
  </si>
  <si>
    <t>Species or cultivar of cover crop planted. If a mixture includes all species separated by forward slash (/)</t>
  </si>
  <si>
    <t>Fertilizer management effect on recovery of labeled nitrogen by continuous no-till</t>
  </si>
  <si>
    <t>490-496</t>
  </si>
  <si>
    <t>Galva silty clay loam (fine-silty, mixed, superactive, mesic Typic Hapludoll)</t>
  </si>
  <si>
    <t>Sutherland</t>
  </si>
  <si>
    <t>Trt_other_description</t>
  </si>
  <si>
    <t>10.2134/agronj1994.00021962008600060036x</t>
  </si>
  <si>
    <t>Eckert, D.J. &amp; Martin, V.L.</t>
  </si>
  <si>
    <t>Eckert &amp; Martin</t>
  </si>
  <si>
    <t>Yield and nitrogen requirement of no-tillage corn as influenced by cultural practices</t>
  </si>
  <si>
    <t>1119-1123</t>
  </si>
  <si>
    <t>10.2136/sssaj1997.03615995006100060022x</t>
  </si>
  <si>
    <t>Jokela, W.E. &amp; Randall, G.W.</t>
  </si>
  <si>
    <t>Jokela &amp; Randall</t>
  </si>
  <si>
    <t>Fate of fertilizer nitrogen as affected by time and rate of application on corn</t>
  </si>
  <si>
    <t>1695-1703</t>
  </si>
  <si>
    <t>Seeding rate of cover crops. If mixture is used describe both planting densities in this cell in the same order as used in CC_type cell. (kg/ha)</t>
  </si>
  <si>
    <t>10.2134/agronj1998.00021962009000050011x</t>
  </si>
  <si>
    <t>Sims, A.L., Schepers, J.S., Olson, R.A., &amp; Power, J.F.</t>
  </si>
  <si>
    <t>Sims et al.</t>
  </si>
  <si>
    <t>Irrigated corn yield and nitrogen accumulation response in a comparison of no-till and conventional till: tillage and surface-residue variables</t>
  </si>
  <si>
    <t>630-637</t>
  </si>
  <si>
    <t>10.2136/sssaj2002.0544</t>
  </si>
  <si>
    <t>Ferguson, R.B., Hergert, G.W., Schepers, J.S., Gotway, C.A., Cahoon, J.E., &amp; Peterson, T.A.</t>
  </si>
  <si>
    <t>Ferguson et al.</t>
  </si>
  <si>
    <t>66(2)</t>
  </si>
  <si>
    <t>Site-specific nitrogen management of irrigated maize: yield and soil residual nitrate effects</t>
  </si>
  <si>
    <t>544-553</t>
  </si>
  <si>
    <t>10.2134/jpa1997.0300</t>
  </si>
  <si>
    <t>40% Blendon loam, 0 to 1% slope (coarse loamy, mixed, superactive, mesic Pachic Haplustolls), 20% Blendon loam, 1 to 3% slope, and 40% Hord silt loam, 0 to 1% slope (fine-silty, mixed, superactive, mesic Cumulic Haplustolls)</t>
  </si>
  <si>
    <t>Shelton</t>
  </si>
  <si>
    <t>center pivot irrigated field</t>
  </si>
  <si>
    <t>nitrogen application and rate</t>
  </si>
  <si>
    <t>Nicollet-Webster clay loam soil complex (Aquic Hapludoll and Typic Endoquoll, respectively) with subsurface drainage</t>
  </si>
  <si>
    <t>University of Minnesota Southern Reseasrch and Outreach Center in Waseca</t>
  </si>
  <si>
    <t>Weed_herbicide_timing</t>
  </si>
  <si>
    <t>tillage</t>
  </si>
  <si>
    <t>nitrogen timing-placement</t>
  </si>
  <si>
    <t>Crete silt loam (fine montmorillonitic mesic Pachic Argiustolls)</t>
  </si>
  <si>
    <t>South Central Research and Extension Center near Clay Center</t>
  </si>
  <si>
    <t>long term nitrogen study initiated in 1986 to evaluate the main an dinteractive effects of nitrogen fertilizer rate, tillage, nitrogen application time, and the use of the nitrapyrin on nitrogen use efficiency of irrigated corn and to monitor nitrate in the soil</t>
  </si>
  <si>
    <t>undescribed</t>
  </si>
  <si>
    <t>nitrogen placement and timing</t>
  </si>
  <si>
    <t>Reading silt loam (fine-silty, mixed, superactive, mesic Pachic Argiudolls)</t>
  </si>
  <si>
    <t>Kansas State University North Agronomy Farm in Manhattan</t>
  </si>
  <si>
    <t>nitrogen placement</t>
  </si>
  <si>
    <t>Timing of herbicides applied to control weeds in cash crops (Treatment interaction)</t>
  </si>
  <si>
    <t>nitrogen rates in starter fertilizers</t>
  </si>
  <si>
    <t>Drummer silty clay loam, Flanagan silt loam, and Chenoa silty clay loam</t>
  </si>
  <si>
    <t>Burroughs, Woodford County</t>
  </si>
  <si>
    <t>Ipava silt loam, Sable silty clay loam, and Catlin silt loam</t>
  </si>
  <si>
    <t>Covell, McLean County</t>
  </si>
  <si>
    <t>Muscatine silt loam, Harpster silty clay loam, and Sable silty clay loam</t>
  </si>
  <si>
    <t>Temple #2, LaSalle County</t>
  </si>
  <si>
    <t>Weed_herbicide_type</t>
  </si>
  <si>
    <t>Herbicide type applied to control weeds in cash crops (Treatment interaction)</t>
  </si>
  <si>
    <t>Fertilizer</t>
  </si>
  <si>
    <t>Fertilizers applied to cash crops (may dampen impact cover crop treatments have) (Treatment interaction)</t>
  </si>
  <si>
    <t>Lisbon silt loam, Drummer silty clay loam, Flanagan silt loam, and Graymont silt loam</t>
  </si>
  <si>
    <t>Flieger, Woodford County</t>
  </si>
  <si>
    <t>Field_location</t>
  </si>
  <si>
    <t>If specific locations within a field were studied describe here (Treatment interaction)</t>
  </si>
  <si>
    <t>Soil_sample_depth</t>
  </si>
  <si>
    <t>Depth soil samples were collected (cm)  (Treatment interaction)</t>
  </si>
  <si>
    <t>Irrigation</t>
  </si>
  <si>
    <t>Compaction</t>
  </si>
  <si>
    <t>Muscatine silt loam, Harpster silty clay loam, sable silty clay loam, and Peotone silty clay loam</t>
  </si>
  <si>
    <t>Link #1, LaSalle County</t>
  </si>
  <si>
    <t>Tillage</t>
  </si>
  <si>
    <t>Results</t>
  </si>
  <si>
    <t>Randall, G.W., Iragavarapu, T.K., &amp; Bock, B.R.</t>
  </si>
  <si>
    <t>Randall et al.</t>
  </si>
  <si>
    <t>Tama silt loam, Ipava silt loam, Sable silty clay loam, and Catlin silt loam</t>
  </si>
  <si>
    <t>Nitrogen application methods and timing for corn after soybean in a ridge-tillage system</t>
  </si>
  <si>
    <t>Struck, McLean County</t>
  </si>
  <si>
    <t>300-307</t>
  </si>
  <si>
    <t>10.2134/agronj2013.0104</t>
  </si>
  <si>
    <t>Hatfield, J.L. &amp; Parkin, T.B.</t>
  </si>
  <si>
    <t>Hatfield &amp; Parkin</t>
  </si>
  <si>
    <t>Drummer silty clay loam (fine-silty, mixed, superactive, mesic Typic Endoquoll)</t>
  </si>
  <si>
    <t>Urbana</t>
  </si>
  <si>
    <t>Enhanced efficiency fertilizers: Effect on agronomic performance of corn in Iowa</t>
  </si>
  <si>
    <t>771-780</t>
  </si>
  <si>
    <t>Year_result</t>
  </si>
  <si>
    <t>Specific year for result reported in this row. 0 = average across all experimental years.</t>
  </si>
  <si>
    <t>Review_id</t>
  </si>
  <si>
    <t>Review the results in the row are associated with (Cover crop, Tillage, Fertilizer, Seed protection)</t>
  </si>
  <si>
    <t>split-split-plot arrangement</t>
  </si>
  <si>
    <t>nitrogen timing</t>
  </si>
  <si>
    <t>cover crop termination date</t>
  </si>
  <si>
    <t>if results are reported by experimental site use same number as listed under 'ExpD_Location:Loc_multi' and 0 = averaged across all sites</t>
  </si>
  <si>
    <t>fertilizater application strategy</t>
  </si>
  <si>
    <t>Pratt loamy fine sand (sandy, mixed, mesic Lamellic Haplustalfs)</t>
  </si>
  <si>
    <t>Group_RV</t>
  </si>
  <si>
    <t>Ellinwood</t>
  </si>
  <si>
    <t>Grouping name for response variables: Crop production, Soil, Water, Pest regulation, Economics</t>
  </si>
  <si>
    <t>irrigated continuous maize production</t>
  </si>
  <si>
    <t>nitrogen rate &amp; timing</t>
  </si>
  <si>
    <t>Response_var</t>
  </si>
  <si>
    <t>Response variable measured (e.g. yield, SOM, total soil carbon, etc.)</t>
  </si>
  <si>
    <t>10.2134/agronj2004.0304</t>
  </si>
  <si>
    <t>Eudora silt loam (coarse-silty, mixed, superactive, mesic Fluventic Hapludolls)</t>
  </si>
  <si>
    <t>Rossville</t>
  </si>
  <si>
    <t>Response_var_units</t>
  </si>
  <si>
    <t>Units associated with response variable measured</t>
  </si>
  <si>
    <t>Stat_test</t>
  </si>
  <si>
    <t>Statistical test performed  (e.g. ANOVA, Tukeys, LSD)</t>
  </si>
  <si>
    <t>10.2134/agronj2004.0305</t>
  </si>
  <si>
    <t>Stat_type</t>
  </si>
  <si>
    <t>Carr fine sandy loam (coarse-loamy, mixed, superactive, calcareous, mesic Typic Udifluvents)</t>
  </si>
  <si>
    <t>Scandia</t>
  </si>
  <si>
    <t>Statistical value type reported (e.g. mean, sem)</t>
  </si>
  <si>
    <t>Trt_id1</t>
  </si>
  <si>
    <t>"CoverCrop:Trt_id' value that will be the first treatment for comparison. The Control should always be recorded in this column. Other treatments may also be recorded in this column</t>
  </si>
  <si>
    <t>10.2134/agronj2004.0306</t>
  </si>
  <si>
    <t>Manhattan</t>
  </si>
  <si>
    <t>Clarion (fine-loamy, mixed, superactive, mesic Typic Hapludoll) and Canisteo (fine-loamy, mixed, superactive, calcareous, mesic Typic Endoaquoll)</t>
  </si>
  <si>
    <t>fixed phosphorus fertilization</t>
  </si>
  <si>
    <t>Trt1_interaction</t>
  </si>
  <si>
    <t>Record the interaction treatment [correspond # with what was reported in "CoverCrop:Trt_id' value] associated with the result value reported. If there is no interaction, leave blank.</t>
  </si>
  <si>
    <t>Trt1_interaction2</t>
  </si>
  <si>
    <t>Record the third interaction treatment [correspond # with what was reported in "CoverCrop:Trt_id' value] associated with the result value reported. If there is no interaction, leave blank.</t>
  </si>
  <si>
    <t>Trt_id1value</t>
  </si>
  <si>
    <t>Value associated with Trt_id1 and Trt1_interaction, if applicable</t>
  </si>
  <si>
    <t>Trt_id2</t>
  </si>
  <si>
    <t>"CoverCrop:Trt_id' value that will be the treatment for comparision</t>
  </si>
  <si>
    <t>Trt2_interaction</t>
  </si>
  <si>
    <t>Trt2_interaction2</t>
  </si>
  <si>
    <t>Trt_id2value</t>
  </si>
  <si>
    <t>Sig_level</t>
  </si>
  <si>
    <t>Effect</t>
  </si>
  <si>
    <t>Effect_norm</t>
  </si>
  <si>
    <t>Normative interpretation of the effect where -1 = bad outcome, 0 = no effect, 1 = good outcome</t>
  </si>
  <si>
    <t>Group_finelevel</t>
  </si>
  <si>
    <t>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</si>
  <si>
    <t>Trt_id1name</t>
  </si>
  <si>
    <t>Abbreviated description of Trt_id1</t>
  </si>
  <si>
    <t>Trt_id1description</t>
  </si>
  <si>
    <t>Detailed description of Trt_id1</t>
  </si>
  <si>
    <t>phoshorus application</t>
  </si>
  <si>
    <t>Trt_id2name</t>
  </si>
  <si>
    <t>Abbreviated description of Trt_id2</t>
  </si>
  <si>
    <t>10.2134/agronj2006.0173</t>
  </si>
  <si>
    <t>Trt_id2description</t>
  </si>
  <si>
    <t>Detailed description of Trt_id2</t>
  </si>
  <si>
    <t xml:space="preserve">Webster (fine-loamy, mixed, superactive, mesic Typic Endoaquoll) and Clarion (fine-loamy, mixed, superactive, mesic Typic Hapludoll) </t>
  </si>
  <si>
    <t>Reviewers_comments</t>
  </si>
  <si>
    <t>Reviewer's interpretation of results or comments regarding the results reported</t>
  </si>
  <si>
    <t>Authors_comments</t>
  </si>
  <si>
    <t>Comments/interpretations by authors relevant to the results (cut and paste directly from manuscript)</t>
  </si>
  <si>
    <t>10.2134/agronj2006.0174</t>
  </si>
  <si>
    <t xml:space="preserve">Nicollet (Aquic Hapludolls) and Clarion (fine-loamy, mixed, superactive, mesic Typic Hapludoll) </t>
  </si>
  <si>
    <t>10.2134/agronj2006.0175</t>
  </si>
  <si>
    <t>Webster (fine-loamy, mixed, superactive, mesic Typic Endoaquolls) and Canisteo (fine-loamy, mixed, superactive, calcareous, mesic Typic Endoaquoll)</t>
  </si>
  <si>
    <t>10.2134/agronj2006.0176</t>
  </si>
  <si>
    <t>Marshall (fine-silty, mixed, superactive, mesic Typic Hapludoll) and Exira (Typic Hapludolls)</t>
  </si>
  <si>
    <t>10.2134/agronj2006.0177</t>
  </si>
  <si>
    <t>Marshall (fine-silty, mixed, superactive, mesic Typic Hapludoll) and Cumulic Endoaquolls)</t>
  </si>
  <si>
    <t>Hall (fine-silty, mixed, mesic Pachic Argiustolls) and Wood River (fine, smectitic, mesic Typic Natrustolls) silt loams</t>
  </si>
  <si>
    <t>Cairo</t>
  </si>
  <si>
    <t>strip trials</t>
  </si>
  <si>
    <t>nitrogent application</t>
  </si>
  <si>
    <t>cash crop planting density</t>
  </si>
  <si>
    <t>Thurman loamy fine sand (mixed, mesic Udorthentic Haplustolls), Muir silt loam (superractive, mesic Cumulic Haplustolls), Ovina-Thurman coarse-loamy sand (mixed, mesic Fluvaquentic Haplustolls), and Brocksburg sandy loam (mixed, mesic Pachic Argiustolls)</t>
  </si>
  <si>
    <t>Bellwood</t>
  </si>
  <si>
    <t>strip trials (2003) and randomized factorial split-plot arrangement (2004)</t>
  </si>
  <si>
    <t>Marna silty clay loam (Fine, smectitic, mesic Vertic Endoaquolls) and Nicollet silty clay loam (Fine-loamy, mixed, superactive, mesic Aquic Hapludolls)</t>
  </si>
  <si>
    <t>Wells</t>
  </si>
  <si>
    <t>previously a tile drainage experimental site</t>
  </si>
  <si>
    <t>drainage system</t>
  </si>
  <si>
    <t>nitrogen management</t>
  </si>
  <si>
    <t>Milford silty clay loam (fine, mixed, superactive, mesic Typic Endoaquolls)</t>
  </si>
  <si>
    <t>Filson</t>
  </si>
  <si>
    <t>active farm rotating maize and soybean with established tile drainage</t>
  </si>
  <si>
    <t>Clarion-Nicollet (fine-loamy, mixed, mesic Typic Hapludoll-fine-loamy, mixed, mesic Aquic Hapludoll)</t>
  </si>
  <si>
    <t>nitrogen rate and application timing</t>
  </si>
  <si>
    <t>Nicollet (fine-loam, mixed mesic Aquic Hapludoll)</t>
  </si>
  <si>
    <t>North Iowa Research Center near Kanawha</t>
  </si>
  <si>
    <t>Agronomy and Agricultural Engineering Research Center near Ames</t>
  </si>
  <si>
    <t>continuous no-till maize since 1980, and no fertilizer nitrogen applied the 2 year before the study began</t>
  </si>
  <si>
    <t>4 by 4 Latin square</t>
  </si>
  <si>
    <t>nitrogen management system</t>
  </si>
  <si>
    <t>Hoytville silty clay (fine, illitic, mesic Mollic Ochraqualf)</t>
  </si>
  <si>
    <t>Northwest Branch of the Ohio Agricultural Research and Development Center near Hoytville</t>
  </si>
  <si>
    <t>OH</t>
  </si>
  <si>
    <t>spli-split-split-plot</t>
  </si>
  <si>
    <t>planting date</t>
  </si>
  <si>
    <t>maize hybrid</t>
  </si>
  <si>
    <t>maize plant population</t>
  </si>
  <si>
    <t>nitrogen rate and application timings</t>
  </si>
  <si>
    <t>Riddles silt loam (fine-loamy, mixed, mesic Typic Hapludalf)</t>
  </si>
  <si>
    <t>Ohio Agricultural Research and Development Center campus near Wooster</t>
  </si>
  <si>
    <t>Mt. Carroll silt loam</t>
  </si>
  <si>
    <t>Goodhue County</t>
  </si>
  <si>
    <t>Webster clay loam</t>
  </si>
  <si>
    <t>University of Minnesota Southern Experiment Station in Waseca</t>
  </si>
  <si>
    <t>Sharpsburg silty clay loam (fine, smectitic, mesic Typic Argiudoll)</t>
  </si>
  <si>
    <t>University of Nebraska Field Laboratory at Mead</t>
  </si>
  <si>
    <t>split-split-plot</t>
  </si>
  <si>
    <t>tillage and residue management</t>
  </si>
  <si>
    <t>nitrogen rates</t>
  </si>
  <si>
    <t>nitrogen application placement</t>
  </si>
  <si>
    <t>Hastings silt loam (fine, smectitic, mesic Udic Argiustoll)</t>
  </si>
  <si>
    <t>South Central Research and Education Center at Clay Center</t>
  </si>
  <si>
    <t>Crete silt loam (fine, montmorillonitic, mesic Pachic Argiustolls)</t>
  </si>
  <si>
    <t>Clay County</t>
  </si>
  <si>
    <t>previously in maize, center pivot irrigated</t>
  </si>
  <si>
    <t>randomized strip block</t>
  </si>
  <si>
    <t>nitrogen application type</t>
  </si>
  <si>
    <t>10.2136/sssaj2002.0545</t>
  </si>
  <si>
    <t>Hord silt loam (fine-silty, mixed, mesic Cumulic Haplustolls) &amp; Cozad silt loam (fine-silty, mixed, mesic Typic Haplustolls)</t>
  </si>
  <si>
    <t>Lincoln County</t>
  </si>
  <si>
    <t>previously in maize, furrow irrigated</t>
  </si>
  <si>
    <t>10.2136/sssaj2002.0546</t>
  </si>
  <si>
    <t>Hord silt loam (fine-silty, mixed, mesic Cumulic Haplustolls)  &amp; Blendon loam and fine sandy loam (coarse-loamy, mixed, mesic Pachic Haplustolls)</t>
  </si>
  <si>
    <t>Buffalo County (I)</t>
  </si>
  <si>
    <t>10.2136/sssaj2002.0547</t>
  </si>
  <si>
    <t>Alda loam (coarse-loamy, mixed, mesic Fluvaquentic Haplustolls) &amp; Platte-Alda complex (sandy, mixed, mesic Mollic Fluvaquents)</t>
  </si>
  <si>
    <t>Buffalo County (II)</t>
  </si>
  <si>
    <t>Nicollet loam (fine-loamy, mixed, superactive, mesic Aquic Hapludolls), Okoboji silty clay loam (fine, smectitic, mesic, cumulic Vertic Endoaquolls), Harps loam (fineloamy, mixed, superactive, mesic Typic Calciaquolls), Canisteo silty clay loam (fine-loamy, mixed, superactive, calcareous, mesic Typic Endoaquolls), and Clarion loam (fine-loamy, mixed, superactive, mesic Typic Hapludolls)</t>
  </si>
  <si>
    <t>Kelley Research Farm located northwest of Ames</t>
  </si>
  <si>
    <t>nitrogen form and application timing</t>
  </si>
  <si>
    <t>2008-2</t>
  </si>
  <si>
    <t>no-tillage or two-disk operation</t>
  </si>
  <si>
    <t>63,030 - 70,615 / 69,115 plants/ha</t>
  </si>
  <si>
    <t>soybean/maize</t>
  </si>
  <si>
    <t>Pioneer 35F40, Garst 84U57 / Asgrow RX770</t>
  </si>
  <si>
    <t>2012-2</t>
  </si>
  <si>
    <t>Maize 35,000 seeds / ac</t>
  </si>
  <si>
    <t>maize/soybean or continuous maize</t>
  </si>
  <si>
    <t>Maize, 2012: DKC 62-97, P 0448XR, DKC 55-09, P 0528AM, DKC 63-42, P 0135AM / Maize, 2013: A 6225, DKC 62-54, P 36V51, P 0297XR, DKC 61-89, P 1151AM</t>
  </si>
  <si>
    <t>2014-2</t>
  </si>
  <si>
    <t>maize</t>
  </si>
  <si>
    <t>Pioneer 36V51, Mycogen F2F379</t>
  </si>
  <si>
    <t>2007-3</t>
  </si>
  <si>
    <t>no-tillage</t>
  </si>
  <si>
    <t>59,300-86,500 seeds/ha (maize)</t>
  </si>
  <si>
    <t>maize/soybean</t>
  </si>
  <si>
    <t>P 34N40, P 32T85, DK 61-69, P 34A18, GH 9006, PH 7624</t>
  </si>
  <si>
    <t>Bt-traits</t>
  </si>
  <si>
    <t>2010-2</t>
  </si>
  <si>
    <t>Mycogen 2T789</t>
  </si>
  <si>
    <t>2009-2</t>
  </si>
  <si>
    <t>79,000 seeds/ha</t>
  </si>
  <si>
    <t>1999-2</t>
  </si>
  <si>
    <t>soybean (Stine 3398-8, Midwest G1912, Pioneer P93B01 RR, Asgrow 1980-4 RR, Kruger K2343+)</t>
  </si>
  <si>
    <t>1994-4</t>
  </si>
  <si>
    <t>1997-3</t>
  </si>
  <si>
    <t>79,000 plants/ha</t>
  </si>
  <si>
    <t>Pioneer brand 3730 (maize)</t>
  </si>
  <si>
    <t>1993-2</t>
  </si>
  <si>
    <t>Golden Harvest H2530</t>
  </si>
  <si>
    <t>2000-2</t>
  </si>
  <si>
    <t>56,000-66,700 seeds/ha</t>
  </si>
  <si>
    <t>Pioneer 33G28</t>
  </si>
  <si>
    <t>tolerant to glufosinate</t>
  </si>
  <si>
    <t>1993-1</t>
  </si>
  <si>
    <t>maize or soybean</t>
  </si>
  <si>
    <t>2001-2</t>
  </si>
  <si>
    <t>Dekalb DKC 60-17</t>
  </si>
  <si>
    <t>glyphosate resistant</t>
  </si>
  <si>
    <t>1998-4</t>
  </si>
  <si>
    <t>management practices varied by site</t>
  </si>
  <si>
    <t>2003-2</t>
  </si>
  <si>
    <t>84,000 plants/ha</t>
  </si>
  <si>
    <t>DK 53-78 &amp; DK 48-12</t>
  </si>
  <si>
    <t>2002-3</t>
  </si>
  <si>
    <t>chisel plow</t>
  </si>
  <si>
    <t>80,000 plants/ha</t>
  </si>
  <si>
    <t>24,600-26,700 seeds/ha</t>
  </si>
  <si>
    <t>Pioneer 3475</t>
  </si>
  <si>
    <t>176,760 seeds/ha</t>
  </si>
  <si>
    <t>Pioneer 3732</t>
  </si>
  <si>
    <t>80,000 seeds/ha</t>
  </si>
  <si>
    <t>Beck's 51X, Beck 65X, &amp; Greenland 27</t>
  </si>
  <si>
    <t>chisel plowed (fall or spring) followed by secondary tillage in spring, leaving a residue cover of 20 to 33%</t>
  </si>
  <si>
    <t>69,000 to 74,000 plants/ha</t>
  </si>
  <si>
    <t>68,000-89,000 seeds/ha</t>
  </si>
  <si>
    <t>NC+ 4000, NC+ 4710, &amp; NC+ 1341</t>
  </si>
  <si>
    <t>ridge-tillage</t>
  </si>
  <si>
    <t>30,400 plants/acre</t>
  </si>
  <si>
    <t>Pioneer 3737</t>
  </si>
  <si>
    <t>strip-tillage</t>
  </si>
  <si>
    <t>Dekalb DKC61-22 RR2</t>
  </si>
  <si>
    <t>CC_soilprep</t>
  </si>
  <si>
    <t>CC_plantdate</t>
  </si>
  <si>
    <t>CC_plantimplement</t>
  </si>
  <si>
    <t>CC_nutrient</t>
  </si>
  <si>
    <t>CC_max_diversity</t>
  </si>
  <si>
    <t>CC_mixture</t>
  </si>
  <si>
    <t>CC_type</t>
  </si>
  <si>
    <t>CC_seeddensity</t>
  </si>
  <si>
    <t>Termination_type</t>
  </si>
  <si>
    <t>Herbicide_type</t>
  </si>
  <si>
    <t>Herbicide_rate</t>
  </si>
  <si>
    <t>Herbicide_rateunits</t>
  </si>
  <si>
    <t>Termination_timing</t>
  </si>
  <si>
    <t>Fert_app</t>
  </si>
  <si>
    <t>Fert_type</t>
  </si>
  <si>
    <t>Fert_rate</t>
  </si>
  <si>
    <t>Fert_rate_unit</t>
  </si>
  <si>
    <t>Fert_date</t>
  </si>
  <si>
    <t>Trt_name</t>
  </si>
  <si>
    <t>Application</t>
  </si>
  <si>
    <t>broadcast</t>
  </si>
  <si>
    <t>May</t>
  </si>
  <si>
    <t>banded</t>
  </si>
  <si>
    <t>7:3 mixture of UAN and Nitamin-Nfusion (liquid)</t>
  </si>
  <si>
    <t>UAN (liquid urea-NH4NO3)</t>
  </si>
  <si>
    <t>Timing</t>
  </si>
  <si>
    <t>Exclude</t>
  </si>
  <si>
    <t>broadcast or subsurface banded</t>
  </si>
  <si>
    <t>UAN (liquid urea-NH4NO3) and urea with urease inhibitor N-(n-butyl) thiophosphoric acid triamide</t>
  </si>
  <si>
    <t>0 to 280 + VRN</t>
  </si>
  <si>
    <t>uniform_variable</t>
  </si>
  <si>
    <t>kg N/ha</t>
  </si>
  <si>
    <t>Spring (April-June) and V10 growth stage</t>
  </si>
  <si>
    <t>Spring and variable rate N</t>
  </si>
  <si>
    <t>Preplant - Plant</t>
  </si>
  <si>
    <t>boadcast</t>
  </si>
  <si>
    <t>urea with urease inhibitor N-(n-butyl) thiophosphoric acid triamide</t>
  </si>
  <si>
    <t>variable rate nitrogen - split strategy (84-112 kg N/ha with application rate no less than 84 kg N/ha)</t>
  </si>
  <si>
    <t>variable rate nitrogen - rescue strategy (168-224 kg N/ha applied at variable rates)</t>
  </si>
  <si>
    <t>single</t>
  </si>
  <si>
    <t>10 days post planting</t>
  </si>
  <si>
    <t>U-S100</t>
  </si>
  <si>
    <t>split</t>
  </si>
  <si>
    <t>146 (split application)</t>
  </si>
  <si>
    <t>10 days post planting, V6 maize stage, V14 maize stage</t>
  </si>
  <si>
    <t>U-Sp100</t>
  </si>
  <si>
    <t>U-Sp85</t>
  </si>
  <si>
    <t>Loc_multi_results</t>
  </si>
  <si>
    <t>split with urease inhibitor</t>
  </si>
  <si>
    <t>146 (split application with urease inhibitor)</t>
  </si>
  <si>
    <t>UI-SP100</t>
  </si>
  <si>
    <t>"application_variable_variablereduced"</t>
  </si>
  <si>
    <t>124 (split application with urease inhibitor)</t>
  </si>
  <si>
    <t>"preplant_postplant"</t>
  </si>
  <si>
    <t>UI-Sp85</t>
  </si>
  <si>
    <t>"placement_pointinjection_knifeinjection"</t>
  </si>
  <si>
    <t>"split_preplant_plant"</t>
  </si>
  <si>
    <t>"varrate_varrate"</t>
  </si>
  <si>
    <t>Placement</t>
  </si>
  <si>
    <t>"timing_preplant_plant"</t>
  </si>
  <si>
    <t>injection_injection</t>
  </si>
  <si>
    <t>Broadcast - Alternative</t>
  </si>
  <si>
    <t>conventional till knife injection system</t>
  </si>
  <si>
    <t>unfertilized_plant</t>
  </si>
  <si>
    <t>anhydrous ammonia</t>
  </si>
  <si>
    <t>deep placement</t>
  </si>
  <si>
    <t>high speed-low draft opener system</t>
  </si>
  <si>
    <t>shallow placement</t>
  </si>
  <si>
    <t>broad_band</t>
  </si>
  <si>
    <t>Fall - Spring</t>
  </si>
  <si>
    <t>unfertilized_split</t>
  </si>
  <si>
    <t>pre-emergence timing</t>
  </si>
  <si>
    <t>broadcast_band_ridge</t>
  </si>
  <si>
    <t>"timing_fall_preplant"</t>
  </si>
  <si>
    <t>"timing_spring_fall"</t>
  </si>
  <si>
    <t>broadcast_sidedress</t>
  </si>
  <si>
    <t>"timing_fall_spring"</t>
  </si>
  <si>
    <t>"split_preplantplantV6_plantV6"</t>
  </si>
  <si>
    <t>sidedress at V6 timing</t>
  </si>
  <si>
    <t>broadcast_injected_interrow</t>
  </si>
  <si>
    <t>"timing_fall_V3"</t>
  </si>
  <si>
    <t>"split_preplantV6_V6"</t>
  </si>
  <si>
    <t>broadcast_injected_ridge</t>
  </si>
  <si>
    <t>UAN</t>
  </si>
  <si>
    <t>"split_plantV6_V6"</t>
  </si>
  <si>
    <t>0 kg N/ha rate</t>
  </si>
  <si>
    <t>Planting - Split Planting &amp; V3-V12 stage</t>
  </si>
  <si>
    <t>variable_variable</t>
  </si>
  <si>
    <t>Surface band - belowground band</t>
  </si>
  <si>
    <t>"timing_plant_plantV6"</t>
  </si>
  <si>
    <t>band_knife</t>
  </si>
  <si>
    <t>"split_plant_V6"</t>
  </si>
  <si>
    <t>band_injection</t>
  </si>
  <si>
    <t>90 kg N/ha rate</t>
  </si>
  <si>
    <t>"split_plant_plantV6"</t>
  </si>
  <si>
    <t>surfaceband_belowsurface</t>
  </si>
  <si>
    <t>180 kg N/ha rate</t>
  </si>
  <si>
    <t>without nitrapyrin inhibitor</t>
  </si>
  <si>
    <t>with nitrapyrin inhibitor</t>
  </si>
  <si>
    <t>"timing_plant_V8"</t>
  </si>
  <si>
    <t>"timing_preplant_plantV12"</t>
  </si>
  <si>
    <t>"timing_preplant_splitpreplantV16"</t>
  </si>
  <si>
    <t>surface-broadcast urea that was incoporated to 0.10 m using a field cultivator on the day of application</t>
  </si>
  <si>
    <t>urea</t>
  </si>
  <si>
    <t>"timing_preplant_splitpreplantV4"</t>
  </si>
  <si>
    <t>preplant_V6</t>
  </si>
  <si>
    <t>90 kg N/ha applied 2-5 days before planting and 90 kg N/ha applied 2 to 3 weeks after planting. Plants also received starter nitrogen fertilizer at planting at a rate of 5.6 kg N/ha as 10-34-0</t>
  </si>
  <si>
    <t>BU</t>
  </si>
  <si>
    <t>"timing_preplant_splitpreplantV7"</t>
  </si>
  <si>
    <t>"timing_preplant_splitV4"</t>
  </si>
  <si>
    <t>"timing_preplant_V6"</t>
  </si>
  <si>
    <t>"timing_spring_V3"</t>
  </si>
  <si>
    <t>knife-injected anhydrous ammonia with a target depth of 0.20 m</t>
  </si>
  <si>
    <t>90 kg N/ha of anhydrous ammonia was applied 4-7 days before planting and 90 kg N/ha applied 2 to 3 weeks after planting. Plants also received starter nitrogen fertilizer at planting at a rate of 5.6 kg N/ha as 10-34-0</t>
  </si>
  <si>
    <t>AAc</t>
  </si>
  <si>
    <t>Reviewers_results_short</t>
  </si>
  <si>
    <t>knife-injected anhydrous ammonia with a target depth of 0.10 m</t>
  </si>
  <si>
    <t>Reviewers_results_long</t>
  </si>
  <si>
    <t>Nutrient</t>
  </si>
  <si>
    <t>Crop Production</t>
  </si>
  <si>
    <t>stalk nitrate</t>
  </si>
  <si>
    <t>surface broadcast (applied by hand over the canopy)</t>
  </si>
  <si>
    <t>mg/kg</t>
  </si>
  <si>
    <t>LSD</t>
  </si>
  <si>
    <t>mean</t>
  </si>
  <si>
    <t>broadcast, UAN + Nitamin-Nfusion</t>
  </si>
  <si>
    <t>broadcasted fertilizer (UAN mixed with Nitamin-Nfusion)</t>
  </si>
  <si>
    <t>banded, UAN + Nitamin-Nfusion</t>
  </si>
  <si>
    <t>banned fertilizer (UAN mixed with Nitamin-Nfusion)</t>
  </si>
  <si>
    <t>stalk nitrate concentrations increased at one of three sites when fertilizers were banded compared to broadcasted.</t>
  </si>
  <si>
    <t>At one of the three sites included in this study (Concord, NE), cash crop stalk nitrate concentrations significantly increased when either UAN or a 7:3 mixture of UAN and Nitamin-Nfusion fertilizers was banded compared to broadcasted. Fertilizer application strategy had no effect on cash crop stalk nitrate at the other two sites.</t>
  </si>
  <si>
    <t>subsurface bands (narrow trench of soil 5 cm wide by 5 cm deep located midway between every other soybean row)</t>
  </si>
  <si>
    <t>broadcast, UAN</t>
  </si>
  <si>
    <t>broadcasted fertilizer (UAN)</t>
  </si>
  <si>
    <t>banded, UAN</t>
  </si>
  <si>
    <t>banned fertilizer (UAN)</t>
  </si>
  <si>
    <t>ns</t>
  </si>
  <si>
    <t>ploymer-coated urea</t>
  </si>
  <si>
    <t>release of nitrogen over an 8 week period</t>
  </si>
  <si>
    <t>fixed uniform nitrogen rate based on strip average of soil nitrate and organic matter obtained from grid sampling</t>
  </si>
  <si>
    <t>kg N/ha (4 year average)</t>
  </si>
  <si>
    <t>Uniform N</t>
  </si>
  <si>
    <t>maize grain yield</t>
  </si>
  <si>
    <t>variable rate nitrogen applied at 100% or recommended rate determined at each of the grid sample points based on the soil nitrate and organic matter found at that point</t>
  </si>
  <si>
    <t>Mg/kg</t>
  </si>
  <si>
    <t>Variable N</t>
  </si>
  <si>
    <t>no differences in cash crop yields when fertilizers were banded compared to broadcasted.</t>
  </si>
  <si>
    <t>At each of the three sites included in this study, cash crop yields increased when fertilizers were banded compared to broadcasted, but these increases were not statistically significant.</t>
  </si>
  <si>
    <t>variable rate nitrogen applied at 75% of recommended rate with the remainder being applied through fertigation if needed based on chlorophyll meter readings (nitrogen was applied only once in 1996 at rate of 34 kg/ha using a high clearnance applicator)</t>
  </si>
  <si>
    <t>Variable N @ 75%</t>
  </si>
  <si>
    <t>variable rate nitrogen plus an additional 10% recommended rate</t>
  </si>
  <si>
    <t>Variable N + 10%</t>
  </si>
  <si>
    <t>anhydrous ammonia without a nitrification inhibitor</t>
  </si>
  <si>
    <t>spring mid-row</t>
  </si>
  <si>
    <t>spring/mid-row</t>
  </si>
  <si>
    <t>fall in row</t>
  </si>
  <si>
    <t>no fertilizers</t>
  </si>
  <si>
    <t>maize grain nitrogen uptake</t>
  </si>
  <si>
    <t>no tillage</t>
  </si>
  <si>
    <t>kg/ha</t>
  </si>
  <si>
    <t>strip tillage</t>
  </si>
  <si>
    <t>strip tillage (20 cm depth with maize planted directly into tilled zone)</t>
  </si>
  <si>
    <t>grain nitrogen uptake was relatively unchanged when fertilizers were broadcasted compared to banded.</t>
  </si>
  <si>
    <t>There was no difference in grain nitrogen uptake when fertilizers were banded compared to broadcasted at two of the three sites included in this study. Grain nitrogen uptake did, however, increase when UAN was banded compared to broadcasted at the Concord, NE site, but there was no affect of banding a mixture of UAN and Nitamin-Nfusion compared to broadcasting the same fertilizer.</t>
  </si>
  <si>
    <t>one pass</t>
  </si>
  <si>
    <t>one pass (cultivated to a 10 cm depth before planting)</t>
  </si>
  <si>
    <t>chisel plow (20 cm depth and then cultivated to a 10cm dpepth before planting)</t>
  </si>
  <si>
    <t>early April (1 month before planting of cash crop)</t>
  </si>
  <si>
    <t>pre-plant</t>
  </si>
  <si>
    <t>side dress</t>
  </si>
  <si>
    <t>mid June (1.5 months after planting cash crop)</t>
  </si>
  <si>
    <t>side dress post planting</t>
  </si>
  <si>
    <t>2,3</t>
  </si>
  <si>
    <t>Soil</t>
  </si>
  <si>
    <t>soil nitrate (0-1.2 m depth)</t>
  </si>
  <si>
    <t>&lt;0.0001</t>
  </si>
  <si>
    <t>soil nitrate concentrations increased when fertilizers were banded compared to broadcasted.</t>
  </si>
  <si>
    <t xml:space="preserve">Soil nitrate was measured at two of the three sites included in this study. Soil nitrate levels at 0-1.2 m depth significantly increased  when fertilizers were banded compared to broadcasted. </t>
  </si>
  <si>
    <t>lb/acre</t>
  </si>
  <si>
    <t>crop yield (maize grain)</t>
  </si>
  <si>
    <t>bu/ac</t>
  </si>
  <si>
    <t>spring with variable rate</t>
  </si>
  <si>
    <t>spring applied fertilizer with variable rate at V10</t>
  </si>
  <si>
    <t>variable rate split application strategy</t>
  </si>
  <si>
    <t>variable rate nitrogen application had no effect on maize yields compared to spring applied nitrogen.</t>
  </si>
  <si>
    <t>There were generally no maize yield differences between spring appplied nitrogen and the Variable Rate Nitrogen (Split application) and Variable Rate Nitrogen (Rescue Application) strategies.</t>
  </si>
  <si>
    <t>There were no corn yield differences between spring-N and the VRNS and VRNR strategies in either rotation. Generally, corn yields were low in the 2012 and 2013 years, with corn production in CC especially challenging in the adverse dry growing conditions (yield gap between crop rotation was approximately 4,390 kg ha–1 [70 bu ac–1]).</t>
  </si>
  <si>
    <t>variable rate rescue application strategy</t>
  </si>
  <si>
    <t>Chemical</t>
  </si>
  <si>
    <t>fertilizer dribbled-over-row (surface banded directly over crop row)</t>
  </si>
  <si>
    <t>starter</t>
  </si>
  <si>
    <t>Enivronmental</t>
  </si>
  <si>
    <t>fertilizer applied directly in seed furrow (below surface, direct seed contact)</t>
  </si>
  <si>
    <t>Nitrate</t>
  </si>
  <si>
    <t>11-17-6</t>
  </si>
  <si>
    <t>Total Nitrogen</t>
  </si>
  <si>
    <t>Ammonium</t>
  </si>
  <si>
    <t>Nitrous oxide emissions</t>
  </si>
  <si>
    <t>early in growing season</t>
  </si>
  <si>
    <t>22-17-6</t>
  </si>
  <si>
    <t>soil nitrate + ammonium content (0.0 to 0.6 m depth) after harvest</t>
  </si>
  <si>
    <t>Early in growing season</t>
  </si>
  <si>
    <t>area-scaled nitrous oxide</t>
  </si>
  <si>
    <t>45-17-6</t>
  </si>
  <si>
    <t>soil nitrate at maize planting (0-30 cm depth)</t>
  </si>
  <si>
    <t>residual total soil nitrogen (0-60 cm depth)</t>
  </si>
  <si>
    <t>soil ammonium at maize planting (0-30 cm depth)</t>
  </si>
  <si>
    <t>56-17-6</t>
  </si>
  <si>
    <t>yield-scaled nitrous oxide</t>
  </si>
  <si>
    <t>soil nitrate at maize V6 stage (0-30 cm depth)</t>
  </si>
  <si>
    <t>residual total soil nitrogen from enriched UAN fertilizer (0-107 cm depth)</t>
  </si>
  <si>
    <t>soil ammonium at maize V6 stage (0-30 cm depth)</t>
  </si>
  <si>
    <t>nitrous oxide (N20)</t>
  </si>
  <si>
    <t>total soil mineral nitrate at maize V6 stage (0-30 cm depth)</t>
  </si>
  <si>
    <t>fertilizer-derived nitrogen recovered in soil (0-90 cm depth)</t>
  </si>
  <si>
    <t>area scaled nitrous oxide emissions (N2O) in maize</t>
  </si>
  <si>
    <t>soil nitrate (0-240 cm depth) prior to planting cash crop</t>
  </si>
  <si>
    <t>fertilizer-derived nitrogen recovered in soil (0-130 cm depth)</t>
  </si>
  <si>
    <t>mid growing season</t>
  </si>
  <si>
    <t>yield scaled nitrous oxide emissions (N2O) in maize</t>
  </si>
  <si>
    <t>total soil mineral nitrate at maize planting (0-30 cm depth)</t>
  </si>
  <si>
    <t>soil ammonium at maize R1 stage (0-30 cm depth)</t>
  </si>
  <si>
    <t>ferilizer-induced cumulative nitrous oxide emission factor (EF)</t>
  </si>
  <si>
    <t>fertilizer-induced nitrous oxide emissions factor</t>
  </si>
  <si>
    <t>harvest/post harvest</t>
  </si>
  <si>
    <t>nitrous oxide (N20) + nitric oxide (NO)</t>
  </si>
  <si>
    <t>soil nitrate at maize R1 stage (0-30 cm depth)</t>
  </si>
  <si>
    <t>soil ammonium residual (0-0.3m)</t>
  </si>
  <si>
    <t>total soil mineral nitrate at maize R1 stage (0-30 cm depth)</t>
  </si>
  <si>
    <t>soil ammonium at post harvest of maize (0-30 cm depth)</t>
  </si>
  <si>
    <t>NO emissions</t>
  </si>
  <si>
    <t>residual soil ammonium (0-60 cm depth)</t>
  </si>
  <si>
    <t>nitric oxide (NO)</t>
  </si>
  <si>
    <t>soil ammonium content (0.0 to 0.6 m depth) after harvest</t>
  </si>
  <si>
    <t>uniformly applied fertilizer (based upon the median value for the field)</t>
  </si>
  <si>
    <t>soil nitrate residual (0-0.3m)</t>
  </si>
  <si>
    <t>soil ammonium at post harvest of maize (60-90 cm depth)</t>
  </si>
  <si>
    <t>residual soil nitrate (0-60 cm depth)</t>
  </si>
  <si>
    <t>residual soil ammonium from enriched UAN fertilizer (0-107 cm depth)</t>
  </si>
  <si>
    <t>soil nitrate content (0.0 to 0.6 m depth) after harvest</t>
  </si>
  <si>
    <t>variable rate fertilizer (based upon interpolated values of the soil fertility within the plot)</t>
  </si>
  <si>
    <t>soil ammonium at post harvest of maize (30-60 cm depth)</t>
  </si>
  <si>
    <t>soil nitrate (0-240 cm depth) post harvest of cash crop</t>
  </si>
  <si>
    <t>soil residual nitrate (0-90 cm depth, after harvest or early spring)</t>
  </si>
  <si>
    <t>no fertilizer</t>
  </si>
  <si>
    <t>soil residual nitrate (0-90 cm depth)</t>
  </si>
  <si>
    <t>early application of nitrogen fertilizer (preplanting &amp; planting and/or V6 stage, March)</t>
  </si>
  <si>
    <t>early</t>
  </si>
  <si>
    <t>residual soil nitrate from enriched UAN fertilizer (0-107 cm depth)</t>
  </si>
  <si>
    <t>residual soil nitrate (0-0.9 m depth)</t>
  </si>
  <si>
    <t>late application of nitrogen fertilizer (no preplant fertilization, applied at planting and/or V6 stage)</t>
  </si>
  <si>
    <t>late</t>
  </si>
  <si>
    <t>postharvest soil nitrate content</t>
  </si>
  <si>
    <t>residual soil nitrate (0-90 cm depth)</t>
  </si>
  <si>
    <t>nitrogen fertilizer applied at planting only</t>
  </si>
  <si>
    <t>P</t>
  </si>
  <si>
    <t xml:space="preserve">nitrogen fertilizer applied at planting and V6 </t>
  </si>
  <si>
    <t>P+V6</t>
  </si>
  <si>
    <t>nitrogen fertilizer applied at V6 only</t>
  </si>
  <si>
    <t>V6</t>
  </si>
  <si>
    <t>cereal rye terminated in early April</t>
  </si>
  <si>
    <t>cereal rye terminated in mid April</t>
  </si>
  <si>
    <t>cereal rye terminated in late April</t>
  </si>
  <si>
    <t>250 kg N/ha applied at planting</t>
  </si>
  <si>
    <t>granular NH4NO3 fertilizer</t>
  </si>
  <si>
    <t>125 kg N/ha applied at planting and 125 kg N/ha sidedress at V6-V8 stage</t>
  </si>
  <si>
    <t>300 kg N/ha applied at planting</t>
  </si>
  <si>
    <t>62 kg N/ha applied at planting  and 123 kg N/ha sidedress at V6-V8 stage</t>
  </si>
  <si>
    <t>25 kg N/ha applied at planting and 50 kg N/ha sidedress  at V6-V8 stage and at V10 stage</t>
  </si>
  <si>
    <t>agronomic efficiency</t>
  </si>
  <si>
    <t>bu/lb N</t>
  </si>
  <si>
    <t>variable rate nitrogen split application had no effect on agronomic efficiency while a variable rate nitrogen rescue strategy reduced agronomic efficiency.</t>
  </si>
  <si>
    <t>The agronomic efficency with the spring applied nitrogen and Variable Rate Nitrogen (Split Application) Strategy in maize-soybean rotations were the same, but the Variable Rate Nitrogen (Rescue) Strategy applied more in-season nitrogen, which significantly reduced agronomic efficiency.</t>
  </si>
  <si>
    <t>0 kg N/ha</t>
  </si>
  <si>
    <t>fixed rate application of phosphorus</t>
  </si>
  <si>
    <t>variable rate application of phosphorus</t>
  </si>
  <si>
    <t>no phosphorus fertilization</t>
  </si>
  <si>
    <t>uniform preplant nitrogen fertilizer</t>
  </si>
  <si>
    <t>variable rate preplant nitrogen &amp; phosphorus fertilizer</t>
  </si>
  <si>
    <t>uniform preplant nitrogen fertilizer, variable planting density</t>
  </si>
  <si>
    <t>variable rate preplant nitrogen &amp; phosphorus fertilizer, variable planting density</t>
  </si>
  <si>
    <t>uniform preplant nitrogen fertilizer, late nitrogen, uniform planting density</t>
  </si>
  <si>
    <t>variable rate preplant nitrogen fertilizer, late nitrogen, uniform planting density</t>
  </si>
  <si>
    <t>uniform preplant nitrogen fertilizer, 3 planting densities</t>
  </si>
  <si>
    <t>variable rate preplant nitrogen fertilizer, 3 planting densities</t>
  </si>
  <si>
    <t>single preplant nitrogen application (135 kg N/ha)</t>
  </si>
  <si>
    <t>broadcast urea-N (46-0-0) and incorporated to a depth of 8 cm with a field cultivator within 24 h of application</t>
  </si>
  <si>
    <t>preplant</t>
  </si>
  <si>
    <t>single preplant</t>
  </si>
  <si>
    <t>split nitrogen application (45 kg N/ha at preplant and 90 kg N/ha applied as side-dress at V4 maize development stage)</t>
  </si>
  <si>
    <t>broadcast urea-N (46-0-0) with urease inhibitor (NBPT) with V4 stage side dress application</t>
  </si>
  <si>
    <t>preplant + V4 stage</t>
  </si>
  <si>
    <t>unfertilized</t>
  </si>
  <si>
    <t>zero-N control</t>
  </si>
  <si>
    <t>tile drainage</t>
  </si>
  <si>
    <t>no tile drainage</t>
  </si>
  <si>
    <t>fall application with nitrapyrin at recommended rate of (0.56 kg ai/ha)</t>
  </si>
  <si>
    <t>spring application (preplant)</t>
  </si>
  <si>
    <t>side dress application at maize V3-V5 stage</t>
  </si>
  <si>
    <t>Crop Nitrogen Uptake</t>
  </si>
  <si>
    <t>Mg dry matter/ha</t>
  </si>
  <si>
    <t>Stand Count</t>
  </si>
  <si>
    <t>contrasts</t>
  </si>
  <si>
    <t>25 lb/acre preplant and 0 lb/acre sidedress at V6 growth stage</t>
  </si>
  <si>
    <t>ammonium sulfate [(NH4)2SO4]</t>
  </si>
  <si>
    <t>Yields</t>
  </si>
  <si>
    <t>0 lb/acre preplant and 25 lb/acre sidedress at V6 growth stage</t>
  </si>
  <si>
    <t>nonfertilized</t>
  </si>
  <si>
    <t>50 lb/acre preplant and 0 lb/acre sidedress at V6 growth stage</t>
  </si>
  <si>
    <t>single U application at 100% of the recommended N rate</t>
  </si>
  <si>
    <t>no differences in grain yield among split rate applications of fertilizers.</t>
  </si>
  <si>
    <t>There were no statistical differences in grain yields when fertilizer was applied once in the spring or with split applications.</t>
  </si>
  <si>
    <t>There were no differences in grain or whole-plant yield among treatments receiving nitrogen fertilizer. Whole-plant nitrogen uptake was greater in the UI-Sp100 treatment compared with U-S100 and UI-Sp85. The current results demonstrate that a moderate (i.e., 15%) reduction in nitrogen rate, when combined with modification of application timing and/or nitrogen source, can maintain grain yield and improve nitrogen surplus and nitrogen recovery efficiency.</t>
  </si>
  <si>
    <t>Grain (Soybean)</t>
  </si>
  <si>
    <t>0 lb/acre preplant and 50 lb/acre sidedress at V6 growth stage</t>
  </si>
  <si>
    <t>U-Sp100, split U application at 100% of the RN</t>
  </si>
  <si>
    <t>Seedling Density (Maize)</t>
  </si>
  <si>
    <t>25 lb/acre preplant and 25 lb/acre sidedress at V6 growth stage</t>
  </si>
  <si>
    <t>split U application at 85% of the RN</t>
  </si>
  <si>
    <t>soybean grain nitrogen concentration</t>
  </si>
  <si>
    <t>75 lb/acre preplant and 0 lb/acre sidedress at V6 growth stage</t>
  </si>
  <si>
    <t>split application of UI at 100% of the RN</t>
  </si>
  <si>
    <t>stand count (maize)</t>
  </si>
  <si>
    <t>0 lb/acre preplant and 75 lb/acre sidedress at V6 growth stage</t>
  </si>
  <si>
    <t>aboveground N uptake (maize)</t>
  </si>
  <si>
    <t>soybean grain yield</t>
  </si>
  <si>
    <t>aboveground nitrogen uptake increased with the urea inhibitor split application rate (100%).</t>
  </si>
  <si>
    <t>grain nitrogen (soybean)</t>
  </si>
  <si>
    <t>Whole-plant nitrogen uptake was greater in the urea inhibitor split application (100%) treatment compared with split application (85%) and split application (100%) without the urea inhibitor.</t>
  </si>
  <si>
    <t>25 lb/acre preplant and 50 lb/acre sidedress at V6 growth stage</t>
  </si>
  <si>
    <t>maize stand count (3 year average)</t>
  </si>
  <si>
    <t>soybean yield</t>
  </si>
  <si>
    <t>Damaged Stalks</t>
  </si>
  <si>
    <t>50 lb/acre preplant and 25 lb/acre sidedress at V6 growth stage</t>
  </si>
  <si>
    <t>broken stalks (maize)</t>
  </si>
  <si>
    <t>Grain (Maize)</t>
  </si>
  <si>
    <t>Nitrogen Use Efficiency</t>
  </si>
  <si>
    <t>maize grain yield (early planting)</t>
  </si>
  <si>
    <t>125 lb/acre preplant and 0 lb/acre sidedress at V6 growth stage</t>
  </si>
  <si>
    <t>maize grain nitrogen concentration</t>
  </si>
  <si>
    <t>maize grain yield (late planting)</t>
  </si>
  <si>
    <t>maize grain nitrogen yield</t>
  </si>
  <si>
    <t>0 lb/acre preplant and 125 lb/acre sidedress at V6 growth stage</t>
  </si>
  <si>
    <t>maize grain yield (early planting, hybrid 1)</t>
  </si>
  <si>
    <t>maize grain nitrogen removal</t>
  </si>
  <si>
    <t>Nitrogen Recovery Efficiency</t>
  </si>
  <si>
    <t>maize grain yield (late planting, hybrid 1)</t>
  </si>
  <si>
    <t>25 lb/acre preplant and 100 lb/acre sidedress at V6 growth stage</t>
  </si>
  <si>
    <t>maize grain total nitrogen concentration</t>
  </si>
  <si>
    <t>Nitrogen Internal Efficiency</t>
  </si>
  <si>
    <t>maize grain yield (early planting, hybrid 2)</t>
  </si>
  <si>
    <t>grain nitrogen uptake (maize)</t>
  </si>
  <si>
    <t>nitrous oxide emissions decreased only when there was a split application (85%) combined with urea inhibitor.</t>
  </si>
  <si>
    <t>maize nitrogen use efficiency</t>
  </si>
  <si>
    <t xml:space="preserve">The only fertilizer application treatment that decreased nitrous oxide emissions compared to emissions measured from a single application in the spring was the 85% split application combined with urea inhibitor. </t>
  </si>
  <si>
    <t>maize grain yield (late planting, hybrid 2)</t>
  </si>
  <si>
    <t>50 lb/acre preplant and 75 lb/acre sidedress at V6 growth stage</t>
  </si>
  <si>
    <t>grain nitrogen content (maize)</t>
  </si>
  <si>
    <t>Harvest Index</t>
  </si>
  <si>
    <t>grain yield (maize)</t>
  </si>
  <si>
    <t>maize grain nitrogen surplus</t>
  </si>
  <si>
    <t>75 lb/acre preplant and 50 lb/acre sidedress at V6 growth stage</t>
  </si>
  <si>
    <t>nitrogen fertilizer recovery efficiency</t>
  </si>
  <si>
    <t>Stover Biomass (Maize)</t>
  </si>
  <si>
    <t>maize whole plant dry matter</t>
  </si>
  <si>
    <t>175 lb/acre preplant and 0 lb/acre sidedress at V6 growth stage</t>
  </si>
  <si>
    <t>Aboveground Biomass (Maize)</t>
  </si>
  <si>
    <t>dry matter stover yield</t>
  </si>
  <si>
    <t>Aboveground Biomass (Soybean)</t>
  </si>
  <si>
    <t>maize yield</t>
  </si>
  <si>
    <t>V6 dry wt.</t>
  </si>
  <si>
    <t>0 lb/acre preplant and 175 lb/acre sidedress at V6 growth stage</t>
  </si>
  <si>
    <t>plant nitrogen concentration (soybean)</t>
  </si>
  <si>
    <t>maize whole plant nitrogen surplus</t>
  </si>
  <si>
    <t>maize yields</t>
  </si>
  <si>
    <t>silage yield</t>
  </si>
  <si>
    <t>plant nitrogen (soybean)</t>
  </si>
  <si>
    <t>maize stover nitrogen concentration</t>
  </si>
  <si>
    <t>maize grain yield (3 year average)</t>
  </si>
  <si>
    <t>25 lb/acre preplant and 150 lb/acre sidedress at V6 growth stage</t>
  </si>
  <si>
    <t>stover yield</t>
  </si>
  <si>
    <t>maize total N</t>
  </si>
  <si>
    <t>maize nitrogen recovery</t>
  </si>
  <si>
    <t>Grain Quality</t>
  </si>
  <si>
    <t>50 lb/acre preplant and 125 lb/acre sidedress at V6 growth stage</t>
  </si>
  <si>
    <t>Soybean</t>
  </si>
  <si>
    <t>plant dry matter (soybean)</t>
  </si>
  <si>
    <t>plant nitrogen uptake (maize)</t>
  </si>
  <si>
    <t>soybean protein</t>
  </si>
  <si>
    <t>maize total nitrogen uptake</t>
  </si>
  <si>
    <t>soybean oil</t>
  </si>
  <si>
    <t>75 lb/acre preplant and 100 lb/acre sidedress at V6 growth stage</t>
  </si>
  <si>
    <t>mg N/kg/day</t>
  </si>
  <si>
    <t>maize whole plant (grain &amp; stover) nitrogen uptake</t>
  </si>
  <si>
    <t>soybean fiber</t>
  </si>
  <si>
    <t>maize leaf nitrogen content at silking (3 year average)</t>
  </si>
  <si>
    <t>no differences in soil ammonium residual with split applications or urea inhibitors compared to a single spring application.</t>
  </si>
  <si>
    <t>Soil ammonium residuals remained similar with single or split applications of fertilizers.</t>
  </si>
  <si>
    <t>maize total nitrogen uptake (3 year average)</t>
  </si>
  <si>
    <t>maize total aboveground nitrogen yield</t>
  </si>
  <si>
    <t>125 lb/acre preplant and 50 lb/acre sidedress at V6 growth stage</t>
  </si>
  <si>
    <t>[55] maize grain nitrogen uptake</t>
  </si>
  <si>
    <t>[56] maize whole plant (grain &amp; stover) nitrogen uptake</t>
  </si>
  <si>
    <t>[57] maize leaf nitrogen content at silking (3 year average)</t>
  </si>
  <si>
    <t>[58] maize stand count (3 year average)</t>
  </si>
  <si>
    <t>[59] maize grain yield (3 year average)</t>
  </si>
  <si>
    <t>[60] maize total nitrogen uptake (3 year average)</t>
  </si>
  <si>
    <t>surface banded 200 kg N/ha a the V1 stage</t>
  </si>
  <si>
    <t>PI(high/split)</t>
  </si>
  <si>
    <t>increased soil nitrate concentrations with split applications of fertilizers that included urea inhibitors.</t>
  </si>
  <si>
    <t>Soil nitrate residuals increased when fertilizers included a urea inhibitor and were split applied compared to a single spring application without the uread inhibitor.</t>
  </si>
  <si>
    <t>point injection 200 kg N/ha total (50, 50, and 100 kg N/ha at the V1, V5, and V9 stages)</t>
  </si>
  <si>
    <t>KI</t>
  </si>
  <si>
    <t>knife-injection of 200 kg N/ha a the V1 stage</t>
  </si>
  <si>
    <t>SB</t>
  </si>
  <si>
    <t>point injection 125 kg N/ha total (25,50, and 50 kg N/ha at the V1, V5, and V9 stages)</t>
  </si>
  <si>
    <t>PI(low/split)</t>
  </si>
  <si>
    <t>Mg/ha</t>
  </si>
  <si>
    <t>preplant nitrogen application (56 kg N/ha)</t>
  </si>
  <si>
    <t>PDIFF</t>
  </si>
  <si>
    <t>grain yield decreased when fertilizers where applied at a shallow depth.</t>
  </si>
  <si>
    <t xml:space="preserve">The grain yield decreased at the highest nitrogen rate with the high speed-low draft opener system application, but not the conventional till knife injection system. This resulted in a higher grain yield at the agronomic optimum nitrogen rate for the conventional till knife injection system application than high speed-low draft opener system (11.95 Mg ha–1 at 205 kg N ha–1 and 11.69 Mg ha–1 at 168 kg N ha–1, respectively, for the conventional till knife injection system and  high speed-low draft opener system). </t>
  </si>
  <si>
    <t>The mean grain yield response to nitrogen rates was a quadratic fit for both high speed-low draft opener system and conventional till knife injection system methods (Fig. 6). The grain yield decreased at the highest nitrogen rate with the high speed-low draft opener system application, but not the conventional till knife injection system. This resulted in a higher grain yield at the agronomic optimum nitrogen rate for the conventional till knife injection system application than high speed-low draft opener system (11.95 Mg ha–1 at 205 kg N ha–1 and 11.69 Mg ha–1 at 168 kg N ha–1, respectively, for the conventional till knife injection system and  high speed-low draft opener system). The agronomic optimum nitrogen rate was lower for the high speed-low draft opener system as a result of the grain yield decrease with the highest nitrogen rate, which reduced overall grain yield potential by 0.28 Mg ha–1 (2.3%).</t>
  </si>
  <si>
    <t>preplant nitrogen application (112 kg N/ha)</t>
  </si>
  <si>
    <t>Scheffe</t>
  </si>
  <si>
    <t>preemergence, 0 kg N/ha, without nitrapyrin inhibitor</t>
  </si>
  <si>
    <t>sidedress, 0 kg N/ha, without nitrapyrin inhibitor</t>
  </si>
  <si>
    <t>plant nitrogen uptake was affected by nitrogen fertilizer application timing (preemergence vs. V6 sidedress), but this is dependent on the quantity of fertilizers applied.</t>
  </si>
  <si>
    <t>Plant nitrogen uptake increased when fertilizers were sidedressed at V6 and 90 kg N/ha were applied.  At the other two fertilizer rates, there were no other effects of the application timing of nitrogen.</t>
  </si>
  <si>
    <t>preplant nitrogen application (168 kg N/ha)</t>
  </si>
  <si>
    <t>preemergence, 90 kg N/ha, without nitrapyrin inhibitor</t>
  </si>
  <si>
    <t>sidedress, 90 kg N/ha, without nitrapyrin inhibitor</t>
  </si>
  <si>
    <t>preplant nitrogen application (224 kg N/ha)</t>
  </si>
  <si>
    <t>preemergence, 180 kg N/ha, without nitrapyrin inhibitor</t>
  </si>
  <si>
    <t>sidedress, 180 kg N/ha, without nitrapyrin inhibitor</t>
  </si>
  <si>
    <t>preemergence, 0 kg N/ha, with nitrapyrin inhibitor</t>
  </si>
  <si>
    <t>sidedress, 0 kg N/ha, with nitrapyrin inhibitor</t>
  </si>
  <si>
    <t>split nitrogen application (56 kg N/ha at preplant and 56 kg N/ha V4-6 stage)</t>
  </si>
  <si>
    <t>preemergence, 90 kg N/ha, with nitrapyrin inhibitor</t>
  </si>
  <si>
    <t>sidedress, 90 kg N/ha, with nitrapyrin inhibitor</t>
  </si>
  <si>
    <t>split nitrogen application (56 kg N/ha at preplant and 112 kg N/ha V4-6 stage)</t>
  </si>
  <si>
    <t>preemergence, 180 kg N/ha, with nitrapyrin inhibitor</t>
  </si>
  <si>
    <t>sidedress, 180 kg N/ha, with nitrapyrin inhibitor</t>
  </si>
  <si>
    <t>split nitrogen application (56 kg N/ha at preplant and 168 kg N/ha V4-6 stage)</t>
  </si>
  <si>
    <t>maize grain yield was unaffected by nitrogen fertilizer application timing (preemergence vs. V6 sidedress).</t>
  </si>
  <si>
    <t>Grain yield was significantly increased by the nitrogen rate (P &lt; 0.001), but neither nitrogen application timing nor nitrapyrin inhibitor treatment factors statistically influenced grain yield.</t>
  </si>
  <si>
    <t>preplant nitrogen application (0 kg N/ha)</t>
  </si>
  <si>
    <t>nitrogen application at planting (75 kg N/ha)</t>
  </si>
  <si>
    <t>labelled (NH4)2SO4 fertilizer</t>
  </si>
  <si>
    <t>at planting</t>
  </si>
  <si>
    <t>nitrogen application at planting (150 kg N/ha)</t>
  </si>
  <si>
    <t>nitrogen application at V8 leaf stage (75 kg N/ha)</t>
  </si>
  <si>
    <t>at the eight-leaf stage (V8)</t>
  </si>
  <si>
    <t>harvest index for maize was unaffected by nitrogen fertilizer application timing (preemergence vs. V6 sidedress).</t>
  </si>
  <si>
    <t>Fertilizer application timing had no effect on maize harvest index. The harvest index was only affected by the nitrogen rate factor, increasing as the nitrogen rate increased (0.48, 0.53, and 0.57 for 0N, 90N, and 180N).</t>
  </si>
  <si>
    <t>nitrogen application at V8 leaf stage (150 kg N/ha)</t>
  </si>
  <si>
    <t>nitrogen application at planting (100 kg N/ha)</t>
  </si>
  <si>
    <t>nitrogen application at planting (200 kg N/ha)</t>
  </si>
  <si>
    <t>kg/kg</t>
  </si>
  <si>
    <t>nitrogen use efficiency for maize was unaffected by nitrogen fertilizer application timing (preemergence vs. V6 sidedress).</t>
  </si>
  <si>
    <t>Nitrogen use efficiency was unaffected by fertilizer application timing. However, nitrogen use efficiency was significantly affected by both the nitrogen rate and nitrapyrin inhibitor factors. The nitrogen use efficiency decreased, as expected, when the nitrogen applied increased from 90N to 180N (41t o 33 kg kg–1).</t>
  </si>
  <si>
    <t>nitrogen application at V8 leaf stage (100 kg N/ha)</t>
  </si>
  <si>
    <t>Nitrogen use efficiency was significantly affected by both the nitrogen rate and nitrapyrin inhibitor factors. The nitrogen use efficiency decreased, as expected, when the nitrogen applied increased from 90N to 180N (41t o 33 kg kg–1).</t>
  </si>
  <si>
    <t>nitrogen application at V8 leaf stage (200 kg N/ha)</t>
  </si>
  <si>
    <t>broadcast application of nitrogen fertilizer</t>
  </si>
  <si>
    <t>nitrogen recovery for maize was affected by nitrogen fertilizer application timing (preemergence vs. V6 sidedress), but this is dependent on fertilizer rate.</t>
  </si>
  <si>
    <t>Nitrogen recovery efficiency increased as the nitrogen timing was delayed from pre-emergence to the V6 stage (0.41 vs. 0.59 kg kg–1 for pre-emergence vs. sidedress) and was most prominent at the 90N level.</t>
  </si>
  <si>
    <t>sidedress application of nitrogen fertilizer at approximately the 6-leaf stage</t>
  </si>
  <si>
    <t xml:space="preserve">0 kg N/ha </t>
  </si>
  <si>
    <t>56 kg N/ha</t>
  </si>
  <si>
    <t>112 kg N/ha</t>
  </si>
  <si>
    <t>168 kg N/ha</t>
  </si>
  <si>
    <t>nitrogen internal efficiency for maize was unaffected by nitrogen fertilizer application timing (preemergence vs. V6 sidedress).</t>
  </si>
  <si>
    <t>Nitrogen internal efficiency was unaffected by nitrogen application timing (pre-emergence vs. V6 stage).</t>
  </si>
  <si>
    <t>no-tillage with residue removed</t>
  </si>
  <si>
    <t>no-tillage with surface residue</t>
  </si>
  <si>
    <t>conventional tillage with residue removed</t>
  </si>
  <si>
    <t>lsmeans</t>
  </si>
  <si>
    <t>conventional tillage with surface residue</t>
  </si>
  <si>
    <t>Drainage</t>
  </si>
  <si>
    <t>surface_knife</t>
  </si>
  <si>
    <t>Runoff</t>
  </si>
  <si>
    <t>grain yields did not differ among the surface-broadcast urea and knife-injected anhydrous ammonia.</t>
  </si>
  <si>
    <t>Over this two year study, maize grain yields were similar among plots where anhydrous ammonia was knife-injected at 0.10 or 0.20 m depths and urea was surface-broadcasted.</t>
  </si>
  <si>
    <t>uniform nitrogen application management (mean of 142 kg N/ha over all sites and years)</t>
  </si>
  <si>
    <t>annual tile drainage discharge volume</t>
  </si>
  <si>
    <t>sem</t>
  </si>
  <si>
    <t>flow-weighted nitrate concentration in drainage tiles</t>
  </si>
  <si>
    <t>V6 to V9 maize growth stage</t>
  </si>
  <si>
    <t>UM</t>
  </si>
  <si>
    <t>annual nitrate load in drainage tiles</t>
  </si>
  <si>
    <t>yield-scaled nitrate load</t>
  </si>
  <si>
    <t>variable rate technology nitrogen application (mean of 141 kg N/ha over all sites and years)</t>
  </si>
  <si>
    <t>yield-scaled nitrate concentration</t>
  </si>
  <si>
    <t>VRT</t>
  </si>
  <si>
    <t>reduced variable rate technology nitrogen application (15% less than variable rate treatment, approx. 120 kg N/ha)</t>
  </si>
  <si>
    <t>RVRT</t>
  </si>
  <si>
    <t>100 lb N/acre (UAN) broadcast sprayed at preplant</t>
  </si>
  <si>
    <t>(6) 100 BDCT</t>
  </si>
  <si>
    <t>knife_knife</t>
  </si>
  <si>
    <t>100 lb N/acre (UAN) band sprayed on ridge at preplant</t>
  </si>
  <si>
    <t>(4) 100 B-R</t>
  </si>
  <si>
    <t>100 lb N/acre (UAN) point injected in ridge at preplant</t>
  </si>
  <si>
    <t>stover yields did not differ among the surface-broadcast urea and knife-injected anhydrous ammonia.</t>
  </si>
  <si>
    <t>(7) 100 PINJ-R</t>
  </si>
  <si>
    <t>Over this two year study, stover yields were similar among plots where anhydrous ammonia was knife-injected at 0.10 or 0.20 m depths and urea was surface-broadcasted.</t>
  </si>
  <si>
    <t>100 lb N/acre (UAN) point injected in furrow (interrow) at preplant</t>
  </si>
  <si>
    <t>(8) 100 PINJ-V</t>
  </si>
  <si>
    <t>30 lb N/acre (UAN) band sprayed on ridge at preplant and 70 lb N/acre (UAN) point injected in furrow (sidedress) at maize V7 leaf stage</t>
  </si>
  <si>
    <t>(10) 30+70 V7 B-R/PINJ-V</t>
  </si>
  <si>
    <t>30 lb N/acre (UAN) band sprayed on ridge at preplant and 70 lb N/acre (UAN) point injected in furrow (sidedress) at maize V16 leaf stage</t>
  </si>
  <si>
    <t>(11) 30+70 V16 B-R/PINJ-V</t>
  </si>
  <si>
    <t>0 lb N/acre</t>
  </si>
  <si>
    <t>100 lb N/acre (AA) band sprayed on ridge at preplant</t>
  </si>
  <si>
    <t>g N/kg</t>
  </si>
  <si>
    <t>60 lb N/acre (UAN) band sprayed on ridge at preplant</t>
  </si>
  <si>
    <t>maize grain nitrogen concentration did not differ among the surface-broadcast urea and knife-injected anydrous ammonia. However, shallow knife-injected anhydrous ammonia (target depth of 0.10 m) increased nitrogen concentrations compared to deep knife-injected anhydrous ammonia (0.20 m).</t>
  </si>
  <si>
    <t>For maize grain nitrogen concentration, broadcast urea incorporated to 0.10 m depth did not differ from knife-injected anhydrous ammonia at 0.10 or 0.20 m depths.  Concentrations of nitrogen in maize grain increased with more shallow knife-injected anhydrous ammonia (0.10 m) compared with deeply knifed anhydrous ammonia (0.20 m) with 12.5 and 11.5 g N/kg, respectively.</t>
  </si>
  <si>
    <t>140 lb N/acre (UAN) band sprayed on ridge at preplant</t>
  </si>
  <si>
    <t>30 lb N/acre (UAN) band sprayed on ridge at preplant and 50 lb N/acre (UAN) point injected in furrow (sidedress) at maize V16 leaf stage</t>
  </si>
  <si>
    <t>30 lb N/acre (UAN) band sprayed on ridge at preplant and 70 lb N/acre (AA) point injected in furrow (sidedress) at maize V7 leaf stage</t>
  </si>
  <si>
    <t>168 kg N/ha of UAN (urea-ammonium nitrate) applied before planting</t>
  </si>
  <si>
    <t>56 kg N/ha of UAN (urea-ammonium nitrate) applied at planting and 112 kg N/ha of UAN sidedressed at V12</t>
  </si>
  <si>
    <t>168 kg N/ha of UAN A (urea-ammonium nitrate with AgrotainPlus) applied before planting</t>
  </si>
  <si>
    <t>56 kg N/ha of UAN A (urea-ammonium nitrate with AgrotainPlus) applied at planting and 112 kg N/ha of UAN A sidedressed at V12</t>
  </si>
  <si>
    <t>maize stover nitrogen did not differ among the surface-broadcast urea and knife-injected anhydrous ammonia.</t>
  </si>
  <si>
    <t>Over this two year study, maize stover nitrogen was similar among plots where anhydrous ammonia was knife-injected at 0.10 or 0.20 m depths and urea was surface-broadcasted.</t>
  </si>
  <si>
    <t>168 kg N/ha of SuperU applied before planting</t>
  </si>
  <si>
    <t>56 kg N/ha of SuperU applied before planting and 112 kg N/h of SuperU sidedressed at V12 stage</t>
  </si>
  <si>
    <t xml:space="preserve">56 kg N/ha of UAN (urea-ammonium nitrate) applied at planting and 112 kg N/ha of UAN sidedressed + 4.5 kg N/ha applied as a foliar treatment at V12 </t>
  </si>
  <si>
    <t>kg N/kg</t>
  </si>
  <si>
    <t>maize grain nitrogen yield did not differ among the surface-broadcast urea and knife-injected anydrous ammonia. However, shallow knife-injected anhydrous ammonia (target depth of 0.10 m) increased nitrogen concentrations compared to deep knife-injected anhydrous ammonia (0.20 m).</t>
  </si>
  <si>
    <t>Maize grain nitrogen yield did not differ among plots where urea was surface-broadcasted and incorporated to 0.10 m depth compared to plots where anhydrous ammonia was knife-injected at either 0.10 m or 0.20 m depths.  When comparing the two knife-injected treatments, concentrations of maize grain nitrogen yield increased with more shallowly injected anhydrous ammonia (0.10 m) compared with more deeply injected anhydrous ammonia (0.20 m) resulting in 136 and 120 g N/kg, respectively.</t>
  </si>
  <si>
    <t>56 kg N/ha of UAN A (urea-ammonium nitrate with AgrotainPlus) applied at planting and 112 kg N/ha of UAN A sidedressed + 4.5 kg N/ha applied as a foliar treatment at V12</t>
  </si>
  <si>
    <t>186 kg N/ha of ammonium (NH3) applied before planting</t>
  </si>
  <si>
    <t>56 kg N/ha of UAN (urea-ammonium nitrate) applied at planting and 168 kg N/ha of UAN sidedressed at V12</t>
  </si>
  <si>
    <t>56 kg N/ha of UAN A (urea-ammonium nitrate with AgrotainPlus) applied at planting and 168 kg N/ha of UAN A sidedressed at V12</t>
  </si>
  <si>
    <t xml:space="preserve">56 kg N/ha of UAN (urea-ammonium nitrate) applied at planting and 168 kg N/ha of UAN sidedressed + 4.5 kg N/ha applied as a foliar treatment at V12 </t>
  </si>
  <si>
    <t>maize total aboveground nitrogen yield did not differ among the surface-broadcast urea and knife-injected anydrous ammonia. However, shallow knife-injected anhydrous ammonia (target depth of 0.10 m) increased nitrogen concentrations compared to deep knife-injected anhydrous ammonia (0.20 m).</t>
  </si>
  <si>
    <t>For maize total aboveground nitrogen yield, broadcast urea incorporated to 0.10 m depth did not differ from knife-injected anhydrous ammonia at 0.10 or 0.20 m depths. Concentrations of total aboveground nitrogen yield increased with more shallow knife-injected anhydrous ammonia (0.10 m) compared with deeply knifed anhydrous ammonia (0.20 m) with 201 and 177 g N/kg, respectively.</t>
  </si>
  <si>
    <t>none</t>
  </si>
  <si>
    <t>56 kg N/ha of UAN A (urea-ammonium nitrate with AgrotainPlus) applied at planting and 168 kg N/ha of UAN A sidedressed + 4.5 kg N/ha applied as a foliar treatment at V12</t>
  </si>
  <si>
    <t>unfertilized (0 kg N/ha)</t>
  </si>
  <si>
    <t>112 kg N/ha of ESN (environmental smart nitrogen polymer coated urea) applied before planting</t>
  </si>
  <si>
    <t>112 kg N/ha of UAN (urea-ammonium nitrate) applied before planting</t>
  </si>
  <si>
    <t>%</t>
  </si>
  <si>
    <t>112 kg N/ha of UAN A (urea-ammonium nitrate with AgrotainPlus) applied before planting</t>
  </si>
  <si>
    <t>nitrogen fertilizer recovery efficiency did not differ among the surface-broadcast urea and knife-injected anydrous ammonia. However, shallow knife-injected anhydrous ammonia (target depth of 0.10 m) improved nitrogen efficency compared to deep knife-injected anhydrous ammonia (0.20 m).</t>
  </si>
  <si>
    <t>For nitrogen fertilizer recovery efficiency, broadcast urea incorporated to 0.10 m depth did not differ from knife-injected anhydrous ammonia at 0.10 or  0.20 m depths. However, nitrogen fertilizer recovery efficiency improved when anhydrous ammonia was knife-injected at 0.10 m depth (63% nitrogen remaining in soil) compared to more 0.20 m depth (76.5% nitrogen remaining in soil).</t>
  </si>
  <si>
    <t>112 kg N/ha of SuperU applied before planting</t>
  </si>
  <si>
    <t>56 kg N/ha of SuperU applied before planting and 84 kg N/h of SuperU sidedressed at V12 stage</t>
  </si>
  <si>
    <t>56 kg N/ha of UAN (urea-ammonium nitrate) applied at planting and 84 kg N/ha of UAN sidedressed at V12</t>
  </si>
  <si>
    <t>56 kg N/ha of UAN A (urea-ammonium nitrate with Agrotain) applied at planting and 84 kg N/ha of UAN A sidedressed at V12</t>
  </si>
  <si>
    <t>168 kg N/ha of ESN (environmental smart nitrogen polymer coated urea) applied before planting</t>
  </si>
  <si>
    <t>fertilizer-induced nitrous oxide emissions factor decreased when nitrogen fertilizers where knife-injected at a shallow depth (0.10 m) compared to conventional depths (0.20 m) and surface-broadcasting.</t>
  </si>
  <si>
    <t>The fertilizer-induced nitrous oxide emissions factor significantly increased when nitrogen fertilizer was knife-injected at 0.10 m compared to more deeply knifed fertilizers ( 0.20 m depth) and surface-broadcasted fertilizers over this two year study.</t>
  </si>
  <si>
    <t>soil ammonium content did not differ among the surface-broadcast urea and knife-injected anhydrous ammonia.</t>
  </si>
  <si>
    <t>Soil ammonium content was similar when nitrogen fertilizers were knife-injected (at 0.10 or 0.20 m depths) and surface-broadcast over this two year study.</t>
  </si>
  <si>
    <t>soil nitrate concentrations did not differ among the surface-broadcast urea and knife-injected anydrous ammonia. However, shallow knife-injected anhydrous ammonia (target depth of 0.10 m) decreased nitrate concentrations compared to deep knife-injected anhyrdous ammonia (0.20 m).</t>
  </si>
  <si>
    <t>For soil nitrate concentrations, broadcast urea incorporated to 0.10 m depth did not differ from knife-injected anhydrous ammonia at 0.10 and 0.20 m depths. Nitrate concentrations decreased when anhydrous ammonia was knife-injected at 0.10 m depth (11.6 kg N/ha) compared to more 0.20 m depth (14.7 kg N/ha).</t>
  </si>
  <si>
    <t>soil nitrate and ammonium concentrations were lower when nitrogen fertilizers were knife-injected at a shallow depth (0.10 m) and surface-broadcasted compared with knife-injected  at 0.20 m depth.</t>
  </si>
  <si>
    <t>For this two year study, the concentrations of soil nitrate and ammonium significantly increased when anhydrous ammonium was knife-injected at 0.20 m compared with when it was knife-injected at 0.10 m and when urea was surface-broadcasted with 0.10 m incorporation.</t>
  </si>
  <si>
    <t>nitrous oxide emissions were lowest when urea was surface-broadcast and incorporated to 0.1 m depth compared to knife-injected anhydrous ammonia applied at 0.10 m and 0.20 m depths. Emissions were greatest when the anhydrous ammonia was injected at 0.10 m.</t>
  </si>
  <si>
    <t>Surface broadcast urea substantially reduced nitrous oxide emissions compared to knife-injected anhydrous ammonia applied at 0.1 and 0.2 m depths during this two year study. The more shallowly applied anhydrous ammonia (0.10 m depth) resulted in more than 100% increase in emissions compared to the more deeply injected anhydrous ammonia (0.20 m). Cumulative emssions were 42% greater in the deeply injected anhydrous ammonia treatment compared to the surface broadcast urea treatment.</t>
  </si>
  <si>
    <t>nitric oxide emissions decreased when nitrogen fertilizers were knife-injected compared to surface-broadcasted.</t>
  </si>
  <si>
    <t>Nitric oxide emissions decreased with knife-injected anhydrous ammonia compared to surface-broadcast urea.  However, there were no differences in nitric oxide emissions when anhydrous ammonia was knife-injected at 0.10 m depth compared to being injected at 0.20 m depth.</t>
  </si>
  <si>
    <t>the lowest combined nitrogen oxide and nitric oxide emissions occurred when anhydrous ammonia was knife-injected at 0.20 m depth compared to knife-injections at 0.10 m depths and urea surface-broadcasted.</t>
  </si>
  <si>
    <t>When expressed in terms of total nitrogen emmitted per unit area, total nitrous oxide and nitric oxide emissions averaged across the two seasons increased in the order of (1) anhydrous ammonia was knife-injected to 0.20 m, (2) surface-broadcast urea, and (3) anhydrous ammonia was knife-injected to 0.10 m .</t>
  </si>
  <si>
    <t>ANOVA</t>
  </si>
  <si>
    <t>surface_interrow</t>
  </si>
  <si>
    <t>surface-broadcast urea at 45 kg/ha rate</t>
  </si>
  <si>
    <t>interrow banded urea at 45 kg/ha rate where banding occurred in a narrow trench of soil 5 cm wide by 5 cm deep located midway between every other soybean row</t>
  </si>
  <si>
    <t>soybean yields, protein content, oil content, fiber content, soybean plant nitrogen concentration, plant dry matter, plant nitrogen and grain nitrogen were unaffected by changes in the type (urea vs. polymer coated urea), placement (surface-broadcast vs. interrow banding), and rate (45 vs. 90 kg N/ha) of nitrogen fertilizers</t>
  </si>
  <si>
    <t xml:space="preserve">When averaged across 10 site years, there was little effect of nitrogen treatments on soybean productivity including yields, protein, oil and fiber content, nitrogen concentration, plant dry matter, plant nitrogen, and grain nitrogen. Grain nitrogen concentration was affected by nitrogen treatments (placement, type, and quantity), but this effect was dependent on all three of these factors. </t>
  </si>
  <si>
    <t>surface-broadcast polymer coated urea at 45 kg/ha rate</t>
  </si>
  <si>
    <t>interrow banded polymer coated urea at 45 kg/ha rate where banding occurred in a narrow trench of soil 5 cm wide by 5 cm deep located midway between every other soybean row</t>
  </si>
  <si>
    <t>surface-broadcast urea at 90 kg/ha rate</t>
  </si>
  <si>
    <t>interrow banded urea at 90 kg/ha rate where banding occurred in a narrow trench of soil 5 cm wide by 5 cm deep located midway between every other soybean row</t>
  </si>
  <si>
    <t>surface-broadcast polymer coated urea at 90 kg/ha rate</t>
  </si>
  <si>
    <t>interrow banded polymer coated urea at 90 kg/ha rate where banding occurred in a narrow trench of soil 5 cm wide by 5 cm deep located midway between every other soybean row</t>
  </si>
  <si>
    <t>g/kg</t>
  </si>
  <si>
    <t>soybean yields, protein content, oil content, fiber content, soybean plant nitrogen concentration, plant dry matter, plant nitrogen and grain nitrogen were unaffected by changes in the type (urea vs. polymer coated urea), placement (surface-broadcast vs. interrow banding), and rate (45 vs. 90 kg N/ha) of nitrogen fertilizers. Soybean grain yields were, however, dependent on all three treatment factors (placement, type, and amount).</t>
  </si>
  <si>
    <t>nitrogen fertilizer type x placement of fertilizer x nitrogen rate</t>
  </si>
  <si>
    <t>no difference in maize grain yield when comparing variable rate and uniform fertilizer applications practices.</t>
  </si>
  <si>
    <t>Maize grain yield was not influenced by variable rate nitrogen application method compared to uniform rate method in the three years that maize yields were reported.</t>
  </si>
  <si>
    <t>no difference in residual soil nitrate when comparing variable rate and uniform rate nitrogen applications in 3 out of 4 years. In the year there was an effect, variable rate application reduced the amount of residual soil nitrate compared to uniform rate nitrogen applications.</t>
  </si>
  <si>
    <t xml:space="preserve">The variable rate nitrogen and uniform nitrogen application methods resulted in similar residual soil nitrate in all years except 1996, where variable rate resulted in 0.6 mg/kg less soil nitrogen than uniform nitrogen application. </t>
  </si>
  <si>
    <t>timing_fall_spring</t>
  </si>
  <si>
    <t>fall applied 123 kg N/ha anhydrous ammonia without a nitrification inhibitor in row</t>
  </si>
  <si>
    <t>spring applied 123 kg N/ha anhydrous ammonia without a nitrification inhibitor in mid-row</t>
  </si>
  <si>
    <t>no difference in grain and silage yields between fall/in-row and spring/mid-row nitrogen fertilization practices in two out of three years of this study.</t>
  </si>
  <si>
    <t>Grain and silage yields were not different between fall/in-row and spring/mid-row placement of nitrogen in 1997 and 1998. But in 1999, spring application of nitrogen was consistently superior to fall application for all production parameters. Spring application increased grain yield by 2.2 Mg/ha and silage yield by 2.9 Mg/ha compared with fall application.</t>
  </si>
  <si>
    <t>no difference in total nitrogen uptake and nitrogen recovery between fall/in-row and spring/mid-row nitrogen fertilization practices in two out of three years of this study.</t>
  </si>
  <si>
    <t>Total nitrogen uptake and apparent nitrogen recovery were not different between fall/in-row and spring/mid-row placement of nitrogen in 1997 and 1998. But in 1999, spring application of nitrogen was consistently superior to fall application for all production paramenters. Spring application increased  total nitrogen uptake by 52 kg/ha and nitrogen recovery by 42% compared with fall application.</t>
  </si>
  <si>
    <t>preplant_postplant</t>
  </si>
  <si>
    <t>preplant nitrogen fertilizer applied in early April (1 month before planting of cash crop)</t>
  </si>
  <si>
    <t>postplant nitrogen fertilizer applied in mid June (1.5 months after planting of cash crop)</t>
  </si>
  <si>
    <t xml:space="preserve">compared to preplant fertilization, post-planting fertilization reduced the percent of broken maize stalks over the two year study. </t>
  </si>
  <si>
    <t>Maize breakage was less with sidedress post-planting nitrogen application than with preplant nitrogen application each year.</t>
  </si>
  <si>
    <t xml:space="preserve">compared to preplant fertilization, post-planting fertilization increased maize grain yields. </t>
  </si>
  <si>
    <t>Maize grain yield data was only collected in the second year (1994) of this study. In 1994, the sidedress post-planting nitrogen application had greater yield than the preplant application.</t>
  </si>
  <si>
    <t>1000 plants/ha</t>
  </si>
  <si>
    <t>no difference in maize or soybean yields when comparing uniformly applied fertilizer and variable rate fertilizer.</t>
  </si>
  <si>
    <t>Variably fertilized strips and uniformly fertilized strips yielded similarly for both maize and soybean in this one year study conducted at six sites. These treatments, however, also yielded simalarly to unfertilized plots suggesting soils had ample nitrogen available for the crops.</t>
  </si>
  <si>
    <t>log kg N/ha</t>
  </si>
  <si>
    <t>timing_preplant_plant</t>
  </si>
  <si>
    <t>split_plant_plantV6</t>
  </si>
  <si>
    <t>split_plant_V6</t>
  </si>
  <si>
    <t>split_preplant_plant</t>
  </si>
  <si>
    <t>nitrogen fertilizer applied at preplanting only</t>
  </si>
  <si>
    <t>split_preplantplantV6_plantV6</t>
  </si>
  <si>
    <t>nitrogen fertilizer applied at preplanting, planting, and V6 stage</t>
  </si>
  <si>
    <t>nitrogen fertilizer applied at planting and V6 stage</t>
  </si>
  <si>
    <t>nitrogen fertilizer applied at preplanting and V6 stage</t>
  </si>
  <si>
    <t>nitrogen fertilizer applied at V6 stage</t>
  </si>
  <si>
    <t>timing_plant_plantV6</t>
  </si>
  <si>
    <t>kg NO3-N/ha</t>
  </si>
  <si>
    <t>fixed application of phosphorus fertilizer</t>
  </si>
  <si>
    <t>variable application of phosphorus fertilizer</t>
  </si>
  <si>
    <t>kg grain yield/kg N applied</t>
  </si>
  <si>
    <t>Pdiff</t>
  </si>
  <si>
    <t>timing_preplant_splitpreplantV4</t>
  </si>
  <si>
    <t>maize fertilized with single preplant nitrogen application (135 kg N/ha)</t>
  </si>
  <si>
    <t>maize fertilized with split nitrogen application (45 kg N/ha at preplant and 90 kg N/ha applied as side-dress at V4 maize development stage)</t>
  </si>
  <si>
    <t>Water</t>
  </si>
  <si>
    <t>mm/yr</t>
  </si>
  <si>
    <t>Tukey</t>
  </si>
  <si>
    <t>timing_fall_preplant</t>
  </si>
  <si>
    <t>fall applied anhydrous ammonia [78 kg N/ha] with nitrapyrin [0.56 kg ai/ha]</t>
  </si>
  <si>
    <t>spring applied (preplant) anhydrous ammonia (78 kg N/ha)</t>
  </si>
  <si>
    <t>fall applied anhydrous ammonia [156 kg N/ha] with nitrapyrin [0.56 kg ai/ha]</t>
  </si>
  <si>
    <t>spring applied (preplant) anhydrous ammonia (156 kg N/ha)</t>
  </si>
  <si>
    <t>timing_fall_V3</t>
  </si>
  <si>
    <t>side dress application of anhydrous ammonia (156 kg N/ha) at maize V3-V5 stage</t>
  </si>
  <si>
    <t>timing_spring_V3</t>
  </si>
  <si>
    <t>fall applied anhydrous ammonia [234 kg N/ha] with nitrapyrin [0.56 kg ai/ha]</t>
  </si>
  <si>
    <t>spring applied (preplant) anhydrous ammonia (234 kg N/ha)</t>
  </si>
  <si>
    <t>mg N/L</t>
  </si>
  <si>
    <t>kg N/Mg</t>
  </si>
  <si>
    <t>mg N/L/Mg</t>
  </si>
  <si>
    <t>bu/acre</t>
  </si>
  <si>
    <t>25-175 lb/acre preplant and 0 lb/acre sidedress at V6 growth stage</t>
  </si>
  <si>
    <t>0 lb/acre preplant and 25-175 lb/acre sidedress at V6 growth stage</t>
  </si>
  <si>
    <t xml:space="preserve">timing of nitrogen application (pre-plant compared with side dressing at V6 leaf stage) had relatively little affect on maize grain yield. </t>
  </si>
  <si>
    <t>The effect of nitrogen application timing differed by site and year. At one site, maize grain yields were approximately 10 bu/acre higher when all the nitrogen was sidedressed at maize V6 leaf stage than when applied preplant in the first year of the study, but there was no affect of nitrogen application timing in the second year. At the second site in both years,  nitrogen application timing had no affect on maize grain yields.</t>
  </si>
  <si>
    <t>timing of nitrogen application (pre-plant compared with side dressing at V6 leaf stage) had no affect on maize grain nitrogen content.</t>
  </si>
  <si>
    <t>maize grain nitrogen content was similar in plots were nitrogen fertilizer was applied preplant compared with plots where nitrogen fertilizer was sidedressed at maize V6 leaf stage during this two year study conducted at two sites.</t>
  </si>
  <si>
    <t xml:space="preserve">timing of nitrogen application (pre-plant compared with side dressing at V6 leaf stage) had relatively little affect on maize grain nitrogen uptake. </t>
  </si>
  <si>
    <t>Time of nitrogen application did not affect maize grain nitrogen uptake during this study except at one site in the first year of the study where more nitrogen was recovered when the fertilizer was sidedressed at the V6 leaf stage than from preplant application treatments.</t>
  </si>
  <si>
    <t>Time of nitrogen application did not affect nitrogen uptake during this study except at one site in the first year of the study where more nitrogen was recovered when the fertilizer was sidedressed at the V6 leaf stage than from preplant application treatments.</t>
  </si>
  <si>
    <t>placement_pointinjection_knifeinjection</t>
  </si>
  <si>
    <t>timing_preplant_splitV4</t>
  </si>
  <si>
    <t>early maize planting fertilized with preplant nitrogen (112 kg N/ha)</t>
  </si>
  <si>
    <t>early maize planting fertilzed with split nitrogen application (56 kg N/ha at preplant and 56 kg N/ha V4-6 stage)</t>
  </si>
  <si>
    <t>early maize planting fertilized with preplant nitrogen (224 kg N/ha)</t>
  </si>
  <si>
    <t>early maize planting fertilzed with split nitrogen application (56 kg N/ha at preplant and 168 kg N/ha V4-6 stage)</t>
  </si>
  <si>
    <t>late maize planting fertilized with preplant nitrogen (112 kg N/ha)</t>
  </si>
  <si>
    <t>late maize planting fertilzed with split nitrogen application (56 kg N/ha at preplant and 56 kg N/ha V4-6 stage)</t>
  </si>
  <si>
    <t>late maize planting fertilized with preplant nitrogen (224 kg N/ha)</t>
  </si>
  <si>
    <t>late maize planting fertilzed with split nitrogen application (56 kg N/ha at preplant and 168 kg N/ha V4-6 stage)</t>
  </si>
  <si>
    <t>early maize planting (hybrid 1) fertilized with preplant nitrogen (112 kg N/ha)</t>
  </si>
  <si>
    <t>early maize planting (hybrid 1) fertilzed with split nitrogen application (56 kg N/ha at preplant and 56 kg N/ha V4-6 stage)</t>
  </si>
  <si>
    <t>early maize planting (hybrid 1) fertilized with preplant nitrogen (168 kg N/ha)</t>
  </si>
  <si>
    <t>early maize planting fertilized with preplant nitrogen (168 kg N/ha)</t>
  </si>
  <si>
    <t>early maize planting (hybrid 1) fertilzed with split nitrogen application (56 kg N/ha at preplant and 112 kg N/ha V4-6 stage)</t>
  </si>
  <si>
    <t>early maize planting (hybrid 1) fertilized with preplant nitrogen (224 kg N/ha)</t>
  </si>
  <si>
    <t>early maize planting (hybrid 1) fertilzed with split nitrogen application (56 kg N/ha at preplant and 168 kg N/ha V4-6 stage)</t>
  </si>
  <si>
    <t>late maize planting (hybrid 1) fertilized with preplant nitrogen (112 kg N/ha)</t>
  </si>
  <si>
    <t>late maize planting (hybrid 1) fertilzed with split nitrogen application (56 kg N/ha at preplant and 56 kg N/ha V4-6 stage)</t>
  </si>
  <si>
    <t>late maize planting (hybrid 1) fertilized with preplant nitrogen (168 kg N/ha)</t>
  </si>
  <si>
    <t>late maize planting (hybrid 1) fertilzed with split nitrogen application (56 kg N/ha at preplant and 112 kg N/ha V4-6 stage)</t>
  </si>
  <si>
    <t>late maize planting (hybrid 1) fertilized with preplant nitrogen (224 kg N/ha)</t>
  </si>
  <si>
    <t>late maize planting (hybrid 1) fertilzed with split nitrogen application (56 kg N/ha at preplant and 168 kg N/ha V4-6 stage)</t>
  </si>
  <si>
    <t>early maize planting (hybrid 2) fertilized with preplant nitrogen (112 kg N/ha)</t>
  </si>
  <si>
    <t>early maize planting (hybrid 2) fertilzed with split nitrogen application (56 kg N/ha at preplant and 56 kg N/ha V4-6 stage)</t>
  </si>
  <si>
    <t>early maize planting (hybrid 2) fertilized with preplant nitrogen (168 kg N/ha)</t>
  </si>
  <si>
    <t>early maize planting (hybrid 2) fertilzed with split nitrogen application (56 kg N/ha at preplant and 112 kg N/ha V4-6 stage)</t>
  </si>
  <si>
    <t>early maize planting (hybrid 2) fertilized with preplant nitrogen (224 kg N/ha)</t>
  </si>
  <si>
    <t>early maize planting (hybrid 2) fertilzed with split nitrogen application (56 kg N/ha at preplant and 168 kg N/ha V4-6 stage)</t>
  </si>
  <si>
    <t>late maize planting (hybrid 2) fertilized with preplant nitrogen (112 kg N/ha)</t>
  </si>
  <si>
    <t>late maize planting (hybrid 2) fertilzed with split nitrogen application (56 kg N/ha at preplant and 56 kg N/ha V4-6 stage)</t>
  </si>
  <si>
    <t>late maize planting (hybrid 2) fertilized with preplant nitrogen (168 kg N/ha)</t>
  </si>
  <si>
    <t>late maize planting (hybrid 2) fertilzed with split nitrogen application (56 kg N/ha at preplant and 112 kg N/ha V4-6 stage)</t>
  </si>
  <si>
    <t>late maize planting (hybrid 2) fertilized with preplant nitrogen (224 kg N/ha)</t>
  </si>
  <si>
    <t>late maize planting (hybrid 2) fertilzed with split nitrogen application (56 kg N/ha at preplant and 168 kg N/ha V4-6 stage)</t>
  </si>
  <si>
    <t>early maize planting fertilzed with split nitrogen application (56 kg N/ha at preplant and 112 kg N/ha V4-6 stage)</t>
  </si>
  <si>
    <t>late maize planting fertilized with preplant nitrogen (168 kg N/ha)</t>
  </si>
  <si>
    <t>late maize planting fertilzed with split nitrogen application (56 kg N/ha at preplant and 112 kg N/ha V4-6 stage)</t>
  </si>
  <si>
    <t>0,1</t>
  </si>
  <si>
    <t>significant increase with delayed fertilizer application compared to application at planting</t>
  </si>
  <si>
    <t>timing_plant_V8</t>
  </si>
  <si>
    <t>nitrogen application at maize planting</t>
  </si>
  <si>
    <t>nitrogen application at maize V8 leaf stage</t>
  </si>
  <si>
    <t>plant uptake of nitrogen was inconsitently affected when fertilizer application was delayed (applied at maize V8 leaf stage) compared to when it was applied at planting.</t>
  </si>
  <si>
    <t xml:space="preserve">There were inconsitent effects of fertilizer-derived nitrogen uptake of grain and whole plant when fertilizers where applied at planting compared with delayed application (at maize V8 leaf stage) at the two sites during this two year study. At one site, uptake in both grain and whole plant increased with delayed application in first year and in the second there was no effect of delayed fertilizer application compared with application at planting. At the second site, the effect of fertilizer application timing was dependent on  the rate of fertilizer applied. </t>
  </si>
  <si>
    <t>no significant effect of delayed fertilizer application compared to applicaiton at planting.</t>
  </si>
  <si>
    <t>the effect of application timing (at planting compared with at V8 leaf stage) was dependent on nitrogen fertilizer rate</t>
  </si>
  <si>
    <t>nitrogen rate x applicaiton time = 0.05</t>
  </si>
  <si>
    <t>nitrogen application at maize planting (100 kg N/ha)</t>
  </si>
  <si>
    <t>nitrogen application at maize V8 leaf stage (100 kg N/ha)</t>
  </si>
  <si>
    <t>4,5</t>
  </si>
  <si>
    <t>6,7</t>
  </si>
  <si>
    <t>significant rate * time interaction</t>
  </si>
  <si>
    <t>nitrogen application at maize planting (75 kg N/ha)</t>
  </si>
  <si>
    <t>nitrogen application at maize V8 leaf stage (75 kg N/ha)</t>
  </si>
  <si>
    <t>soil nitrogen was inconsitently affected when fertilizer application was delayed (applied at maize V8 leaf stage) compared to when it was applied at planting.</t>
  </si>
  <si>
    <t>Delayed fertilizer application (at V8 leaf stage) compared with application at planting inconsitently affected soil nitrogen at the two sites included in this two year study. At one site, the amount of fertilizer-derived nitrogen remaining in the soil was reduced when nitrogen was applied at the V8 stage, reflecting greater plant uptake from late-applied nitrogen. Averaged across the 2 years, 38% of applied nitrogen remained in the soil for the fertilized at planting treatment and 28% for the fertilized at V8 leaf stage treatment. At the second site, there was no effect of delayed fertilizer use in the first year and in the second year the effect of delayed fertilizer use was dependent on application rate.</t>
  </si>
  <si>
    <t>nitrogen application at maize planting (150 kg N/ha)</t>
  </si>
  <si>
    <t>nitrogen application at maize V8 leaf stage (150 kg N/ha)</t>
  </si>
  <si>
    <t>nitrogen application at maize planting (200 kg N/ha)</t>
  </si>
  <si>
    <t>nitrogen application at maize V8 leaf stage (250 kg N/ha)</t>
  </si>
  <si>
    <t>broadcast application of nitrogen fertilizer (56 kg N/ha)</t>
  </si>
  <si>
    <t>sidedress application of nitrogen fertilizer (56 kg N/ha) at approximately the 6-leaf stage</t>
  </si>
  <si>
    <t>broadcast application of nitrogen fertilizer (112 kg N/ha)</t>
  </si>
  <si>
    <t>sidedress application of nitrogen fertilizer (112 kg N/ha) at approximately the 6-leaf stage</t>
  </si>
  <si>
    <t>broadcast application of nitrogen fertilizer (168 kg N/ha)</t>
  </si>
  <si>
    <t>sidedress application of nitrogen fertilizer (168 kg N/ha) at approximately the 6-leaf stage</t>
  </si>
  <si>
    <t>LSM</t>
  </si>
  <si>
    <t>grain yield was not generally impacted by nitrogen applicaiton treatment strategy (variable rate compared with uniform application).</t>
  </si>
  <si>
    <t>Maize grain yields were generally similar when nitrogen fertilizer was applied at variable rates and at uniform rates over this three year study conducted at four sites. However, at two sites in one year variable rate application resulted in significant, but small (0.14 Mg/ha and 0.57 Mg/ha) reductions in maize grain yields compared to uniform nitrogen fertilizer application. Conversely, at one site in one year variable rate application significnatly increased maize grain yields a modest amount  (0.2 MG/ha) compared to uniform fertilizer application.</t>
  </si>
  <si>
    <t>mg N/kg soil</t>
  </si>
  <si>
    <t>residual soil nitrate (0-90 cm depth) was similar among plots where nitrogen fertilizer was applied either at variable rates or uniformly.</t>
  </si>
  <si>
    <t xml:space="preserve">Over the course of the 13 site-years included in this study, there wre no situations where variable nitrogen application resulted in significantly lower residual nitrate than uniform management. </t>
  </si>
  <si>
    <t>,05</t>
  </si>
  <si>
    <t>band sprayed and point injected nitrogen fertilizers in the crop row increased maize leaf nitrogen content compared to uniformly broadcast fertilizer.</t>
  </si>
  <si>
    <t>Averaged over the three years of this study, leaf nitrogen content at silking increased with more precise preplant fertilization application in the ridge (band spraying and point injection) compared with uniformly broadcast fertilizer. However, when nitrogen fertilizer was point injected in the furrow (interrow) prior to planting there was no effect on maize leaf nitrogen content.</t>
  </si>
  <si>
    <t>timing_preplant_splitpreplantV7</t>
  </si>
  <si>
    <t>split applicaiton of nitrogen fertilizers (preplant and V7 or V16) increased maize leaf nitrogen content compared to a single preplant application of broadcast fertilizer.</t>
  </si>
  <si>
    <t>Averaged over the three years of this study, leaf nitrogen content at silking increased with split fertilization applications (preplant and V7 or V16)  compared with a signle application of fertilizer applied only prior to planting.</t>
  </si>
  <si>
    <t>timing_preplant_splitpreplantV16</t>
  </si>
  <si>
    <t># x 10^-3/acre</t>
  </si>
  <si>
    <t>band sprayed and point injected nitrogen fertilizers in the crop row had no effect on maize stand count compared to uniformly broadcast fertilizer; however when nitrogen fertilizers were point injected into crop interrows maize stand count increased.</t>
  </si>
  <si>
    <t>Averaged over the three years of this study, maize stand count was unaffected by more precise preplant fertilization application in the ridge (band spraying and point injection) compared with uniformly broadcast fertilizer. Maize stands increased, however, when nitrogen fertilizer was point injected into crop interrows.</t>
  </si>
  <si>
    <t>split applicaiton of nitrogen fertilizers (preplant and V7 or V16) had no effect on maize stand count compared to a single preplant application of broadcast fertilizer.</t>
  </si>
  <si>
    <t>Averaged over the three years of this study, maize stand counts were unaffected by split fertilization applications (preplant and V7 or V16) compared with a single application of fertilizer applied only prior to planting.</t>
  </si>
  <si>
    <t>when nitrogen fertilizers were point injected into the crop row maize grain yields increased compared to uniformly broadcast fertilizers.</t>
  </si>
  <si>
    <t>Averaged over the three years of this study,  maize grain yields increased when the fertilizer was point injected into the crop row compared to when fertilizers were uniformly broadcast. When fertilizers were either band sprayed into the crop row or point injected into the crop interrow maize grain yields were unaffected.</t>
  </si>
  <si>
    <t>split applicaiton of nitrogen fertilizers (preplant and V7 or V16) had no effect on maize grain yields compared to a single preplant application of broadcast fertilizer.</t>
  </si>
  <si>
    <t>Averaged over the three years of this study, maize grain yield was unaffected by split fertilization applications (preplant and V7 or V16) compared with a single application of fertilizer applied only prior to planting.</t>
  </si>
  <si>
    <t>lb N/acre</t>
  </si>
  <si>
    <t>when nitrogen fertilizers were point injected into either the crop row or interrow maize total nitrogen uptake increased compared to uniformly broadcast fertilizers.</t>
  </si>
  <si>
    <t>Averaged over the three years of this study,  maize total nitrogen uptake increased when fertilizers were point injected either into the crop row or interrow compared to when fertilizers were uniformly broadcast. When fertilizers were band sprayed into the crop row, however, maize total nitrogen uptake was unaffected.</t>
  </si>
  <si>
    <t>maize total nitrogen uptake increased with split applicaiton of nitrogen fertilizers (preplant and V7) compared to a single preplant application of broadcast fertilizer.</t>
  </si>
  <si>
    <t>When compared with a single preplant fertilizer application, maize nitrogen uptake increased with an early split application of fertilizers (preplant and V7) whereas a late split application (preplant and V16) had no effect on maize nitrogen uptake.</t>
  </si>
  <si>
    <t>the amount of residual nitrogen in the top 90 cm of soil was similar among plots were 100 lb N/acre were uniformly broadcast compared with more precise applications (banding and point injection) over this three year study.</t>
  </si>
  <si>
    <t>The amount of residual soil nitrogen in the top 90 cm of soil was similar among plots were nitrogen fertilizers were spray banded into the rows and point injected into the rows or interrows compared with uniformly broadcast fertilizers during this three year study.</t>
  </si>
  <si>
    <t>the amount of residual nitrogen in the soil increased with split applicaiton of nitrogen fertilizers (preplant and V16) compared to a single preplant application of broadcast fertilizer.</t>
  </si>
  <si>
    <t>When compared with a single preplant fertilizer application, the amount of residual soil nitrogen increased with a late split application of fertilizers (preplant and V16) whereas an early split application (preplant and V7) had no effect on the amount of residual nitrogen in the soil.</t>
  </si>
  <si>
    <t>timing_preplant_plantV12</t>
  </si>
  <si>
    <t>maize grain yields were inconsistently affected by preplant compared with at planting and V12 leaf stage nitrogen fertilizer applications over this three year study.</t>
  </si>
  <si>
    <t>These results only include comparisons between treatments with equal total amount of nitrogen fertilizer applied within a season and varying applicaiton timings. Specifically, preplant application compared to plant and sidedress (maize leaf stage V12) applicaitons. Over the course of this three year study, maize grain yields increased with split fertilizer applications in five out of eight site years with a 16.5% increase in yield. Split applications of nitrogen fertilizers, however, resulted in a 17.8% decrease in yields for remaining three site years of this study.</t>
  </si>
  <si>
    <t>RV_depth</t>
  </si>
  <si>
    <t>RV_year</t>
  </si>
  <si>
    <t>1;2</t>
  </si>
  <si>
    <t>1;2;3</t>
  </si>
  <si>
    <t>0-120 cm</t>
  </si>
  <si>
    <t>0-30 cm</t>
  </si>
  <si>
    <t>0-60 cm</t>
  </si>
  <si>
    <t>0-90 cm</t>
  </si>
  <si>
    <t>30-60 cm</t>
  </si>
  <si>
    <t>0-240 cm</t>
  </si>
  <si>
    <t>0-107 cm</t>
  </si>
  <si>
    <t>0-130 cm</t>
  </si>
  <si>
    <t>RV_trtspecifics</t>
  </si>
  <si>
    <t>Response_var_org</t>
  </si>
  <si>
    <t>soil nitrate</t>
  </si>
  <si>
    <t>maize aboveground N uptake</t>
  </si>
  <si>
    <t>residual soil ammonium residual</t>
  </si>
  <si>
    <t>residual soil nitrate residual</t>
  </si>
  <si>
    <t>maize nitrogen uptake</t>
  </si>
  <si>
    <t>harvest index</t>
  </si>
  <si>
    <t>nitrogen use efficiency</t>
  </si>
  <si>
    <t>nitrogen recovery efficiency</t>
  </si>
  <si>
    <t>nitrogen internal efficiency</t>
  </si>
  <si>
    <t>post harvest</t>
  </si>
  <si>
    <t>soil nitrate content</t>
  </si>
  <si>
    <t>soil ammonium</t>
  </si>
  <si>
    <t>soil nitrate and ammonium</t>
  </si>
  <si>
    <t>nitrous oxide (N20) and nitric oxide (NO)</t>
  </si>
  <si>
    <t>soybean tissue nitrogen concentration</t>
  </si>
  <si>
    <t>soybean biomass</t>
  </si>
  <si>
    <t>residual soil nitrate</t>
  </si>
  <si>
    <t>maize total nitrogen</t>
  </si>
  <si>
    <t>maize broken stalks</t>
  </si>
  <si>
    <t>maize stand count</t>
  </si>
  <si>
    <t>at maize planting</t>
  </si>
  <si>
    <t>total soil mineral nitrate</t>
  </si>
  <si>
    <t>maize V6 stage</t>
  </si>
  <si>
    <t>maize R1 stage</t>
  </si>
  <si>
    <t>post harvest of maize</t>
  </si>
  <si>
    <t>area scaled nitrous oxide emissions (N2O)</t>
  </si>
  <si>
    <t>yield scaled nitrous oxide emissions (N2O)</t>
  </si>
  <si>
    <t>ferilizer-induced cumulative nitrous oxide emission factor</t>
  </si>
  <si>
    <t>residual total soil nitrogen</t>
  </si>
  <si>
    <t>in drainage tiles</t>
  </si>
  <si>
    <t>flow-weighted nitrate concentration</t>
  </si>
  <si>
    <t>annual nitrate load</t>
  </si>
  <si>
    <t>maize grain nitrogen content</t>
  </si>
  <si>
    <t>from enriched UAN fertilizer</t>
  </si>
  <si>
    <t>residual soil ammonium</t>
  </si>
  <si>
    <t>early planting</t>
  </si>
  <si>
    <t>late planting</t>
  </si>
  <si>
    <t>early planting, hybrid 1</t>
  </si>
  <si>
    <t>late planting, hybrid 1</t>
  </si>
  <si>
    <t>early planting, hybrid 2</t>
  </si>
  <si>
    <t>late planting, hybrid 2</t>
  </si>
  <si>
    <t>maize whole plant nitrogen uptake</t>
  </si>
  <si>
    <t>grain and stover</t>
  </si>
  <si>
    <t>fertilizer-derived nitrogen recovered</t>
  </si>
  <si>
    <t>post harvest or early spring</t>
  </si>
  <si>
    <t>soil residual nitrate</t>
  </si>
  <si>
    <t>at silking</t>
  </si>
  <si>
    <t>maize leaf nitrogen content</t>
  </si>
  <si>
    <t>split_V6_plantV6</t>
  </si>
  <si>
    <t>split_V6_preplantV6</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</si>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</sst>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13">
    <font>
      <sz val="11"/>
      <color rgb="FF000000"/>
      <name val="Calibri"/>
    </font>
    <font>
      <b/>
      <sz val="11"/>
      <color rgb="FF000000"/>
      <name val="Calibri"/>
    </font>
    <font>
      <sz val="11"/>
      <name val="Calibri"/>
    </font>
    <font>
      <i/>
      <sz val="11"/>
      <color rgb="FF000000"/>
      <name val="Calibri"/>
    </font>
    <font>
      <sz val="11"/>
      <name val="Calibri"/>
    </font>
    <font>
      <b/>
      <sz val="11"/>
      <color rgb="FF833C0B"/>
      <name val="Calibri"/>
    </font>
    <font>
      <sz val="11"/>
      <color rgb="FF833C0B"/>
      <name val="Calibri"/>
    </font>
    <font>
      <b/>
      <sz val="11"/>
      <name val="Calibri"/>
    </font>
    <font>
      <b/>
      <i/>
      <sz val="11"/>
      <name val="Calibri"/>
    </font>
    <font>
      <sz val="11"/>
      <color rgb="FF000000"/>
      <name val="Roboto"/>
    </font>
    <font>
      <sz val="11"/>
      <color rgb="FF000000"/>
      <name val="Times New Roman"/>
    </font>
    <font>
      <sz val="11"/>
      <color rgb="FF000000"/>
      <name val="Calibri"/>
      <family val="2"/>
    </font>
    <font>
      <sz val="11"/>
      <name val="Calibri"/>
      <family val="2"/>
    </font>
  </fonts>
  <fills count="16">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C5E0B3"/>
        <bgColor rgb="FFC5E0B3"/>
      </patternFill>
    </fill>
    <fill>
      <patternFill patternType="solid">
        <fgColor rgb="FFB4C6E7"/>
        <bgColor rgb="FFB4C6E7"/>
      </patternFill>
    </fill>
    <fill>
      <patternFill patternType="solid">
        <fgColor rgb="FFF7CAAC"/>
        <bgColor rgb="FFF7CAAC"/>
      </patternFill>
    </fill>
    <fill>
      <patternFill patternType="solid">
        <fgColor rgb="FFFFE598"/>
        <bgColor rgb="FFFFE598"/>
      </patternFill>
    </fill>
    <fill>
      <patternFill patternType="solid">
        <fgColor rgb="FF000000"/>
        <bgColor rgb="FF000000"/>
      </patternFill>
    </fill>
    <fill>
      <patternFill patternType="solid">
        <fgColor rgb="FFFFFFFF"/>
        <bgColor rgb="FFFFFFFF"/>
      </patternFill>
    </fill>
    <fill>
      <patternFill patternType="solid">
        <fgColor rgb="FFDEEAF6"/>
        <bgColor rgb="FFDEEAF6"/>
      </patternFill>
    </fill>
    <fill>
      <patternFill patternType="solid">
        <fgColor rgb="FFFFFF00"/>
        <bgColor rgb="FFFFFF00"/>
      </patternFill>
    </fill>
    <fill>
      <patternFill patternType="solid">
        <fgColor rgb="FFFF9900"/>
        <bgColor rgb="FFFF9900"/>
      </patternFill>
    </fill>
    <fill>
      <patternFill patternType="solid">
        <fgColor rgb="FFBDD6EE"/>
        <bgColor rgb="FFBDD6EE"/>
      </patternFill>
    </fill>
    <fill>
      <patternFill patternType="solid">
        <fgColor rgb="FFA4C2F4"/>
        <bgColor rgb="FFA4C2F4"/>
      </patternFill>
    </fill>
    <fill>
      <patternFill patternType="solid">
        <fgColor rgb="FF3C78D8"/>
        <bgColor rgb="FF3C78D8"/>
      </patternFill>
    </fill>
  </fills>
  <borders count="2">
    <border>
      <left/>
      <right/>
      <top/>
      <bottom/>
      <diagonal/>
    </border>
    <border>
      <left/>
      <right/>
      <top/>
      <bottom/>
      <diagonal/>
    </border>
  </borders>
  <cellStyleXfs count="1">
    <xf numFmtId="0" fontId="0" fillId="0" borderId="0"/>
  </cellStyleXfs>
  <cellXfs count="72">
    <xf numFmtId="0" fontId="0" fillId="0" borderId="0" xfId="0" applyFont="1" applyAlignment="1"/>
    <xf numFmtId="0" fontId="1" fillId="0" borderId="0" xfId="0" applyFont="1"/>
    <xf numFmtId="0" fontId="0" fillId="2" borderId="1" xfId="0" applyFont="1" applyFill="1" applyBorder="1"/>
    <xf numFmtId="0" fontId="0" fillId="3" borderId="1" xfId="0" applyFont="1" applyFill="1" applyBorder="1"/>
    <xf numFmtId="0" fontId="0" fillId="0" borderId="0" xfId="0" applyFont="1" applyAlignment="1">
      <alignment wrapText="1"/>
    </xf>
    <xf numFmtId="0" fontId="0" fillId="4" borderId="1" xfId="0" applyFont="1" applyFill="1" applyBorder="1"/>
    <xf numFmtId="0" fontId="0" fillId="0" borderId="0" xfId="0" applyFont="1"/>
    <xf numFmtId="0" fontId="0" fillId="4" borderId="1" xfId="0" applyFont="1" applyFill="1" applyBorder="1" applyAlignment="1">
      <alignment wrapText="1"/>
    </xf>
    <xf numFmtId="0" fontId="2" fillId="0" borderId="0" xfId="0" applyFont="1" applyAlignment="1"/>
    <xf numFmtId="0" fontId="0" fillId="0" borderId="0" xfId="0" applyFont="1" applyAlignment="1">
      <alignment horizontal="right"/>
    </xf>
    <xf numFmtId="0" fontId="0" fillId="5" borderId="1" xfId="0" applyFont="1" applyFill="1" applyBorder="1"/>
    <xf numFmtId="14" fontId="0" fillId="0" borderId="0" xfId="0" applyNumberFormat="1" applyFont="1"/>
    <xf numFmtId="0" fontId="3" fillId="0" borderId="0" xfId="0" applyFont="1"/>
    <xf numFmtId="0" fontId="0" fillId="6" borderId="1" xfId="0" applyFont="1" applyFill="1" applyBorder="1"/>
    <xf numFmtId="0" fontId="4" fillId="0" borderId="0" xfId="0" applyFont="1"/>
    <xf numFmtId="0" fontId="0" fillId="6" borderId="1" xfId="0" quotePrefix="1" applyFont="1" applyFill="1" applyBorder="1"/>
    <xf numFmtId="0" fontId="0" fillId="7" borderId="1" xfId="0" applyFont="1" applyFill="1" applyBorder="1"/>
    <xf numFmtId="0" fontId="4" fillId="2" borderId="1" xfId="0" applyFont="1" applyFill="1" applyBorder="1"/>
    <xf numFmtId="14" fontId="4" fillId="0" borderId="0" xfId="0" applyNumberFormat="1" applyFont="1"/>
    <xf numFmtId="0" fontId="5" fillId="0" borderId="0" xfId="0" applyFont="1"/>
    <xf numFmtId="0" fontId="0" fillId="3" borderId="1" xfId="0" applyFont="1" applyFill="1" applyBorder="1" applyAlignment="1"/>
    <xf numFmtId="0" fontId="6" fillId="8" borderId="1" xfId="0" applyFont="1" applyFill="1" applyBorder="1"/>
    <xf numFmtId="0" fontId="0" fillId="0" borderId="0" xfId="0" applyFont="1" applyAlignment="1"/>
    <xf numFmtId="0" fontId="5" fillId="8" borderId="1" xfId="0" applyFont="1" applyFill="1" applyBorder="1"/>
    <xf numFmtId="0" fontId="0" fillId="8" borderId="1" xfId="0" applyFont="1" applyFill="1" applyBorder="1"/>
    <xf numFmtId="0" fontId="4" fillId="9" borderId="1" xfId="0" applyFont="1" applyFill="1" applyBorder="1"/>
    <xf numFmtId="0" fontId="0" fillId="10" borderId="1" xfId="0" applyFont="1" applyFill="1" applyBorder="1"/>
    <xf numFmtId="3" fontId="0" fillId="0" borderId="0" xfId="0" applyNumberFormat="1" applyFont="1"/>
    <xf numFmtId="0" fontId="0" fillId="10" borderId="1" xfId="0" quotePrefix="1" applyFont="1" applyFill="1" applyBorder="1"/>
    <xf numFmtId="0" fontId="4" fillId="3" borderId="1" xfId="0" applyFont="1" applyFill="1" applyBorder="1"/>
    <xf numFmtId="0" fontId="4" fillId="0" borderId="0" xfId="0" applyFont="1" applyAlignment="1"/>
    <xf numFmtId="164" fontId="4" fillId="7" borderId="1" xfId="0" applyNumberFormat="1" applyFont="1" applyFill="1" applyBorder="1" applyAlignment="1">
      <alignment horizontal="left"/>
    </xf>
    <xf numFmtId="3" fontId="4" fillId="0" borderId="0" xfId="0" applyNumberFormat="1" applyFont="1"/>
    <xf numFmtId="0" fontId="7" fillId="0" borderId="0" xfId="0" applyFont="1" applyAlignment="1"/>
    <xf numFmtId="0" fontId="0" fillId="7" borderId="1" xfId="0" applyFont="1" applyFill="1" applyBorder="1" applyAlignment="1">
      <alignment horizontal="left"/>
    </xf>
    <xf numFmtId="0" fontId="8" fillId="0" borderId="0" xfId="0" applyFont="1" applyAlignment="1"/>
    <xf numFmtId="0" fontId="2" fillId="9" borderId="0" xfId="0" applyFont="1" applyFill="1" applyAlignment="1"/>
    <xf numFmtId="0" fontId="9" fillId="9" borderId="0" xfId="0" applyFont="1" applyFill="1" applyAlignment="1"/>
    <xf numFmtId="0" fontId="0" fillId="11" borderId="1" xfId="0" applyFont="1" applyFill="1" applyBorder="1"/>
    <xf numFmtId="0" fontId="2" fillId="5" borderId="0" xfId="0" applyFont="1" applyFill="1"/>
    <xf numFmtId="0" fontId="7" fillId="5" borderId="0" xfId="0" applyFont="1" applyFill="1" applyAlignment="1"/>
    <xf numFmtId="0" fontId="7" fillId="4" borderId="0" xfId="0" applyFont="1" applyFill="1" applyAlignment="1"/>
    <xf numFmtId="49" fontId="0" fillId="0" borderId="0" xfId="0" applyNumberFormat="1" applyFont="1"/>
    <xf numFmtId="0" fontId="8" fillId="4" borderId="0" xfId="0" applyFont="1" applyFill="1" applyAlignment="1"/>
    <xf numFmtId="0" fontId="8" fillId="5" borderId="0" xfId="0" applyFont="1" applyFill="1" applyAlignment="1"/>
    <xf numFmtId="0" fontId="2" fillId="5" borderId="0" xfId="0" applyFont="1" applyFill="1" applyAlignment="1"/>
    <xf numFmtId="0" fontId="2" fillId="4" borderId="0" xfId="0" applyFont="1" applyFill="1" applyAlignment="1"/>
    <xf numFmtId="0" fontId="2" fillId="6" borderId="0" xfId="0" applyFont="1" applyFill="1"/>
    <xf numFmtId="0" fontId="7" fillId="6" borderId="0" xfId="0" applyFont="1" applyFill="1" applyAlignment="1"/>
    <xf numFmtId="164" fontId="4" fillId="7" borderId="1" xfId="0" applyNumberFormat="1" applyFont="1" applyFill="1" applyBorder="1"/>
    <xf numFmtId="0" fontId="7" fillId="3" borderId="0" xfId="0" applyFont="1" applyFill="1" applyAlignment="1"/>
    <xf numFmtId="0" fontId="2" fillId="12" borderId="0" xfId="0" applyFont="1" applyFill="1" applyAlignment="1"/>
    <xf numFmtId="0" fontId="2" fillId="4" borderId="0" xfId="0" applyFont="1" applyFill="1"/>
    <xf numFmtId="0" fontId="8" fillId="6" borderId="0" xfId="0" applyFont="1" applyFill="1" applyAlignment="1"/>
    <xf numFmtId="0" fontId="8" fillId="3" borderId="0" xfId="0" applyFont="1" applyFill="1" applyAlignment="1"/>
    <xf numFmtId="0" fontId="2" fillId="6" borderId="0" xfId="0" applyFont="1" applyFill="1" applyAlignment="1"/>
    <xf numFmtId="0" fontId="2" fillId="3" borderId="0" xfId="0" applyFont="1" applyFill="1" applyAlignment="1"/>
    <xf numFmtId="0" fontId="0" fillId="13" borderId="1" xfId="0" applyFont="1" applyFill="1" applyBorder="1"/>
    <xf numFmtId="0" fontId="4" fillId="14" borderId="1" xfId="0" applyFont="1" applyFill="1" applyBorder="1"/>
    <xf numFmtId="0" fontId="4" fillId="10" borderId="1" xfId="0" applyFont="1" applyFill="1" applyBorder="1"/>
    <xf numFmtId="0" fontId="10" fillId="9" borderId="1" xfId="0" applyFont="1" applyFill="1" applyBorder="1"/>
    <xf numFmtId="0" fontId="4" fillId="2" borderId="1" xfId="0" applyFont="1" applyFill="1" applyBorder="1" applyAlignment="1">
      <alignment horizontal="right"/>
    </xf>
    <xf numFmtId="0" fontId="4" fillId="0" borderId="0" xfId="0" applyFont="1" applyAlignment="1">
      <alignment horizontal="right"/>
    </xf>
    <xf numFmtId="0" fontId="0" fillId="10" borderId="1" xfId="0" applyFont="1" applyFill="1" applyBorder="1" applyAlignment="1">
      <alignment horizontal="right"/>
    </xf>
    <xf numFmtId="0" fontId="4" fillId="10" borderId="1" xfId="0" applyFont="1" applyFill="1" applyBorder="1" applyAlignment="1">
      <alignment horizontal="right"/>
    </xf>
    <xf numFmtId="0" fontId="4" fillId="15" borderId="1" xfId="0" applyFont="1" applyFill="1" applyBorder="1"/>
    <xf numFmtId="0" fontId="4" fillId="5" borderId="1" xfId="0" applyFont="1" applyFill="1" applyBorder="1"/>
    <xf numFmtId="0" fontId="11" fillId="0" borderId="0" xfId="0" applyFont="1" applyAlignment="1"/>
    <xf numFmtId="0" fontId="12" fillId="0" borderId="0" xfId="0" applyFont="1"/>
    <xf numFmtId="0" fontId="12" fillId="0" borderId="0" xfId="0" applyFont="1" applyAlignment="1"/>
    <xf numFmtId="0" fontId="0" fillId="0" borderId="0" xfId="0"/>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workbookViewId="0"/>
  </sheetViews>
  <sheetFormatPr defaultColWidth="14.453125" defaultRowHeight="15" customHeight="1"/>
  <cols>
    <col min="1" max="1" width="14" customWidth="1"/>
    <col min="2" max="2" width="26.81640625" customWidth="1"/>
    <col min="3" max="3" width="71.7265625" customWidth="1"/>
    <col min="4" max="23" width="8.81640625" customWidth="1"/>
  </cols>
  <sheetData>
    <row r="1" spans="1:23" ht="14.5">
      <c r="A1" s="1" t="s">
        <v>0</v>
      </c>
      <c r="B1" s="1" t="s">
        <v>3</v>
      </c>
      <c r="C1" s="1" t="s">
        <v>4</v>
      </c>
      <c r="D1" s="1"/>
      <c r="E1" s="1"/>
      <c r="F1" s="1"/>
      <c r="G1" s="1"/>
      <c r="H1" s="1"/>
      <c r="I1" s="1"/>
      <c r="J1" s="1"/>
      <c r="K1" s="1"/>
      <c r="L1" s="1"/>
      <c r="M1" s="1"/>
      <c r="N1" s="1"/>
      <c r="O1" s="1"/>
      <c r="P1" s="1"/>
      <c r="Q1" s="1"/>
      <c r="R1" s="1"/>
      <c r="S1" s="1"/>
      <c r="T1" s="1"/>
      <c r="U1" s="1"/>
      <c r="V1" s="1"/>
      <c r="W1" s="1"/>
    </row>
    <row r="2" spans="1:23" ht="14.5">
      <c r="A2" s="5" t="s">
        <v>5</v>
      </c>
      <c r="B2" s="5" t="s">
        <v>1</v>
      </c>
      <c r="C2" s="5" t="s">
        <v>34</v>
      </c>
    </row>
    <row r="3" spans="1:23" ht="14.5">
      <c r="A3" s="5" t="s">
        <v>5</v>
      </c>
      <c r="B3" s="7" t="s">
        <v>6</v>
      </c>
      <c r="C3" s="5" t="s">
        <v>40</v>
      </c>
    </row>
    <row r="4" spans="1:23" ht="14.5">
      <c r="A4" s="5" t="s">
        <v>5</v>
      </c>
      <c r="B4" s="7" t="s">
        <v>16</v>
      </c>
      <c r="C4" s="5" t="s">
        <v>41</v>
      </c>
    </row>
    <row r="5" spans="1:23" ht="14.5">
      <c r="A5" s="5" t="s">
        <v>5</v>
      </c>
      <c r="B5" s="5" t="s">
        <v>18</v>
      </c>
      <c r="C5" s="5" t="s">
        <v>42</v>
      </c>
    </row>
    <row r="6" spans="1:23" ht="14.5">
      <c r="A6" s="5" t="s">
        <v>5</v>
      </c>
      <c r="B6" s="5" t="s">
        <v>20</v>
      </c>
      <c r="C6" s="5" t="s">
        <v>43</v>
      </c>
    </row>
    <row r="7" spans="1:23" ht="14.5">
      <c r="A7" s="5" t="s">
        <v>5</v>
      </c>
      <c r="B7" s="5" t="s">
        <v>39</v>
      </c>
      <c r="C7" s="5" t="s">
        <v>44</v>
      </c>
    </row>
    <row r="8" spans="1:23" ht="14.5">
      <c r="A8" s="5" t="s">
        <v>5</v>
      </c>
      <c r="B8" s="5" t="s">
        <v>46</v>
      </c>
      <c r="C8" s="5" t="s">
        <v>48</v>
      </c>
    </row>
    <row r="9" spans="1:23" ht="14.5">
      <c r="A9" s="5" t="s">
        <v>5</v>
      </c>
      <c r="B9" s="5" t="s">
        <v>51</v>
      </c>
      <c r="C9" s="5" t="s">
        <v>52</v>
      </c>
    </row>
    <row r="10" spans="1:23" ht="14.5">
      <c r="A10" s="5" t="s">
        <v>5</v>
      </c>
      <c r="B10" s="5" t="s">
        <v>53</v>
      </c>
      <c r="C10" s="5" t="s">
        <v>54</v>
      </c>
    </row>
    <row r="11" spans="1:23" ht="14.5">
      <c r="A11" s="5" t="s">
        <v>5</v>
      </c>
      <c r="B11" s="5" t="s">
        <v>55</v>
      </c>
      <c r="C11" s="5" t="s">
        <v>56</v>
      </c>
    </row>
    <row r="12" spans="1:23" ht="14.5">
      <c r="A12" s="5" t="s">
        <v>5</v>
      </c>
      <c r="B12" s="5" t="s">
        <v>58</v>
      </c>
      <c r="C12" s="5" t="s">
        <v>59</v>
      </c>
    </row>
    <row r="13" spans="1:23" ht="14.5">
      <c r="A13" s="10" t="s">
        <v>61</v>
      </c>
      <c r="B13" s="10" t="s">
        <v>1</v>
      </c>
      <c r="C13" s="10" t="s">
        <v>78</v>
      </c>
    </row>
    <row r="14" spans="1:23" ht="14.5">
      <c r="A14" s="10" t="s">
        <v>61</v>
      </c>
      <c r="B14" s="10" t="s">
        <v>2</v>
      </c>
      <c r="C14" s="10" t="s">
        <v>79</v>
      </c>
    </row>
    <row r="15" spans="1:23" ht="14.5">
      <c r="A15" s="10" t="s">
        <v>61</v>
      </c>
      <c r="B15" s="10" t="s">
        <v>7</v>
      </c>
      <c r="C15" s="10" t="s">
        <v>80</v>
      </c>
    </row>
    <row r="16" spans="1:23" ht="14.5">
      <c r="A16" s="10" t="s">
        <v>61</v>
      </c>
      <c r="B16" s="10" t="s">
        <v>8</v>
      </c>
      <c r="C16" s="10" t="s">
        <v>81</v>
      </c>
    </row>
    <row r="17" spans="1:3" ht="14.5">
      <c r="A17" s="10" t="s">
        <v>61</v>
      </c>
      <c r="B17" s="10" t="s">
        <v>9</v>
      </c>
      <c r="C17" s="10" t="s">
        <v>82</v>
      </c>
    </row>
    <row r="18" spans="1:3" ht="14.5">
      <c r="A18" s="10" t="s">
        <v>61</v>
      </c>
      <c r="B18" s="10" t="s">
        <v>10</v>
      </c>
      <c r="C18" s="10" t="s">
        <v>86</v>
      </c>
    </row>
    <row r="19" spans="1:3" ht="14.5">
      <c r="A19" s="10" t="s">
        <v>61</v>
      </c>
      <c r="B19" s="10" t="s">
        <v>11</v>
      </c>
      <c r="C19" s="10" t="s">
        <v>90</v>
      </c>
    </row>
    <row r="20" spans="1:3" ht="14.5">
      <c r="A20" s="10" t="s">
        <v>61</v>
      </c>
      <c r="B20" s="10" t="s">
        <v>12</v>
      </c>
      <c r="C20" s="10" t="s">
        <v>94</v>
      </c>
    </row>
    <row r="21" spans="1:3" ht="15.75" customHeight="1">
      <c r="A21" s="10" t="s">
        <v>61</v>
      </c>
      <c r="B21" s="10" t="s">
        <v>13</v>
      </c>
      <c r="C21" s="10" t="s">
        <v>100</v>
      </c>
    </row>
    <row r="22" spans="1:3" ht="15.75" customHeight="1">
      <c r="A22" s="10" t="s">
        <v>61</v>
      </c>
      <c r="B22" s="10" t="s">
        <v>14</v>
      </c>
      <c r="C22" s="10" t="s">
        <v>109</v>
      </c>
    </row>
    <row r="23" spans="1:3" ht="15.75" customHeight="1">
      <c r="A23" s="10" t="s">
        <v>61</v>
      </c>
      <c r="B23" s="10" t="s">
        <v>15</v>
      </c>
      <c r="C23" s="10" t="s">
        <v>112</v>
      </c>
    </row>
    <row r="24" spans="1:3" ht="15.75" customHeight="1">
      <c r="A24" s="10" t="s">
        <v>61</v>
      </c>
      <c r="B24" s="10" t="s">
        <v>17</v>
      </c>
      <c r="C24" s="10" t="s">
        <v>115</v>
      </c>
    </row>
    <row r="25" spans="1:3" ht="15.75" customHeight="1">
      <c r="A25" s="10" t="s">
        <v>61</v>
      </c>
      <c r="B25" s="10" t="s">
        <v>19</v>
      </c>
      <c r="C25" s="10" t="s">
        <v>118</v>
      </c>
    </row>
    <row r="26" spans="1:3" ht="15.75" customHeight="1">
      <c r="A26" s="10" t="s">
        <v>61</v>
      </c>
      <c r="B26" s="10" t="s">
        <v>21</v>
      </c>
      <c r="C26" s="10" t="s">
        <v>124</v>
      </c>
    </row>
    <row r="27" spans="1:3" ht="15.75" customHeight="1">
      <c r="A27" s="10" t="s">
        <v>61</v>
      </c>
      <c r="B27" s="10" t="s">
        <v>22</v>
      </c>
      <c r="C27" s="10" t="s">
        <v>127</v>
      </c>
    </row>
    <row r="28" spans="1:3" ht="15.75" customHeight="1">
      <c r="A28" s="10" t="s">
        <v>61</v>
      </c>
      <c r="B28" s="10" t="s">
        <v>23</v>
      </c>
      <c r="C28" s="10" t="s">
        <v>131</v>
      </c>
    </row>
    <row r="29" spans="1:3" ht="15.75" customHeight="1">
      <c r="A29" s="10" t="s">
        <v>61</v>
      </c>
      <c r="B29" s="10" t="s">
        <v>24</v>
      </c>
      <c r="C29" s="10" t="s">
        <v>135</v>
      </c>
    </row>
    <row r="30" spans="1:3" ht="15.75" customHeight="1">
      <c r="A30" s="10" t="s">
        <v>61</v>
      </c>
      <c r="B30" s="10" t="s">
        <v>25</v>
      </c>
      <c r="C30" s="10" t="s">
        <v>140</v>
      </c>
    </row>
    <row r="31" spans="1:3" ht="15.75" customHeight="1">
      <c r="A31" s="10" t="s">
        <v>61</v>
      </c>
      <c r="B31" s="10" t="s">
        <v>26</v>
      </c>
      <c r="C31" s="10" t="s">
        <v>142</v>
      </c>
    </row>
    <row r="32" spans="1:3" ht="15.75" customHeight="1">
      <c r="A32" s="10" t="s">
        <v>61</v>
      </c>
      <c r="B32" s="10" t="s">
        <v>27</v>
      </c>
      <c r="C32" s="10" t="s">
        <v>144</v>
      </c>
    </row>
    <row r="33" spans="1:3" ht="15.75" customHeight="1">
      <c r="A33" s="10" t="s">
        <v>61</v>
      </c>
      <c r="B33" s="10" t="s">
        <v>28</v>
      </c>
      <c r="C33" s="10" t="s">
        <v>147</v>
      </c>
    </row>
    <row r="34" spans="1:3" ht="15.75" customHeight="1">
      <c r="A34" s="10" t="s">
        <v>61</v>
      </c>
      <c r="B34" s="10" t="s">
        <v>29</v>
      </c>
      <c r="C34" s="10" t="s">
        <v>150</v>
      </c>
    </row>
    <row r="35" spans="1:3" ht="15.75" customHeight="1">
      <c r="A35" s="10" t="s">
        <v>61</v>
      </c>
      <c r="B35" s="10" t="s">
        <v>30</v>
      </c>
      <c r="C35" s="10" t="s">
        <v>151</v>
      </c>
    </row>
    <row r="36" spans="1:3" ht="15.75" customHeight="1">
      <c r="A36" s="10" t="s">
        <v>61</v>
      </c>
      <c r="B36" s="10" t="s">
        <v>31</v>
      </c>
      <c r="C36" s="10" t="s">
        <v>152</v>
      </c>
    </row>
    <row r="37" spans="1:3" ht="15.75" customHeight="1">
      <c r="A37" s="10" t="s">
        <v>61</v>
      </c>
      <c r="B37" s="10" t="s">
        <v>32</v>
      </c>
      <c r="C37" s="10" t="s">
        <v>153</v>
      </c>
    </row>
    <row r="38" spans="1:3" ht="15.75" customHeight="1">
      <c r="A38" s="10" t="s">
        <v>61</v>
      </c>
      <c r="B38" s="10" t="s">
        <v>33</v>
      </c>
      <c r="C38" s="10" t="s">
        <v>157</v>
      </c>
    </row>
    <row r="39" spans="1:3" ht="15.75" customHeight="1">
      <c r="A39" s="13" t="s">
        <v>158</v>
      </c>
      <c r="B39" s="13" t="s">
        <v>2</v>
      </c>
      <c r="C39" s="13" t="s">
        <v>78</v>
      </c>
    </row>
    <row r="40" spans="1:3" ht="15.75" customHeight="1">
      <c r="A40" s="13" t="s">
        <v>158</v>
      </c>
      <c r="B40" s="13" t="s">
        <v>181</v>
      </c>
      <c r="C40" s="15" t="s">
        <v>182</v>
      </c>
    </row>
    <row r="41" spans="1:3" ht="15.75" customHeight="1">
      <c r="A41" s="13" t="s">
        <v>158</v>
      </c>
      <c r="B41" s="13" t="s">
        <v>199</v>
      </c>
      <c r="C41" s="13" t="s">
        <v>201</v>
      </c>
    </row>
    <row r="42" spans="1:3" ht="15.75" customHeight="1">
      <c r="A42" s="13" t="s">
        <v>158</v>
      </c>
      <c r="B42" s="13" t="s">
        <v>207</v>
      </c>
      <c r="C42" s="13" t="s">
        <v>208</v>
      </c>
    </row>
    <row r="43" spans="1:3" ht="15.75" customHeight="1">
      <c r="A43" s="13" t="s">
        <v>158</v>
      </c>
      <c r="B43" s="13" t="s">
        <v>209</v>
      </c>
      <c r="C43" s="13" t="s">
        <v>210</v>
      </c>
    </row>
    <row r="44" spans="1:3" ht="15.75" customHeight="1">
      <c r="A44" s="13" t="s">
        <v>158</v>
      </c>
      <c r="B44" s="13" t="s">
        <v>215</v>
      </c>
      <c r="C44" s="13" t="s">
        <v>216</v>
      </c>
    </row>
    <row r="45" spans="1:3" ht="15.75" customHeight="1">
      <c r="A45" s="13" t="s">
        <v>158</v>
      </c>
      <c r="B45" s="13" t="s">
        <v>222</v>
      </c>
      <c r="C45" s="13" t="s">
        <v>223</v>
      </c>
    </row>
    <row r="46" spans="1:3" ht="15.75" customHeight="1">
      <c r="A46" s="16" t="s">
        <v>224</v>
      </c>
      <c r="B46" s="16" t="s">
        <v>2</v>
      </c>
      <c r="C46" s="16" t="s">
        <v>78</v>
      </c>
    </row>
    <row r="47" spans="1:3" ht="15.75" customHeight="1">
      <c r="A47" s="16" t="s">
        <v>224</v>
      </c>
      <c r="B47" s="16" t="s">
        <v>181</v>
      </c>
      <c r="C47" s="16" t="s">
        <v>255</v>
      </c>
    </row>
    <row r="48" spans="1:3" ht="15.75" customHeight="1">
      <c r="A48" s="16" t="s">
        <v>224</v>
      </c>
      <c r="B48" s="16" t="s">
        <v>256</v>
      </c>
      <c r="C48" s="16" t="s">
        <v>257</v>
      </c>
    </row>
    <row r="49" spans="1:3" ht="15.75" customHeight="1">
      <c r="A49" s="16" t="s">
        <v>224</v>
      </c>
      <c r="B49" s="16" t="s">
        <v>258</v>
      </c>
      <c r="C49" s="16" t="s">
        <v>259</v>
      </c>
    </row>
    <row r="50" spans="1:3" ht="15.75" customHeight="1">
      <c r="A50" s="16" t="s">
        <v>224</v>
      </c>
      <c r="B50" s="6" t="s">
        <v>263</v>
      </c>
      <c r="C50" s="16" t="s">
        <v>266</v>
      </c>
    </row>
    <row r="51" spans="1:3" ht="15.75" customHeight="1">
      <c r="A51" s="16" t="s">
        <v>224</v>
      </c>
      <c r="B51" s="6" t="s">
        <v>268</v>
      </c>
      <c r="C51" s="16" t="s">
        <v>269</v>
      </c>
    </row>
    <row r="52" spans="1:3" ht="15.75" customHeight="1">
      <c r="A52" s="16" t="s">
        <v>224</v>
      </c>
      <c r="B52" s="6" t="s">
        <v>274</v>
      </c>
      <c r="C52" s="16" t="s">
        <v>275</v>
      </c>
    </row>
    <row r="53" spans="1:3" ht="15.75" customHeight="1">
      <c r="A53" s="16" t="s">
        <v>224</v>
      </c>
      <c r="B53" s="6" t="s">
        <v>276</v>
      </c>
      <c r="C53" s="16" t="s">
        <v>277</v>
      </c>
    </row>
    <row r="54" spans="1:3" ht="15.75" customHeight="1">
      <c r="A54" s="16" t="s">
        <v>224</v>
      </c>
      <c r="B54" s="6" t="s">
        <v>278</v>
      </c>
      <c r="C54" s="16" t="s">
        <v>280</v>
      </c>
    </row>
    <row r="55" spans="1:3" ht="15.75" customHeight="1">
      <c r="A55" s="16" t="s">
        <v>224</v>
      </c>
      <c r="B55" s="6"/>
      <c r="C55" s="16" t="s">
        <v>282</v>
      </c>
    </row>
    <row r="56" spans="1:3" ht="15.75" customHeight="1">
      <c r="A56" s="16" t="s">
        <v>224</v>
      </c>
      <c r="B56" s="6"/>
      <c r="C56" s="16" t="s">
        <v>285</v>
      </c>
    </row>
    <row r="57" spans="1:3" ht="15.75" customHeight="1">
      <c r="A57" s="16" t="s">
        <v>224</v>
      </c>
      <c r="B57" s="19" t="s">
        <v>290</v>
      </c>
      <c r="C57" s="16" t="s">
        <v>301</v>
      </c>
    </row>
    <row r="58" spans="1:3" ht="15.75" customHeight="1">
      <c r="A58" s="21" t="s">
        <v>224</v>
      </c>
      <c r="B58" s="23" t="s">
        <v>320</v>
      </c>
      <c r="C58" s="24" t="s">
        <v>331</v>
      </c>
    </row>
    <row r="59" spans="1:3" ht="15.75" customHeight="1">
      <c r="A59" s="21" t="s">
        <v>224</v>
      </c>
      <c r="B59" s="23" t="s">
        <v>339</v>
      </c>
      <c r="C59" s="24" t="s">
        <v>340</v>
      </c>
    </row>
    <row r="60" spans="1:3" ht="15.75" customHeight="1">
      <c r="A60" s="21" t="s">
        <v>224</v>
      </c>
      <c r="B60" s="23" t="s">
        <v>341</v>
      </c>
      <c r="C60" s="24" t="s">
        <v>342</v>
      </c>
    </row>
    <row r="61" spans="1:3" ht="15.75" customHeight="1">
      <c r="A61" s="21" t="s">
        <v>224</v>
      </c>
      <c r="B61" s="23" t="s">
        <v>345</v>
      </c>
      <c r="C61" s="24" t="s">
        <v>346</v>
      </c>
    </row>
    <row r="62" spans="1:3" ht="15.75" customHeight="1">
      <c r="A62" s="21" t="s">
        <v>224</v>
      </c>
      <c r="B62" s="23" t="s">
        <v>347</v>
      </c>
      <c r="C62" s="24" t="s">
        <v>348</v>
      </c>
    </row>
    <row r="63" spans="1:3" ht="15.75" customHeight="1">
      <c r="A63" s="21" t="s">
        <v>224</v>
      </c>
      <c r="B63" s="23" t="s">
        <v>349</v>
      </c>
      <c r="C63" s="24"/>
    </row>
    <row r="64" spans="1:3" ht="15.75" customHeight="1">
      <c r="A64" s="21" t="s">
        <v>224</v>
      </c>
      <c r="B64" s="23" t="s">
        <v>350</v>
      </c>
      <c r="C64" s="24"/>
    </row>
    <row r="65" spans="1:3" ht="15.75" customHeight="1">
      <c r="A65" s="21" t="s">
        <v>224</v>
      </c>
      <c r="B65" s="23" t="s">
        <v>353</v>
      </c>
      <c r="C65" s="24"/>
    </row>
    <row r="66" spans="1:3" ht="15.75" customHeight="1">
      <c r="A66" s="26" t="s">
        <v>354</v>
      </c>
      <c r="B66" s="26" t="s">
        <v>2</v>
      </c>
      <c r="C66" s="26" t="s">
        <v>78</v>
      </c>
    </row>
    <row r="67" spans="1:3" ht="15.75" customHeight="1">
      <c r="A67" s="26" t="s">
        <v>354</v>
      </c>
      <c r="B67" s="26" t="s">
        <v>181</v>
      </c>
      <c r="C67" s="26" t="s">
        <v>255</v>
      </c>
    </row>
    <row r="68" spans="1:3" ht="15.75" customHeight="1">
      <c r="A68" s="26" t="s">
        <v>354</v>
      </c>
      <c r="B68" s="26" t="s">
        <v>368</v>
      </c>
      <c r="C68" s="26" t="s">
        <v>369</v>
      </c>
    </row>
    <row r="69" spans="1:3" ht="15.75" customHeight="1">
      <c r="A69" s="26" t="s">
        <v>354</v>
      </c>
      <c r="B69" s="26" t="s">
        <v>370</v>
      </c>
      <c r="C69" s="26" t="s">
        <v>371</v>
      </c>
    </row>
    <row r="70" spans="1:3" ht="15.75" customHeight="1">
      <c r="A70" s="26" t="s">
        <v>354</v>
      </c>
      <c r="B70" s="26" t="s">
        <v>7</v>
      </c>
      <c r="C70" s="26" t="s">
        <v>375</v>
      </c>
    </row>
    <row r="71" spans="1:3" ht="15.75" customHeight="1">
      <c r="A71" s="26" t="s">
        <v>354</v>
      </c>
      <c r="B71" s="26" t="s">
        <v>378</v>
      </c>
      <c r="C71" s="26" t="s">
        <v>380</v>
      </c>
    </row>
    <row r="72" spans="1:3" ht="15.75" customHeight="1">
      <c r="A72" s="26" t="s">
        <v>354</v>
      </c>
      <c r="B72" s="26" t="s">
        <v>383</v>
      </c>
      <c r="C72" s="26" t="s">
        <v>384</v>
      </c>
    </row>
    <row r="73" spans="1:3" ht="15.75" customHeight="1">
      <c r="A73" s="26" t="s">
        <v>354</v>
      </c>
      <c r="B73" s="26" t="s">
        <v>388</v>
      </c>
      <c r="C73" s="26" t="s">
        <v>389</v>
      </c>
    </row>
    <row r="74" spans="1:3" ht="15.75" customHeight="1">
      <c r="A74" s="26" t="s">
        <v>354</v>
      </c>
      <c r="B74" s="26" t="s">
        <v>390</v>
      </c>
      <c r="C74" s="26" t="s">
        <v>391</v>
      </c>
    </row>
    <row r="75" spans="1:3" ht="15.75" customHeight="1">
      <c r="A75" s="26" t="s">
        <v>354</v>
      </c>
      <c r="B75" s="26" t="s">
        <v>393</v>
      </c>
      <c r="C75" s="26" t="s">
        <v>396</v>
      </c>
    </row>
    <row r="76" spans="1:3" ht="15.75" customHeight="1">
      <c r="A76" s="26" t="s">
        <v>354</v>
      </c>
      <c r="B76" s="26" t="s">
        <v>397</v>
      </c>
      <c r="C76" s="28" t="s">
        <v>398</v>
      </c>
    </row>
    <row r="77" spans="1:3" ht="15.75" customHeight="1">
      <c r="A77" s="26" t="s">
        <v>354</v>
      </c>
      <c r="B77" s="26" t="s">
        <v>403</v>
      </c>
      <c r="C77" s="26" t="s">
        <v>404</v>
      </c>
    </row>
    <row r="78" spans="1:3" ht="15.75" customHeight="1">
      <c r="A78" s="26" t="s">
        <v>354</v>
      </c>
      <c r="B78" s="26" t="s">
        <v>405</v>
      </c>
      <c r="C78" s="26" t="s">
        <v>406</v>
      </c>
    </row>
    <row r="79" spans="1:3" ht="15.75" customHeight="1">
      <c r="A79" s="26" t="s">
        <v>354</v>
      </c>
      <c r="B79" s="26" t="s">
        <v>407</v>
      </c>
      <c r="C79" s="26" t="s">
        <v>408</v>
      </c>
    </row>
    <row r="80" spans="1:3" ht="15.75" customHeight="1">
      <c r="A80" s="26" t="s">
        <v>354</v>
      </c>
      <c r="B80" s="26" t="s">
        <v>409</v>
      </c>
      <c r="C80" s="28" t="s">
        <v>410</v>
      </c>
    </row>
    <row r="81" spans="1:3" ht="15.75" customHeight="1">
      <c r="A81" s="26" t="s">
        <v>354</v>
      </c>
      <c r="B81" s="26" t="s">
        <v>411</v>
      </c>
      <c r="C81" s="26" t="s">
        <v>404</v>
      </c>
    </row>
    <row r="82" spans="1:3" ht="15.75" customHeight="1">
      <c r="A82" s="26" t="s">
        <v>354</v>
      </c>
      <c r="B82" s="26" t="s">
        <v>412</v>
      </c>
      <c r="C82" s="26" t="s">
        <v>406</v>
      </c>
    </row>
    <row r="83" spans="1:3" ht="15.75" customHeight="1">
      <c r="A83" s="26" t="s">
        <v>354</v>
      </c>
      <c r="B83" s="26" t="s">
        <v>413</v>
      </c>
      <c r="C83" s="26" t="s">
        <v>413</v>
      </c>
    </row>
    <row r="84" spans="1:3" ht="15.75" customHeight="1">
      <c r="A84" s="26" t="s">
        <v>354</v>
      </c>
      <c r="B84" s="26" t="s">
        <v>414</v>
      </c>
      <c r="C84" s="26" t="s">
        <v>414</v>
      </c>
    </row>
    <row r="85" spans="1:3" ht="15.75" customHeight="1">
      <c r="A85" s="26" t="s">
        <v>354</v>
      </c>
      <c r="B85" s="26" t="s">
        <v>415</v>
      </c>
      <c r="C85" s="26" t="s">
        <v>415</v>
      </c>
    </row>
    <row r="86" spans="1:3" ht="15.75" customHeight="1">
      <c r="A86" s="26" t="s">
        <v>354</v>
      </c>
      <c r="B86" s="26" t="s">
        <v>416</v>
      </c>
      <c r="C86" s="26" t="s">
        <v>417</v>
      </c>
    </row>
    <row r="87" spans="1:3" ht="15.75" customHeight="1">
      <c r="A87" s="26" t="s">
        <v>354</v>
      </c>
      <c r="B87" s="26" t="s">
        <v>418</v>
      </c>
      <c r="C87" s="26" t="s">
        <v>419</v>
      </c>
    </row>
    <row r="88" spans="1:3" ht="15.75" customHeight="1">
      <c r="A88" s="26" t="s">
        <v>354</v>
      </c>
      <c r="B88" s="26" t="s">
        <v>420</v>
      </c>
      <c r="C88" s="26" t="s">
        <v>421</v>
      </c>
    </row>
    <row r="89" spans="1:3" ht="15.75" customHeight="1">
      <c r="A89" s="26" t="s">
        <v>354</v>
      </c>
      <c r="B89" s="26" t="s">
        <v>422</v>
      </c>
      <c r="C89" s="26" t="s">
        <v>423</v>
      </c>
    </row>
    <row r="90" spans="1:3" ht="15.75" customHeight="1">
      <c r="A90" s="26" t="s">
        <v>354</v>
      </c>
      <c r="B90" s="26" t="s">
        <v>425</v>
      </c>
      <c r="C90" s="26" t="s">
        <v>426</v>
      </c>
    </row>
    <row r="91" spans="1:3" ht="15.75" customHeight="1">
      <c r="A91" s="26" t="s">
        <v>354</v>
      </c>
      <c r="B91" s="26" t="s">
        <v>428</v>
      </c>
      <c r="C91" s="26" t="s">
        <v>429</v>
      </c>
    </row>
    <row r="92" spans="1:3" ht="15.75" customHeight="1">
      <c r="A92" s="26" t="s">
        <v>354</v>
      </c>
      <c r="B92" s="26" t="s">
        <v>431</v>
      </c>
      <c r="C92" s="26" t="s">
        <v>432</v>
      </c>
    </row>
    <row r="93" spans="1:3" ht="15.75" customHeight="1">
      <c r="A93" s="26" t="s">
        <v>354</v>
      </c>
      <c r="B93" s="26" t="s">
        <v>433</v>
      </c>
      <c r="C93" s="26" t="s">
        <v>434</v>
      </c>
    </row>
    <row r="94" spans="1:3" ht="15.75" customHeight="1"/>
    <row r="95" spans="1:3" ht="15.75" customHeight="1"/>
    <row r="96" spans="1:3"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D7"/>
  <sheetViews>
    <sheetView workbookViewId="0"/>
  </sheetViews>
  <sheetFormatPr defaultColWidth="14.453125" defaultRowHeight="15" customHeight="1"/>
  <sheetData>
    <row r="2" spans="1:4">
      <c r="A2" s="33" t="s">
        <v>1048</v>
      </c>
      <c r="D2" s="33" t="s">
        <v>1050</v>
      </c>
    </row>
    <row r="3" spans="1:4">
      <c r="A3" s="35" t="s">
        <v>1048</v>
      </c>
      <c r="D3" s="35" t="s">
        <v>762</v>
      </c>
    </row>
    <row r="4" spans="1:4">
      <c r="A4" s="8" t="s">
        <v>1054</v>
      </c>
      <c r="D4" s="8" t="s">
        <v>1056</v>
      </c>
    </row>
    <row r="5" spans="1:4">
      <c r="D5" s="8" t="s">
        <v>1059</v>
      </c>
    </row>
    <row r="6" spans="1:4">
      <c r="D6" s="8" t="s">
        <v>1060</v>
      </c>
    </row>
    <row r="7" spans="1:4">
      <c r="D7" s="8" t="s">
        <v>1062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2"/>
  <sheetViews>
    <sheetView workbookViewId="0"/>
  </sheetViews>
  <sheetFormatPr defaultColWidth="14.453125" defaultRowHeight="15" customHeight="1"/>
  <sheetData>
    <row r="2" spans="1:1">
      <c r="A2" s="8" t="s">
        <v>1109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A19" sqref="A19:XFD19"/>
    </sheetView>
  </sheetViews>
  <sheetFormatPr defaultColWidth="14.453125" defaultRowHeight="15" customHeight="1"/>
  <cols>
    <col min="1" max="1" width="8.81640625" customWidth="1"/>
    <col min="2" max="2" width="27.453125" customWidth="1"/>
    <col min="3" max="4" width="57.26953125" customWidth="1"/>
    <col min="5" max="5" width="8.26953125" customWidth="1"/>
    <col min="6" max="6" width="38.453125" customWidth="1"/>
    <col min="7" max="7" width="13.7265625" customWidth="1"/>
    <col min="8" max="8" width="101" customWidth="1"/>
    <col min="9" max="9" width="7.7265625" customWidth="1"/>
    <col min="10" max="10" width="12.453125" customWidth="1"/>
    <col min="11" max="11" width="10.7265625" customWidth="1"/>
    <col min="12" max="26" width="8.81640625" customWidth="1"/>
  </cols>
  <sheetData>
    <row r="1" spans="1:26" ht="14.5">
      <c r="A1" s="2" t="s">
        <v>2</v>
      </c>
      <c r="B1" s="3" t="s">
        <v>1</v>
      </c>
      <c r="C1" s="4" t="s">
        <v>6</v>
      </c>
      <c r="D1" s="4" t="s">
        <v>16</v>
      </c>
      <c r="E1" t="s">
        <v>18</v>
      </c>
      <c r="F1" s="6" t="s">
        <v>20</v>
      </c>
      <c r="G1" s="9" t="s">
        <v>39</v>
      </c>
      <c r="H1" t="s">
        <v>46</v>
      </c>
      <c r="I1" t="s">
        <v>51</v>
      </c>
      <c r="J1" t="s">
        <v>53</v>
      </c>
      <c r="K1" t="s">
        <v>55</v>
      </c>
      <c r="L1" t="s">
        <v>58</v>
      </c>
    </row>
    <row r="2" spans="1:26" ht="14.5">
      <c r="A2" s="2">
        <v>120</v>
      </c>
      <c r="B2" t="s">
        <v>35</v>
      </c>
      <c r="C2" t="s">
        <v>67</v>
      </c>
      <c r="D2" t="s">
        <v>68</v>
      </c>
      <c r="E2">
        <v>2016</v>
      </c>
      <c r="F2" t="s">
        <v>70</v>
      </c>
      <c r="G2">
        <v>80</v>
      </c>
      <c r="H2" t="s">
        <v>71</v>
      </c>
      <c r="I2" t="s">
        <v>72</v>
      </c>
      <c r="J2" t="s">
        <v>74</v>
      </c>
      <c r="K2" s="11">
        <v>43396</v>
      </c>
    </row>
    <row r="3" spans="1:26" ht="14.5">
      <c r="A3" s="2">
        <v>121</v>
      </c>
      <c r="B3" t="s">
        <v>69</v>
      </c>
      <c r="C3" t="s">
        <v>83</v>
      </c>
      <c r="D3" t="s">
        <v>84</v>
      </c>
      <c r="E3">
        <v>2017</v>
      </c>
      <c r="F3" t="s">
        <v>85</v>
      </c>
      <c r="G3" t="s">
        <v>87</v>
      </c>
      <c r="H3" t="s">
        <v>88</v>
      </c>
      <c r="I3" t="s">
        <v>89</v>
      </c>
      <c r="J3" t="s">
        <v>74</v>
      </c>
      <c r="K3" s="11">
        <v>43397</v>
      </c>
    </row>
    <row r="4" spans="1:26" ht="14.5">
      <c r="A4" s="2">
        <v>122</v>
      </c>
      <c r="B4" t="s">
        <v>91</v>
      </c>
      <c r="C4" t="s">
        <v>92</v>
      </c>
      <c r="D4" t="s">
        <v>93</v>
      </c>
      <c r="E4">
        <v>2016</v>
      </c>
      <c r="F4" t="s">
        <v>95</v>
      </c>
      <c r="G4">
        <v>45</v>
      </c>
      <c r="H4" t="s">
        <v>96</v>
      </c>
      <c r="I4" t="s">
        <v>99</v>
      </c>
      <c r="J4" t="s">
        <v>74</v>
      </c>
      <c r="K4" s="11">
        <v>43398</v>
      </c>
    </row>
    <row r="5" spans="1:26" ht="14.5">
      <c r="A5" s="2">
        <v>123</v>
      </c>
      <c r="B5" t="s">
        <v>101</v>
      </c>
      <c r="C5" t="s">
        <v>102</v>
      </c>
      <c r="D5" t="s">
        <v>103</v>
      </c>
      <c r="E5">
        <v>2014</v>
      </c>
      <c r="F5" t="s">
        <v>104</v>
      </c>
      <c r="G5">
        <v>106</v>
      </c>
      <c r="H5" t="s">
        <v>105</v>
      </c>
      <c r="I5" t="s">
        <v>106</v>
      </c>
      <c r="J5" t="s">
        <v>74</v>
      </c>
      <c r="K5" s="11">
        <v>43399</v>
      </c>
    </row>
    <row r="6" spans="1:26" ht="14.5">
      <c r="A6" s="2">
        <v>124</v>
      </c>
      <c r="B6" t="s">
        <v>110</v>
      </c>
      <c r="C6" t="s">
        <v>111</v>
      </c>
      <c r="D6" t="s">
        <v>113</v>
      </c>
      <c r="E6">
        <v>2014</v>
      </c>
      <c r="F6" t="s">
        <v>104</v>
      </c>
      <c r="G6">
        <v>106</v>
      </c>
      <c r="H6" t="s">
        <v>114</v>
      </c>
      <c r="I6" t="s">
        <v>116</v>
      </c>
      <c r="J6" t="s">
        <v>74</v>
      </c>
      <c r="K6" s="11">
        <v>43399</v>
      </c>
    </row>
    <row r="7" spans="1:26" ht="14.5">
      <c r="A7" s="2">
        <v>125</v>
      </c>
      <c r="B7" t="s">
        <v>117</v>
      </c>
      <c r="C7" t="s">
        <v>120</v>
      </c>
      <c r="D7" t="s">
        <v>122</v>
      </c>
      <c r="E7">
        <v>2011</v>
      </c>
      <c r="F7" t="s">
        <v>95</v>
      </c>
      <c r="G7">
        <v>40</v>
      </c>
      <c r="H7" t="s">
        <v>123</v>
      </c>
      <c r="I7" t="s">
        <v>125</v>
      </c>
      <c r="J7" t="s">
        <v>74</v>
      </c>
      <c r="K7" s="11">
        <v>43412</v>
      </c>
    </row>
    <row r="8" spans="1:26" ht="14.5">
      <c r="A8" s="2">
        <v>126</v>
      </c>
      <c r="B8" t="s">
        <v>126</v>
      </c>
      <c r="C8" t="s">
        <v>83</v>
      </c>
      <c r="D8" t="s">
        <v>84</v>
      </c>
      <c r="E8">
        <v>2005</v>
      </c>
      <c r="F8" t="s">
        <v>104</v>
      </c>
      <c r="G8" t="s">
        <v>128</v>
      </c>
      <c r="H8" t="s">
        <v>129</v>
      </c>
      <c r="I8" t="s">
        <v>130</v>
      </c>
      <c r="J8" t="s">
        <v>74</v>
      </c>
      <c r="K8" s="11">
        <v>43447</v>
      </c>
    </row>
    <row r="9" spans="1:26" ht="14.5">
      <c r="A9" s="2">
        <v>127</v>
      </c>
      <c r="B9" s="8" t="s">
        <v>134</v>
      </c>
      <c r="C9" t="s">
        <v>136</v>
      </c>
      <c r="D9" s="4" t="s">
        <v>137</v>
      </c>
      <c r="E9">
        <v>2003</v>
      </c>
      <c r="F9" t="s">
        <v>104</v>
      </c>
      <c r="G9" t="s">
        <v>138</v>
      </c>
      <c r="H9" t="s">
        <v>139</v>
      </c>
      <c r="I9" t="s">
        <v>141</v>
      </c>
      <c r="J9" t="s">
        <v>74</v>
      </c>
      <c r="K9" s="11">
        <v>43451</v>
      </c>
    </row>
    <row r="10" spans="1:26" ht="14.5">
      <c r="A10" s="2">
        <v>128</v>
      </c>
      <c r="B10" s="6" t="s">
        <v>143</v>
      </c>
      <c r="C10" s="4" t="s">
        <v>145</v>
      </c>
      <c r="D10" s="4" t="s">
        <v>146</v>
      </c>
      <c r="E10" s="6">
        <v>2004</v>
      </c>
      <c r="F10" s="12" t="s">
        <v>104</v>
      </c>
      <c r="G10" s="9" t="s">
        <v>160</v>
      </c>
      <c r="H10" s="6" t="s">
        <v>161</v>
      </c>
      <c r="I10" s="6" t="s">
        <v>162</v>
      </c>
      <c r="J10" s="6" t="s">
        <v>74</v>
      </c>
      <c r="K10" s="11">
        <v>43451</v>
      </c>
      <c r="L10" s="6"/>
      <c r="M10" s="6"/>
      <c r="N10" s="6"/>
      <c r="O10" s="6"/>
      <c r="P10" s="6"/>
      <c r="Q10" s="6"/>
      <c r="R10" s="6"/>
      <c r="S10" s="6"/>
      <c r="T10" s="6"/>
      <c r="U10" s="6"/>
      <c r="V10" s="6"/>
      <c r="W10" s="6"/>
      <c r="X10" s="6"/>
      <c r="Y10" s="6"/>
      <c r="Z10" s="6"/>
    </row>
    <row r="11" spans="1:26" ht="14.5">
      <c r="A11" s="2">
        <v>129</v>
      </c>
      <c r="B11" s="6" t="s">
        <v>163</v>
      </c>
      <c r="C11" s="6" t="s">
        <v>165</v>
      </c>
      <c r="D11" s="6" t="s">
        <v>166</v>
      </c>
      <c r="E11" s="6">
        <v>1999</v>
      </c>
      <c r="F11" s="6" t="s">
        <v>169</v>
      </c>
      <c r="G11" s="6" t="s">
        <v>170</v>
      </c>
      <c r="H11" s="6" t="s">
        <v>171</v>
      </c>
      <c r="I11" s="6" t="s">
        <v>172</v>
      </c>
      <c r="J11" s="6" t="s">
        <v>74</v>
      </c>
      <c r="K11" s="11">
        <v>43451</v>
      </c>
      <c r="L11" s="6"/>
      <c r="M11" s="6"/>
      <c r="N11" s="6"/>
      <c r="O11" s="6"/>
      <c r="P11" s="6"/>
      <c r="Q11" s="6"/>
      <c r="R11" s="6"/>
      <c r="S11" s="6"/>
      <c r="T11" s="6"/>
      <c r="U11" s="6"/>
      <c r="V11" s="6"/>
      <c r="W11" s="6"/>
      <c r="X11" s="6"/>
      <c r="Y11" s="6"/>
      <c r="Z11" s="6"/>
    </row>
    <row r="12" spans="1:26" ht="14.5">
      <c r="A12" s="2">
        <v>130</v>
      </c>
      <c r="B12" s="6" t="s">
        <v>173</v>
      </c>
      <c r="C12" s="6" t="s">
        <v>174</v>
      </c>
      <c r="D12" s="6" t="s">
        <v>175</v>
      </c>
      <c r="E12" s="6">
        <v>2004</v>
      </c>
      <c r="F12" s="6" t="s">
        <v>104</v>
      </c>
      <c r="G12" s="6" t="s">
        <v>177</v>
      </c>
      <c r="H12" s="14" t="s">
        <v>178</v>
      </c>
      <c r="I12" s="6" t="s">
        <v>183</v>
      </c>
      <c r="J12" s="6" t="s">
        <v>74</v>
      </c>
      <c r="K12" s="11">
        <v>43452</v>
      </c>
      <c r="L12" s="6"/>
      <c r="M12" s="6"/>
      <c r="N12" s="6"/>
      <c r="O12" s="6"/>
      <c r="P12" s="6"/>
      <c r="Q12" s="6"/>
      <c r="R12" s="6"/>
      <c r="S12" s="6"/>
      <c r="T12" s="6"/>
      <c r="U12" s="6"/>
      <c r="V12" s="6"/>
      <c r="W12" s="6"/>
      <c r="X12" s="6"/>
      <c r="Y12" s="6"/>
      <c r="Z12" s="6"/>
    </row>
    <row r="13" spans="1:26" ht="14.5">
      <c r="A13" s="2">
        <v>131</v>
      </c>
      <c r="B13" s="6" t="s">
        <v>187</v>
      </c>
      <c r="C13" s="6" t="s">
        <v>188</v>
      </c>
      <c r="D13" s="6" t="s">
        <v>189</v>
      </c>
      <c r="E13" s="6">
        <v>1998</v>
      </c>
      <c r="F13" s="6" t="s">
        <v>190</v>
      </c>
      <c r="G13" s="6" t="s">
        <v>191</v>
      </c>
      <c r="H13" s="6" t="s">
        <v>192</v>
      </c>
      <c r="I13" s="6" t="s">
        <v>195</v>
      </c>
      <c r="J13" s="6" t="s">
        <v>74</v>
      </c>
      <c r="K13" s="11">
        <v>43452</v>
      </c>
      <c r="L13" s="6"/>
      <c r="M13" s="6"/>
      <c r="N13" s="6"/>
      <c r="O13" s="6"/>
      <c r="P13" s="6"/>
      <c r="Q13" s="6"/>
      <c r="R13" s="6"/>
      <c r="S13" s="6"/>
      <c r="T13" s="6"/>
      <c r="U13" s="6"/>
      <c r="V13" s="6"/>
      <c r="W13" s="6"/>
      <c r="X13" s="6"/>
      <c r="Y13" s="6"/>
      <c r="Z13" s="6"/>
    </row>
    <row r="14" spans="1:26" ht="14.5">
      <c r="A14" s="2">
        <v>132</v>
      </c>
      <c r="B14" s="6" t="s">
        <v>196</v>
      </c>
      <c r="C14" s="6" t="s">
        <v>197</v>
      </c>
      <c r="D14" s="6" t="s">
        <v>198</v>
      </c>
      <c r="E14" s="6">
        <v>2005</v>
      </c>
      <c r="F14" s="6" t="s">
        <v>200</v>
      </c>
      <c r="G14" s="6">
        <v>268</v>
      </c>
      <c r="H14" s="6" t="s">
        <v>202</v>
      </c>
      <c r="I14" s="6" t="s">
        <v>204</v>
      </c>
      <c r="J14" s="6" t="s">
        <v>74</v>
      </c>
      <c r="K14" s="11">
        <v>43452</v>
      </c>
      <c r="L14" s="6"/>
      <c r="M14" s="6"/>
      <c r="N14" s="6"/>
      <c r="O14" s="6"/>
      <c r="P14" s="6"/>
      <c r="Q14" s="6"/>
      <c r="R14" s="6"/>
      <c r="S14" s="6"/>
      <c r="T14" s="6"/>
      <c r="U14" s="6"/>
      <c r="V14" s="6"/>
      <c r="W14" s="6"/>
      <c r="X14" s="6"/>
      <c r="Y14" s="6"/>
      <c r="Z14" s="6"/>
    </row>
    <row r="15" spans="1:26" ht="14.5">
      <c r="A15" s="2">
        <v>133</v>
      </c>
      <c r="B15" s="6" t="s">
        <v>212</v>
      </c>
      <c r="C15" s="6" t="s">
        <v>213</v>
      </c>
      <c r="D15" s="6" t="s">
        <v>214</v>
      </c>
      <c r="E15" s="6">
        <v>2005</v>
      </c>
      <c r="F15" s="6" t="s">
        <v>104</v>
      </c>
      <c r="G15" s="6" t="s">
        <v>218</v>
      </c>
      <c r="H15" s="6" t="s">
        <v>220</v>
      </c>
      <c r="I15" s="6" t="s">
        <v>221</v>
      </c>
      <c r="J15" s="6" t="s">
        <v>74</v>
      </c>
      <c r="K15" s="11">
        <v>43453</v>
      </c>
      <c r="L15" s="6"/>
      <c r="M15" s="6"/>
      <c r="N15" s="6"/>
      <c r="O15" s="6"/>
      <c r="P15" s="6"/>
      <c r="Q15" s="6"/>
      <c r="R15" s="6"/>
      <c r="S15" s="6"/>
      <c r="T15" s="6"/>
      <c r="U15" s="6"/>
      <c r="V15" s="6"/>
      <c r="W15" s="6"/>
      <c r="X15" s="6"/>
      <c r="Y15" s="6"/>
      <c r="Z15" s="6"/>
    </row>
    <row r="16" spans="1:26" ht="14.5">
      <c r="A16" s="2">
        <v>134</v>
      </c>
      <c r="B16" s="6" t="s">
        <v>225</v>
      </c>
      <c r="C16" t="s">
        <v>226</v>
      </c>
      <c r="D16" t="s">
        <v>228</v>
      </c>
      <c r="E16">
        <v>2007</v>
      </c>
      <c r="F16" t="s">
        <v>104</v>
      </c>
      <c r="G16" t="s">
        <v>230</v>
      </c>
      <c r="H16" s="6" t="s">
        <v>231</v>
      </c>
      <c r="I16" t="s">
        <v>232</v>
      </c>
      <c r="J16" t="s">
        <v>74</v>
      </c>
      <c r="K16" s="11">
        <v>43453</v>
      </c>
    </row>
    <row r="17" spans="1:26" ht="14.5">
      <c r="A17" s="2">
        <v>135</v>
      </c>
      <c r="B17" t="s">
        <v>235</v>
      </c>
      <c r="C17" t="s">
        <v>236</v>
      </c>
      <c r="D17" t="s">
        <v>237</v>
      </c>
      <c r="E17">
        <v>2008</v>
      </c>
      <c r="F17" t="s">
        <v>104</v>
      </c>
      <c r="G17" t="s">
        <v>239</v>
      </c>
      <c r="H17" t="s">
        <v>240</v>
      </c>
      <c r="I17" t="s">
        <v>241</v>
      </c>
      <c r="J17" t="s">
        <v>74</v>
      </c>
      <c r="K17" s="11">
        <v>43453</v>
      </c>
    </row>
    <row r="18" spans="1:26" ht="14.5">
      <c r="A18" s="2">
        <v>136</v>
      </c>
      <c r="B18" t="s">
        <v>242</v>
      </c>
      <c r="C18" t="s">
        <v>243</v>
      </c>
      <c r="D18" t="s">
        <v>244</v>
      </c>
      <c r="E18">
        <v>2016</v>
      </c>
      <c r="F18" t="s">
        <v>95</v>
      </c>
      <c r="G18">
        <v>45</v>
      </c>
      <c r="H18" t="s">
        <v>245</v>
      </c>
      <c r="I18" t="s">
        <v>246</v>
      </c>
      <c r="J18" t="s">
        <v>74</v>
      </c>
      <c r="K18" s="11">
        <v>43467</v>
      </c>
    </row>
    <row r="19" spans="1:26" ht="14.5">
      <c r="A19" s="2">
        <v>137</v>
      </c>
      <c r="B19" t="s">
        <v>247</v>
      </c>
      <c r="C19" t="s">
        <v>249</v>
      </c>
      <c r="D19" t="s">
        <v>250</v>
      </c>
      <c r="E19">
        <v>2017</v>
      </c>
      <c r="F19" t="s">
        <v>95</v>
      </c>
      <c r="G19">
        <v>46</v>
      </c>
      <c r="H19" t="s">
        <v>253</v>
      </c>
      <c r="I19" t="s">
        <v>254</v>
      </c>
      <c r="J19" t="s">
        <v>74</v>
      </c>
      <c r="K19" s="11">
        <v>43467</v>
      </c>
    </row>
    <row r="20" spans="1:26" ht="14.5">
      <c r="A20" s="17">
        <v>138</v>
      </c>
      <c r="B20" s="6" t="s">
        <v>264</v>
      </c>
      <c r="C20" s="14" t="s">
        <v>265</v>
      </c>
      <c r="D20" s="14" t="s">
        <v>267</v>
      </c>
      <c r="E20" s="14">
        <v>1992</v>
      </c>
      <c r="F20" s="14" t="s">
        <v>169</v>
      </c>
      <c r="G20" s="14">
        <v>5</v>
      </c>
      <c r="H20" s="14" t="s">
        <v>270</v>
      </c>
      <c r="I20" s="14" t="s">
        <v>272</v>
      </c>
      <c r="J20" s="14" t="s">
        <v>74</v>
      </c>
      <c r="K20" s="18">
        <v>43468</v>
      </c>
    </row>
    <row r="21" spans="1:26" ht="15.75" customHeight="1">
      <c r="A21" s="17">
        <v>139</v>
      </c>
      <c r="B21" s="6" t="s">
        <v>281</v>
      </c>
      <c r="C21" s="14" t="s">
        <v>283</v>
      </c>
      <c r="D21" s="14" t="s">
        <v>284</v>
      </c>
      <c r="E21" s="14">
        <v>1992</v>
      </c>
      <c r="F21" s="14" t="s">
        <v>104</v>
      </c>
      <c r="G21" s="14">
        <v>84</v>
      </c>
      <c r="H21" s="14" t="s">
        <v>286</v>
      </c>
      <c r="I21" s="14" t="s">
        <v>287</v>
      </c>
      <c r="J21" s="14" t="s">
        <v>74</v>
      </c>
      <c r="K21" s="18">
        <v>43468</v>
      </c>
    </row>
    <row r="22" spans="1:26" ht="15.75" customHeight="1">
      <c r="A22" s="17">
        <v>140</v>
      </c>
      <c r="B22" s="6" t="s">
        <v>291</v>
      </c>
      <c r="C22" s="14" t="s">
        <v>292</v>
      </c>
      <c r="D22" s="14" t="s">
        <v>293</v>
      </c>
      <c r="E22" s="14">
        <v>1994</v>
      </c>
      <c r="F22" s="14" t="s">
        <v>104</v>
      </c>
      <c r="G22" s="14">
        <v>86</v>
      </c>
      <c r="H22" s="14" t="s">
        <v>294</v>
      </c>
      <c r="I22" s="14" t="s">
        <v>295</v>
      </c>
      <c r="J22" s="14" t="s">
        <v>74</v>
      </c>
      <c r="K22" s="18">
        <v>43470</v>
      </c>
    </row>
    <row r="23" spans="1:26" ht="15.75" customHeight="1">
      <c r="A23" s="17">
        <v>141</v>
      </c>
      <c r="B23" s="6" t="s">
        <v>296</v>
      </c>
      <c r="C23" s="14" t="s">
        <v>297</v>
      </c>
      <c r="D23" s="14" t="s">
        <v>298</v>
      </c>
      <c r="E23" s="14">
        <v>1997</v>
      </c>
      <c r="F23" s="14" t="s">
        <v>70</v>
      </c>
      <c r="G23" s="14">
        <v>61</v>
      </c>
      <c r="H23" s="14" t="s">
        <v>299</v>
      </c>
      <c r="I23" s="14" t="s">
        <v>300</v>
      </c>
      <c r="J23" s="14" t="s">
        <v>74</v>
      </c>
      <c r="K23" s="18">
        <v>43472</v>
      </c>
    </row>
    <row r="24" spans="1:26" ht="15.75" customHeight="1">
      <c r="A24" s="17">
        <v>142</v>
      </c>
      <c r="B24" s="6" t="s">
        <v>302</v>
      </c>
      <c r="C24" s="14" t="s">
        <v>303</v>
      </c>
      <c r="D24" s="14" t="s">
        <v>304</v>
      </c>
      <c r="E24" s="14">
        <v>1998</v>
      </c>
      <c r="F24" s="14" t="s">
        <v>104</v>
      </c>
      <c r="G24" s="14">
        <v>90</v>
      </c>
      <c r="H24" s="14" t="s">
        <v>305</v>
      </c>
      <c r="I24" s="14" t="s">
        <v>306</v>
      </c>
      <c r="J24" s="14" t="s">
        <v>74</v>
      </c>
      <c r="K24" s="18">
        <v>43472</v>
      </c>
    </row>
    <row r="25" spans="1:26" ht="15.75" customHeight="1">
      <c r="A25" s="17">
        <v>143</v>
      </c>
      <c r="B25" s="6" t="s">
        <v>307</v>
      </c>
      <c r="C25" s="14" t="s">
        <v>308</v>
      </c>
      <c r="D25" s="14" t="s">
        <v>309</v>
      </c>
      <c r="E25" s="14">
        <v>2002</v>
      </c>
      <c r="F25" s="14" t="s">
        <v>70</v>
      </c>
      <c r="G25" s="14" t="s">
        <v>310</v>
      </c>
      <c r="H25" s="14" t="s">
        <v>311</v>
      </c>
      <c r="I25" s="14" t="s">
        <v>312</v>
      </c>
      <c r="J25" s="14" t="s">
        <v>74</v>
      </c>
      <c r="K25" s="18">
        <v>43482</v>
      </c>
      <c r="L25" s="14"/>
      <c r="M25" s="14"/>
      <c r="N25" s="14"/>
      <c r="O25" s="14"/>
      <c r="P25" s="14"/>
      <c r="Q25" s="14"/>
      <c r="R25" s="14"/>
      <c r="S25" s="14"/>
      <c r="T25" s="14"/>
      <c r="U25" s="14"/>
      <c r="V25" s="14"/>
      <c r="W25" s="14"/>
      <c r="X25" s="14"/>
      <c r="Y25" s="14"/>
      <c r="Z25" s="14"/>
    </row>
    <row r="26" spans="1:26" ht="15.75" customHeight="1">
      <c r="A26" s="17">
        <v>144</v>
      </c>
      <c r="B26" s="25" t="s">
        <v>313</v>
      </c>
      <c r="C26" s="14" t="s">
        <v>355</v>
      </c>
      <c r="D26" s="14" t="s">
        <v>356</v>
      </c>
      <c r="E26" s="14">
        <v>1997</v>
      </c>
      <c r="F26" s="14" t="s">
        <v>169</v>
      </c>
      <c r="G26" s="14">
        <v>10</v>
      </c>
      <c r="H26" s="14" t="s">
        <v>358</v>
      </c>
      <c r="I26" s="14" t="s">
        <v>360</v>
      </c>
      <c r="J26" s="14" t="s">
        <v>74</v>
      </c>
      <c r="K26" s="18">
        <v>43473</v>
      </c>
      <c r="L26" s="6"/>
      <c r="M26" s="6"/>
      <c r="N26" s="6"/>
      <c r="O26" s="6"/>
      <c r="P26" s="6"/>
      <c r="Q26" s="6"/>
      <c r="R26" s="6"/>
      <c r="S26" s="6"/>
      <c r="T26" s="6"/>
      <c r="U26" s="6"/>
      <c r="V26" s="6"/>
      <c r="W26" s="6"/>
      <c r="X26" s="6"/>
      <c r="Y26" s="6"/>
      <c r="Z26" s="6"/>
    </row>
    <row r="27" spans="1:26" ht="15.75" customHeight="1">
      <c r="A27" s="17">
        <v>145</v>
      </c>
      <c r="B27" s="14" t="s">
        <v>361</v>
      </c>
      <c r="C27" s="14" t="s">
        <v>362</v>
      </c>
      <c r="D27" s="14" t="s">
        <v>363</v>
      </c>
      <c r="E27" s="14">
        <v>2014</v>
      </c>
      <c r="F27" s="14" t="s">
        <v>104</v>
      </c>
      <c r="G27" s="14">
        <v>106</v>
      </c>
      <c r="H27" s="14" t="s">
        <v>366</v>
      </c>
      <c r="I27" s="14" t="s">
        <v>367</v>
      </c>
      <c r="J27" s="14" t="s">
        <v>74</v>
      </c>
      <c r="K27" s="18">
        <v>43479</v>
      </c>
      <c r="L27" s="6"/>
      <c r="M27" s="6"/>
      <c r="N27" s="6"/>
      <c r="O27" s="6"/>
      <c r="P27" s="6"/>
      <c r="Q27" s="6"/>
      <c r="R27" s="6"/>
      <c r="S27" s="6"/>
      <c r="T27" s="6"/>
      <c r="U27" s="6"/>
      <c r="V27" s="6"/>
      <c r="W27" s="6"/>
      <c r="X27" s="6"/>
      <c r="Y27" s="6"/>
      <c r="Z27" s="6"/>
    </row>
    <row r="28" spans="1:26" ht="15.75" customHeight="1">
      <c r="A28" s="2"/>
    </row>
    <row r="29" spans="1:26" ht="15.75" customHeight="1">
      <c r="A29" s="2"/>
    </row>
    <row r="30" spans="1:26" ht="15.75" customHeight="1">
      <c r="A30" s="2"/>
    </row>
    <row r="31" spans="1:26" ht="15.75" customHeight="1">
      <c r="A31" s="2"/>
    </row>
    <row r="32" spans="1:26" ht="15.75" customHeight="1">
      <c r="A32" s="2"/>
    </row>
    <row r="33" spans="1:7" ht="15.75" customHeight="1">
      <c r="A33" s="2"/>
    </row>
    <row r="34" spans="1:7" ht="15.75" customHeight="1">
      <c r="A34" s="2"/>
      <c r="B34" s="3"/>
      <c r="C34" s="4"/>
      <c r="D34" s="4"/>
      <c r="F34" s="12"/>
      <c r="G34" s="9"/>
    </row>
    <row r="35" spans="1:7" ht="15.75" customHeight="1">
      <c r="A35" s="2"/>
      <c r="B35" s="3"/>
      <c r="C35" s="4"/>
      <c r="D35" s="4"/>
      <c r="F35" s="12"/>
      <c r="G35" s="9"/>
    </row>
    <row r="36" spans="1:7" ht="15.75" customHeight="1">
      <c r="A36" s="2"/>
      <c r="B36" s="3"/>
      <c r="C36" s="4"/>
      <c r="D36" s="4"/>
      <c r="F36" s="12"/>
      <c r="G36" s="9"/>
    </row>
    <row r="37" spans="1:7" ht="15.75" customHeight="1">
      <c r="A37" s="2"/>
      <c r="B37" s="3"/>
      <c r="C37" s="4"/>
      <c r="D37" s="4"/>
      <c r="F37" s="12"/>
      <c r="G37" s="9"/>
    </row>
    <row r="38" spans="1:7" ht="15.75" customHeight="1">
      <c r="A38" s="2"/>
      <c r="B38" s="3"/>
      <c r="C38" s="4"/>
      <c r="D38" s="4"/>
      <c r="F38" s="12"/>
      <c r="G38" s="9"/>
    </row>
    <row r="39" spans="1:7" ht="15.75" customHeight="1">
      <c r="A39" s="2"/>
      <c r="B39" s="3"/>
      <c r="C39" s="4"/>
      <c r="D39" s="4"/>
      <c r="F39" s="12"/>
      <c r="G39" s="9"/>
    </row>
    <row r="40" spans="1:7" ht="15.75" customHeight="1">
      <c r="A40" s="2"/>
      <c r="B40" s="3"/>
      <c r="C40" s="4"/>
      <c r="D40" s="4"/>
      <c r="F40" s="12"/>
      <c r="G40" s="9"/>
    </row>
    <row r="41" spans="1:7" ht="15.75" customHeight="1">
      <c r="A41" s="2"/>
      <c r="B41" s="3"/>
      <c r="C41" s="4"/>
      <c r="D41" s="4"/>
      <c r="F41" s="12"/>
      <c r="G41" s="9"/>
    </row>
    <row r="42" spans="1:7" ht="15.75" customHeight="1">
      <c r="A42" s="2"/>
      <c r="B42" s="3"/>
      <c r="C42" s="4"/>
      <c r="D42" s="4"/>
      <c r="F42" s="12"/>
      <c r="G42" s="9"/>
    </row>
    <row r="43" spans="1:7" ht="15.75" customHeight="1">
      <c r="A43" s="2"/>
      <c r="B43" s="3"/>
      <c r="C43" s="4"/>
      <c r="D43" s="4"/>
      <c r="F43" s="12"/>
      <c r="G43" s="9"/>
    </row>
    <row r="44" spans="1:7" ht="15.75" customHeight="1">
      <c r="A44" s="2"/>
      <c r="B44" s="3"/>
      <c r="C44" s="4"/>
      <c r="D44" s="4"/>
      <c r="F44" s="12"/>
      <c r="G44" s="9"/>
    </row>
    <row r="45" spans="1:7" ht="15.75" customHeight="1">
      <c r="A45" s="2"/>
      <c r="B45" s="3"/>
      <c r="C45" s="4"/>
      <c r="D45" s="4"/>
      <c r="F45" s="12"/>
      <c r="G45" s="9"/>
    </row>
    <row r="46" spans="1:7" ht="15.75" customHeight="1">
      <c r="A46" s="2"/>
      <c r="B46" s="3"/>
      <c r="C46" s="4"/>
      <c r="D46" s="4"/>
      <c r="F46" s="12"/>
      <c r="G46" s="9"/>
    </row>
    <row r="47" spans="1:7" ht="15.75" customHeight="1">
      <c r="A47" s="2"/>
      <c r="B47" s="3"/>
      <c r="C47" s="4"/>
      <c r="D47" s="4"/>
      <c r="F47" s="12"/>
      <c r="G47" s="9"/>
    </row>
    <row r="48" spans="1:7" ht="15.75" customHeight="1">
      <c r="A48" s="2"/>
      <c r="B48" s="3"/>
      <c r="C48" s="4"/>
      <c r="D48" s="4"/>
      <c r="F48" s="12"/>
      <c r="G48" s="9"/>
    </row>
    <row r="49" spans="1:7" ht="15.75" customHeight="1">
      <c r="A49" s="2"/>
      <c r="B49" s="3"/>
      <c r="C49" s="4"/>
      <c r="D49" s="4"/>
      <c r="F49" s="12"/>
      <c r="G49" s="9"/>
    </row>
    <row r="50" spans="1:7" ht="15.75" customHeight="1">
      <c r="A50" s="2"/>
      <c r="B50" s="3"/>
      <c r="C50" s="4"/>
      <c r="D50" s="4"/>
      <c r="F50" s="12"/>
      <c r="G50" s="9"/>
    </row>
    <row r="51" spans="1:7" ht="15.75" customHeight="1">
      <c r="A51" s="2"/>
      <c r="B51" s="3"/>
      <c r="C51" s="4"/>
      <c r="D51" s="4"/>
      <c r="F51" s="12"/>
      <c r="G51" s="9"/>
    </row>
    <row r="52" spans="1:7" ht="15.75" customHeight="1">
      <c r="A52" s="2"/>
      <c r="B52" s="3"/>
      <c r="C52" s="4"/>
      <c r="D52" s="4"/>
      <c r="F52" s="12"/>
      <c r="G52" s="9"/>
    </row>
    <row r="53" spans="1:7" ht="15.75" customHeight="1">
      <c r="A53" s="2"/>
      <c r="B53" s="3"/>
      <c r="C53" s="4"/>
      <c r="D53" s="4"/>
      <c r="F53" s="12"/>
      <c r="G53" s="9"/>
    </row>
    <row r="54" spans="1:7" ht="15.75" customHeight="1">
      <c r="A54" s="2"/>
      <c r="B54" s="3"/>
      <c r="C54" s="4"/>
      <c r="D54" s="4"/>
      <c r="F54" s="12"/>
      <c r="G54" s="9"/>
    </row>
    <row r="55" spans="1:7" ht="15.75" customHeight="1">
      <c r="A55" s="2"/>
      <c r="B55" s="3"/>
      <c r="C55" s="4"/>
      <c r="D55" s="4"/>
      <c r="F55" s="12"/>
      <c r="G55" s="9"/>
    </row>
    <row r="56" spans="1:7" ht="15.75" customHeight="1">
      <c r="A56" s="2"/>
      <c r="B56" s="3"/>
      <c r="C56" s="4"/>
      <c r="D56" s="4"/>
      <c r="F56" s="12"/>
      <c r="G56" s="9"/>
    </row>
    <row r="57" spans="1:7" ht="15.75" customHeight="1">
      <c r="A57" s="2"/>
      <c r="B57" s="3"/>
      <c r="C57" s="4"/>
      <c r="D57" s="4"/>
      <c r="F57" s="12"/>
      <c r="G57" s="9"/>
    </row>
    <row r="58" spans="1:7" ht="15.75" customHeight="1">
      <c r="A58" s="2"/>
      <c r="B58" s="3"/>
      <c r="C58" s="4"/>
      <c r="D58" s="4"/>
      <c r="F58" s="12"/>
      <c r="G58" s="9"/>
    </row>
    <row r="59" spans="1:7" ht="15.75" customHeight="1">
      <c r="A59" s="2"/>
      <c r="B59" s="3"/>
      <c r="C59" s="4"/>
      <c r="D59" s="4"/>
      <c r="F59" s="12"/>
      <c r="G59" s="9"/>
    </row>
    <row r="60" spans="1:7" ht="15.75" customHeight="1">
      <c r="A60" s="2"/>
      <c r="B60" s="3"/>
      <c r="C60" s="4"/>
      <c r="D60" s="4"/>
      <c r="F60" s="12"/>
      <c r="G60" s="9"/>
    </row>
    <row r="61" spans="1:7" ht="15.75" customHeight="1">
      <c r="A61" s="2"/>
      <c r="B61" s="3"/>
      <c r="C61" s="4"/>
      <c r="D61" s="4"/>
      <c r="F61" s="12"/>
      <c r="G61" s="9"/>
    </row>
    <row r="62" spans="1:7" ht="15.75" customHeight="1">
      <c r="A62" s="2"/>
      <c r="B62" s="3"/>
      <c r="C62" s="4"/>
      <c r="D62" s="4"/>
      <c r="F62" s="12"/>
      <c r="G62" s="9"/>
    </row>
    <row r="63" spans="1:7" ht="15.75" customHeight="1">
      <c r="A63" s="2"/>
      <c r="B63" s="3"/>
      <c r="C63" s="4"/>
      <c r="D63" s="4"/>
      <c r="F63" s="12"/>
      <c r="G63" s="9"/>
    </row>
    <row r="64" spans="1:7" ht="15.75" customHeight="1">
      <c r="A64" s="2"/>
      <c r="B64" s="3"/>
      <c r="C64" s="4"/>
      <c r="D64" s="4"/>
      <c r="F64" s="12"/>
      <c r="G64" s="9"/>
    </row>
    <row r="65" spans="1:7" ht="15.75" customHeight="1">
      <c r="A65" s="2"/>
      <c r="B65" s="3"/>
      <c r="C65" s="4"/>
      <c r="D65" s="4"/>
      <c r="F65" s="12"/>
      <c r="G65" s="9"/>
    </row>
    <row r="66" spans="1:7" ht="15.75" customHeight="1">
      <c r="A66" s="2"/>
      <c r="B66" s="3"/>
      <c r="C66" s="4"/>
      <c r="D66" s="4"/>
      <c r="F66" s="12"/>
      <c r="G66" s="9"/>
    </row>
    <row r="67" spans="1:7" ht="15.75" customHeight="1">
      <c r="A67" s="2"/>
      <c r="B67" s="3"/>
      <c r="C67" s="4"/>
      <c r="D67" s="4"/>
      <c r="F67" s="12"/>
      <c r="G67" s="9"/>
    </row>
    <row r="68" spans="1:7" ht="15.75" customHeight="1">
      <c r="A68" s="2"/>
      <c r="B68" s="3"/>
      <c r="C68" s="4"/>
      <c r="D68" s="4"/>
      <c r="F68" s="12"/>
      <c r="G68" s="9"/>
    </row>
    <row r="69" spans="1:7" ht="15.75" customHeight="1">
      <c r="A69" s="2"/>
      <c r="B69" s="3"/>
      <c r="C69" s="4"/>
      <c r="D69" s="4"/>
      <c r="F69" s="12"/>
      <c r="G69" s="9"/>
    </row>
    <row r="70" spans="1:7" ht="15.75" customHeight="1">
      <c r="A70" s="2"/>
      <c r="B70" s="3"/>
      <c r="C70" s="4"/>
      <c r="D70" s="4"/>
      <c r="F70" s="12"/>
      <c r="G70" s="9"/>
    </row>
    <row r="71" spans="1:7" ht="15.75" customHeight="1">
      <c r="A71" s="2"/>
      <c r="B71" s="3"/>
      <c r="C71" s="4"/>
      <c r="D71" s="4"/>
      <c r="F71" s="12"/>
      <c r="G71" s="9"/>
    </row>
    <row r="72" spans="1:7" ht="15.75" customHeight="1">
      <c r="A72" s="2"/>
      <c r="B72" s="3"/>
      <c r="C72" s="4"/>
      <c r="D72" s="4"/>
      <c r="F72" s="12"/>
      <c r="G72" s="9"/>
    </row>
    <row r="73" spans="1:7" ht="15.75" customHeight="1">
      <c r="A73" s="2"/>
      <c r="B73" s="3"/>
      <c r="C73" s="4"/>
      <c r="D73" s="4"/>
      <c r="F73" s="12"/>
      <c r="G73" s="9"/>
    </row>
    <row r="74" spans="1:7" ht="15.75" customHeight="1">
      <c r="A74" s="2"/>
      <c r="B74" s="3"/>
      <c r="C74" s="4"/>
      <c r="D74" s="4"/>
      <c r="F74" s="12"/>
      <c r="G74" s="9"/>
    </row>
    <row r="75" spans="1:7" ht="15.75" customHeight="1">
      <c r="A75" s="2"/>
      <c r="B75" s="3"/>
      <c r="C75" s="4"/>
      <c r="D75" s="4"/>
      <c r="F75" s="12"/>
      <c r="G75" s="9"/>
    </row>
    <row r="76" spans="1:7" ht="15.75" customHeight="1">
      <c r="A76" s="2"/>
      <c r="B76" s="3"/>
      <c r="C76" s="4"/>
      <c r="D76" s="4"/>
      <c r="F76" s="12"/>
      <c r="G76" s="9"/>
    </row>
    <row r="77" spans="1:7" ht="15.75" customHeight="1">
      <c r="A77" s="2"/>
      <c r="B77" s="3"/>
      <c r="C77" s="4"/>
      <c r="D77" s="4"/>
      <c r="F77" s="12"/>
      <c r="G77" s="9"/>
    </row>
    <row r="78" spans="1:7" ht="15.75" customHeight="1">
      <c r="A78" s="2"/>
      <c r="B78" s="3"/>
      <c r="C78" s="4"/>
      <c r="D78" s="4"/>
      <c r="F78" s="12"/>
      <c r="G78" s="9"/>
    </row>
    <row r="79" spans="1:7" ht="15.75" customHeight="1">
      <c r="A79" s="2"/>
      <c r="B79" s="3"/>
      <c r="C79" s="4"/>
      <c r="D79" s="4"/>
      <c r="F79" s="12"/>
      <c r="G79" s="9"/>
    </row>
    <row r="80" spans="1:7" ht="15.75" customHeight="1">
      <c r="A80" s="2"/>
      <c r="B80" s="3"/>
      <c r="C80" s="4"/>
      <c r="D80" s="4"/>
      <c r="F80" s="12"/>
      <c r="G80" s="9"/>
    </row>
    <row r="81" spans="1:7" ht="15.75" customHeight="1">
      <c r="A81" s="2"/>
      <c r="B81" s="3"/>
      <c r="C81" s="4"/>
      <c r="D81" s="4"/>
      <c r="F81" s="12"/>
      <c r="G81" s="9"/>
    </row>
    <row r="82" spans="1:7" ht="15.75" customHeight="1">
      <c r="A82" s="2"/>
      <c r="B82" s="3"/>
      <c r="C82" s="4"/>
      <c r="D82" s="4"/>
      <c r="F82" s="12"/>
      <c r="G82" s="9"/>
    </row>
    <row r="83" spans="1:7" ht="15.75" customHeight="1">
      <c r="A83" s="2"/>
      <c r="B83" s="3"/>
      <c r="C83" s="4"/>
      <c r="D83" s="4"/>
      <c r="F83" s="12"/>
      <c r="G83" s="9"/>
    </row>
    <row r="84" spans="1:7" ht="15.75" customHeight="1">
      <c r="A84" s="2"/>
      <c r="B84" s="3"/>
      <c r="C84" s="4"/>
      <c r="D84" s="4"/>
      <c r="F84" s="12"/>
      <c r="G84" s="9"/>
    </row>
    <row r="85" spans="1:7" ht="15.75" customHeight="1">
      <c r="A85" s="2"/>
      <c r="B85" s="3"/>
      <c r="C85" s="4"/>
      <c r="D85" s="4"/>
      <c r="F85" s="12"/>
      <c r="G85" s="9"/>
    </row>
    <row r="86" spans="1:7" ht="15.75" customHeight="1">
      <c r="A86" s="2"/>
      <c r="B86" s="3"/>
      <c r="C86" s="4"/>
      <c r="D86" s="4"/>
      <c r="F86" s="12"/>
      <c r="G86" s="9"/>
    </row>
    <row r="87" spans="1:7" ht="15.75" customHeight="1">
      <c r="A87" s="2"/>
      <c r="B87" s="3"/>
      <c r="C87" s="4"/>
      <c r="D87" s="4"/>
      <c r="F87" s="12"/>
      <c r="G87" s="9"/>
    </row>
    <row r="88" spans="1:7" ht="15.75" customHeight="1">
      <c r="A88" s="2"/>
      <c r="B88" s="3"/>
      <c r="C88" s="4"/>
      <c r="D88" s="4"/>
      <c r="F88" s="12"/>
      <c r="G88" s="9"/>
    </row>
    <row r="89" spans="1:7" ht="15.75" customHeight="1">
      <c r="A89" s="2"/>
      <c r="B89" s="3"/>
      <c r="C89" s="4"/>
      <c r="D89" s="4"/>
      <c r="F89" s="12"/>
      <c r="G89" s="9"/>
    </row>
    <row r="90" spans="1:7" ht="15.75" customHeight="1">
      <c r="A90" s="2"/>
      <c r="B90" s="3"/>
      <c r="C90" s="4"/>
      <c r="D90" s="4"/>
      <c r="F90" s="12"/>
      <c r="G90" s="9"/>
    </row>
    <row r="91" spans="1:7" ht="15.75" customHeight="1">
      <c r="A91" s="2"/>
      <c r="B91" s="3"/>
      <c r="C91" s="4"/>
      <c r="D91" s="4"/>
      <c r="F91" s="12"/>
      <c r="G91" s="9"/>
    </row>
    <row r="92" spans="1:7" ht="15.75" customHeight="1">
      <c r="A92" s="2"/>
      <c r="B92" s="3"/>
      <c r="C92" s="4"/>
      <c r="D92" s="4"/>
      <c r="F92" s="12"/>
      <c r="G92" s="9"/>
    </row>
    <row r="93" spans="1:7" ht="15.75" customHeight="1">
      <c r="A93" s="2"/>
      <c r="B93" s="3"/>
      <c r="C93" s="4"/>
      <c r="D93" s="4"/>
      <c r="F93" s="12"/>
      <c r="G93" s="9"/>
    </row>
    <row r="94" spans="1:7" ht="15.75" customHeight="1">
      <c r="A94" s="2"/>
      <c r="B94" s="3"/>
      <c r="C94" s="4"/>
      <c r="D94" s="4"/>
      <c r="F94" s="12"/>
      <c r="G94" s="9"/>
    </row>
    <row r="95" spans="1:7" ht="15.75" customHeight="1">
      <c r="A95" s="2"/>
      <c r="B95" s="3"/>
      <c r="C95" s="4"/>
      <c r="D95" s="4"/>
      <c r="F95" s="12"/>
      <c r="G95" s="9"/>
    </row>
    <row r="96" spans="1:7" ht="15.75" customHeight="1">
      <c r="A96" s="2"/>
      <c r="B96" s="3"/>
      <c r="C96" s="4"/>
      <c r="D96" s="4"/>
      <c r="F96" s="12"/>
      <c r="G96" s="9"/>
    </row>
    <row r="97" spans="1:7" ht="15.75" customHeight="1">
      <c r="A97" s="2"/>
      <c r="B97" s="3"/>
      <c r="C97" s="4"/>
      <c r="D97" s="4"/>
      <c r="F97" s="12"/>
      <c r="G97" s="9"/>
    </row>
    <row r="98" spans="1:7" ht="15.75" customHeight="1">
      <c r="A98" s="2"/>
      <c r="B98" s="3"/>
      <c r="C98" s="4"/>
      <c r="D98" s="4"/>
      <c r="F98" s="12"/>
      <c r="G98" s="9"/>
    </row>
    <row r="99" spans="1:7" ht="15.75" customHeight="1">
      <c r="A99" s="2"/>
      <c r="B99" s="3"/>
      <c r="C99" s="4"/>
      <c r="D99" s="4"/>
      <c r="F99" s="12"/>
      <c r="G99" s="9"/>
    </row>
    <row r="100" spans="1:7" ht="15.75" customHeight="1">
      <c r="A100" s="2"/>
      <c r="B100" s="3"/>
      <c r="C100" s="4"/>
      <c r="D100" s="4"/>
      <c r="F100" s="12"/>
      <c r="G100" s="9"/>
    </row>
    <row r="101" spans="1:7" ht="15.75" customHeight="1">
      <c r="A101" s="2"/>
      <c r="B101" s="3"/>
      <c r="C101" s="4"/>
      <c r="D101" s="4"/>
      <c r="F101" s="12"/>
      <c r="G101" s="9"/>
    </row>
    <row r="102" spans="1:7" ht="15.75" customHeight="1">
      <c r="A102" s="2"/>
      <c r="B102" s="3"/>
      <c r="C102" s="4"/>
      <c r="D102" s="4"/>
      <c r="F102" s="12"/>
      <c r="G102" s="9"/>
    </row>
    <row r="103" spans="1:7" ht="15.75" customHeight="1">
      <c r="A103" s="2"/>
      <c r="B103" s="3"/>
      <c r="C103" s="4"/>
      <c r="D103" s="4"/>
      <c r="F103" s="12"/>
      <c r="G103" s="9"/>
    </row>
    <row r="104" spans="1:7" ht="15.75" customHeight="1">
      <c r="A104" s="2"/>
      <c r="B104" s="3"/>
      <c r="C104" s="4"/>
      <c r="D104" s="4"/>
      <c r="F104" s="12"/>
      <c r="G104" s="9"/>
    </row>
    <row r="105" spans="1:7" ht="15.75" customHeight="1">
      <c r="A105" s="2"/>
      <c r="B105" s="3"/>
      <c r="C105" s="4"/>
      <c r="D105" s="4"/>
      <c r="F105" s="12"/>
      <c r="G105" s="9"/>
    </row>
    <row r="106" spans="1:7" ht="15.75" customHeight="1">
      <c r="A106" s="2"/>
      <c r="B106" s="3"/>
      <c r="C106" s="4"/>
      <c r="D106" s="4"/>
      <c r="F106" s="12"/>
      <c r="G106" s="9"/>
    </row>
    <row r="107" spans="1:7" ht="15.75" customHeight="1">
      <c r="A107" s="2"/>
      <c r="B107" s="3"/>
      <c r="C107" s="4"/>
      <c r="D107" s="4"/>
      <c r="F107" s="12"/>
      <c r="G107" s="9"/>
    </row>
    <row r="108" spans="1:7" ht="15.75" customHeight="1">
      <c r="A108" s="2"/>
      <c r="B108" s="3"/>
      <c r="C108" s="4"/>
      <c r="D108" s="4"/>
      <c r="F108" s="12"/>
      <c r="G108" s="9"/>
    </row>
    <row r="109" spans="1:7" ht="15.75" customHeight="1">
      <c r="A109" s="2"/>
      <c r="B109" s="3"/>
      <c r="C109" s="4"/>
      <c r="D109" s="4"/>
      <c r="F109" s="12"/>
      <c r="G109" s="9"/>
    </row>
    <row r="110" spans="1:7" ht="15.75" customHeight="1">
      <c r="A110" s="2"/>
      <c r="B110" s="3"/>
      <c r="C110" s="4"/>
      <c r="D110" s="4"/>
      <c r="F110" s="12"/>
      <c r="G110" s="9"/>
    </row>
    <row r="111" spans="1:7" ht="15.75" customHeight="1">
      <c r="A111" s="2"/>
      <c r="B111" s="3"/>
      <c r="C111" s="4"/>
      <c r="D111" s="4"/>
      <c r="F111" s="12"/>
      <c r="G111" s="9"/>
    </row>
    <row r="112" spans="1:7" ht="15.75" customHeight="1">
      <c r="A112" s="2"/>
      <c r="B112" s="3"/>
      <c r="C112" s="4"/>
      <c r="D112" s="4"/>
      <c r="F112" s="12"/>
      <c r="G112" s="9"/>
    </row>
    <row r="113" spans="1:7" ht="15.75" customHeight="1">
      <c r="A113" s="2"/>
      <c r="B113" s="3"/>
      <c r="C113" s="4"/>
      <c r="D113" s="4"/>
      <c r="F113" s="12"/>
      <c r="G113" s="9"/>
    </row>
    <row r="114" spans="1:7" ht="15.75" customHeight="1">
      <c r="A114" s="2"/>
      <c r="B114" s="3"/>
      <c r="C114" s="4"/>
      <c r="D114" s="4"/>
      <c r="F114" s="12"/>
      <c r="G114" s="9"/>
    </row>
    <row r="115" spans="1:7" ht="15.75" customHeight="1">
      <c r="A115" s="2"/>
      <c r="B115" s="3"/>
      <c r="C115" s="4"/>
      <c r="D115" s="4"/>
      <c r="F115" s="12"/>
      <c r="G115" s="9"/>
    </row>
    <row r="116" spans="1:7" ht="15.75" customHeight="1">
      <c r="A116" s="2"/>
      <c r="B116" s="3"/>
      <c r="C116" s="4"/>
      <c r="D116" s="4"/>
      <c r="F116" s="12"/>
      <c r="G116" s="9"/>
    </row>
    <row r="117" spans="1:7" ht="15.75" customHeight="1">
      <c r="A117" s="2"/>
      <c r="B117" s="3"/>
      <c r="C117" s="4"/>
      <c r="D117" s="4"/>
      <c r="F117" s="12"/>
      <c r="G117" s="9"/>
    </row>
    <row r="118" spans="1:7" ht="15.75" customHeight="1">
      <c r="A118" s="2"/>
      <c r="B118" s="3"/>
      <c r="C118" s="4"/>
      <c r="D118" s="4"/>
      <c r="F118" s="12"/>
      <c r="G118" s="9"/>
    </row>
    <row r="119" spans="1:7" ht="15.75" customHeight="1">
      <c r="A119" s="2"/>
      <c r="B119" s="3"/>
      <c r="C119" s="4"/>
      <c r="D119" s="4"/>
      <c r="F119" s="12"/>
      <c r="G119" s="9"/>
    </row>
    <row r="120" spans="1:7" ht="15.75" customHeight="1">
      <c r="A120" s="2"/>
      <c r="B120" s="3"/>
      <c r="C120" s="4"/>
      <c r="D120" s="4"/>
      <c r="F120" s="12"/>
      <c r="G120" s="9"/>
    </row>
    <row r="121" spans="1:7" ht="15.75" customHeight="1">
      <c r="A121" s="2"/>
      <c r="B121" s="3"/>
      <c r="C121" s="4"/>
      <c r="D121" s="4"/>
      <c r="F121" s="12"/>
      <c r="G121" s="9"/>
    </row>
    <row r="122" spans="1:7" ht="15.75" customHeight="1">
      <c r="A122" s="2"/>
      <c r="B122" s="3"/>
      <c r="C122" s="4"/>
      <c r="D122" s="4"/>
      <c r="F122" s="12"/>
      <c r="G122" s="9"/>
    </row>
    <row r="123" spans="1:7" ht="15.75" customHeight="1">
      <c r="A123" s="2"/>
      <c r="B123" s="3"/>
      <c r="C123" s="4"/>
      <c r="D123" s="4"/>
      <c r="F123" s="12"/>
      <c r="G123" s="9"/>
    </row>
    <row r="124" spans="1:7" ht="15.75" customHeight="1">
      <c r="A124" s="2"/>
      <c r="B124" s="3"/>
      <c r="C124" s="4"/>
      <c r="D124" s="4"/>
      <c r="F124" s="12"/>
      <c r="G124" s="9"/>
    </row>
    <row r="125" spans="1:7" ht="15.75" customHeight="1">
      <c r="A125" s="2"/>
      <c r="B125" s="3"/>
      <c r="C125" s="4"/>
      <c r="D125" s="4"/>
      <c r="F125" s="12"/>
      <c r="G125" s="9"/>
    </row>
    <row r="126" spans="1:7" ht="15.75" customHeight="1">
      <c r="A126" s="2"/>
      <c r="B126" s="3"/>
      <c r="C126" s="4"/>
      <c r="D126" s="4"/>
      <c r="F126" s="12"/>
      <c r="G126" s="9"/>
    </row>
    <row r="127" spans="1:7" ht="15.75" customHeight="1">
      <c r="A127" s="2"/>
      <c r="B127" s="3"/>
      <c r="C127" s="4"/>
      <c r="D127" s="4"/>
      <c r="F127" s="12"/>
      <c r="G127" s="9"/>
    </row>
    <row r="128" spans="1:7" ht="15.75" customHeight="1">
      <c r="A128" s="2"/>
      <c r="B128" s="3"/>
      <c r="C128" s="4"/>
      <c r="D128" s="4"/>
      <c r="F128" s="12"/>
      <c r="G128" s="9"/>
    </row>
    <row r="129" spans="1:7" ht="15.75" customHeight="1">
      <c r="A129" s="2"/>
      <c r="B129" s="3"/>
      <c r="C129" s="4"/>
      <c r="D129" s="4"/>
      <c r="F129" s="12"/>
      <c r="G129" s="9"/>
    </row>
    <row r="130" spans="1:7" ht="15.75" customHeight="1">
      <c r="A130" s="2"/>
      <c r="B130" s="3"/>
      <c r="C130" s="4"/>
      <c r="D130" s="4"/>
      <c r="F130" s="12"/>
      <c r="G130" s="9"/>
    </row>
    <row r="131" spans="1:7" ht="15.75" customHeight="1">
      <c r="A131" s="2"/>
      <c r="B131" s="3"/>
      <c r="C131" s="4"/>
      <c r="D131" s="4"/>
      <c r="F131" s="12"/>
      <c r="G131" s="9"/>
    </row>
    <row r="132" spans="1:7" ht="15.75" customHeight="1">
      <c r="A132" s="2"/>
      <c r="B132" s="3"/>
      <c r="C132" s="4"/>
      <c r="D132" s="4"/>
      <c r="F132" s="12"/>
      <c r="G132" s="9"/>
    </row>
    <row r="133" spans="1:7" ht="15.75" customHeight="1">
      <c r="A133" s="2"/>
      <c r="B133" s="3"/>
      <c r="C133" s="4"/>
      <c r="D133" s="4"/>
      <c r="F133" s="12"/>
      <c r="G133" s="9"/>
    </row>
    <row r="134" spans="1:7" ht="15.75" customHeight="1">
      <c r="A134" s="2"/>
      <c r="B134" s="3"/>
      <c r="C134" s="4"/>
      <c r="D134" s="4"/>
      <c r="F134" s="12"/>
      <c r="G134" s="9"/>
    </row>
    <row r="135" spans="1:7" ht="15.75" customHeight="1">
      <c r="A135" s="2"/>
      <c r="B135" s="3"/>
      <c r="C135" s="4"/>
      <c r="D135" s="4"/>
      <c r="F135" s="12"/>
      <c r="G135" s="9"/>
    </row>
    <row r="136" spans="1:7" ht="15.75" customHeight="1">
      <c r="A136" s="2"/>
      <c r="B136" s="3"/>
      <c r="C136" s="4"/>
      <c r="D136" s="4"/>
      <c r="F136" s="12"/>
      <c r="G136" s="9"/>
    </row>
    <row r="137" spans="1:7" ht="15.75" customHeight="1">
      <c r="A137" s="2"/>
      <c r="B137" s="3"/>
      <c r="C137" s="4"/>
      <c r="D137" s="4"/>
      <c r="F137" s="12"/>
      <c r="G137" s="9"/>
    </row>
    <row r="138" spans="1:7" ht="15.75" customHeight="1">
      <c r="A138" s="2"/>
      <c r="B138" s="3"/>
      <c r="C138" s="4"/>
      <c r="D138" s="4"/>
      <c r="F138" s="12"/>
      <c r="G138" s="9"/>
    </row>
    <row r="139" spans="1:7" ht="15.75" customHeight="1">
      <c r="A139" s="2"/>
      <c r="B139" s="3"/>
      <c r="C139" s="4"/>
      <c r="D139" s="4"/>
      <c r="F139" s="12"/>
      <c r="G139" s="9"/>
    </row>
    <row r="140" spans="1:7" ht="15.75" customHeight="1">
      <c r="A140" s="2"/>
      <c r="B140" s="3"/>
      <c r="C140" s="4"/>
      <c r="D140" s="4"/>
      <c r="F140" s="12"/>
      <c r="G140" s="9"/>
    </row>
    <row r="141" spans="1:7" ht="15.75" customHeight="1">
      <c r="A141" s="2"/>
      <c r="B141" s="3"/>
      <c r="C141" s="4"/>
      <c r="D141" s="4"/>
      <c r="F141" s="12"/>
      <c r="G141" s="9"/>
    </row>
    <row r="142" spans="1:7" ht="15.75" customHeight="1">
      <c r="A142" s="2"/>
      <c r="B142" s="3"/>
      <c r="C142" s="4"/>
      <c r="D142" s="4"/>
      <c r="F142" s="12"/>
      <c r="G142" s="9"/>
    </row>
    <row r="143" spans="1:7" ht="15.75" customHeight="1">
      <c r="A143" s="2"/>
      <c r="B143" s="3"/>
      <c r="C143" s="4"/>
      <c r="D143" s="4"/>
      <c r="F143" s="12"/>
      <c r="G143" s="9"/>
    </row>
    <row r="144" spans="1:7" ht="15.75" customHeight="1">
      <c r="A144" s="2"/>
      <c r="B144" s="3"/>
      <c r="C144" s="4"/>
      <c r="D144" s="4"/>
      <c r="F144" s="12"/>
      <c r="G144" s="9"/>
    </row>
    <row r="145" spans="1:7" ht="15.75" customHeight="1">
      <c r="A145" s="2"/>
      <c r="B145" s="3"/>
      <c r="C145" s="4"/>
      <c r="D145" s="4"/>
      <c r="F145" s="12"/>
      <c r="G145" s="9"/>
    </row>
    <row r="146" spans="1:7" ht="15.75" customHeight="1">
      <c r="A146" s="2"/>
      <c r="B146" s="3"/>
      <c r="C146" s="4"/>
      <c r="D146" s="4"/>
      <c r="F146" s="12"/>
      <c r="G146" s="9"/>
    </row>
    <row r="147" spans="1:7" ht="15.75" customHeight="1">
      <c r="A147" s="2"/>
      <c r="B147" s="3"/>
      <c r="C147" s="4"/>
      <c r="D147" s="4"/>
      <c r="F147" s="12"/>
      <c r="G147" s="9"/>
    </row>
    <row r="148" spans="1:7" ht="15.75" customHeight="1">
      <c r="A148" s="2"/>
      <c r="B148" s="3"/>
      <c r="C148" s="4"/>
      <c r="D148" s="4"/>
      <c r="F148" s="12"/>
      <c r="G148" s="9"/>
    </row>
    <row r="149" spans="1:7" ht="15.75" customHeight="1">
      <c r="A149" s="2"/>
      <c r="B149" s="3"/>
      <c r="C149" s="4"/>
      <c r="D149" s="4"/>
      <c r="F149" s="12"/>
      <c r="G149" s="9"/>
    </row>
    <row r="150" spans="1:7" ht="15.75" customHeight="1">
      <c r="A150" s="2"/>
      <c r="B150" s="3"/>
      <c r="C150" s="4"/>
      <c r="D150" s="4"/>
      <c r="F150" s="12"/>
      <c r="G150" s="9"/>
    </row>
    <row r="151" spans="1:7" ht="15.75" customHeight="1">
      <c r="A151" s="2"/>
      <c r="B151" s="3"/>
      <c r="C151" s="4"/>
      <c r="D151" s="4"/>
      <c r="F151" s="12"/>
      <c r="G151" s="9"/>
    </row>
    <row r="152" spans="1:7" ht="15.75" customHeight="1">
      <c r="A152" s="2"/>
      <c r="B152" s="3"/>
      <c r="C152" s="4"/>
      <c r="D152" s="4"/>
      <c r="F152" s="12"/>
      <c r="G152" s="9"/>
    </row>
    <row r="153" spans="1:7" ht="15.75" customHeight="1">
      <c r="A153" s="2"/>
      <c r="B153" s="3"/>
      <c r="C153" s="4"/>
      <c r="D153" s="4"/>
      <c r="F153" s="12"/>
      <c r="G153" s="9"/>
    </row>
    <row r="154" spans="1:7" ht="15.75" customHeight="1">
      <c r="A154" s="2"/>
      <c r="B154" s="3"/>
      <c r="C154" s="4"/>
      <c r="D154" s="4"/>
      <c r="F154" s="12"/>
      <c r="G154" s="9"/>
    </row>
    <row r="155" spans="1:7" ht="15.75" customHeight="1">
      <c r="A155" s="2"/>
      <c r="B155" s="3"/>
      <c r="C155" s="4"/>
      <c r="D155" s="4"/>
      <c r="F155" s="12"/>
      <c r="G155" s="9"/>
    </row>
    <row r="156" spans="1:7" ht="15.75" customHeight="1">
      <c r="A156" s="2"/>
      <c r="B156" s="3"/>
      <c r="C156" s="4"/>
      <c r="D156" s="4"/>
      <c r="F156" s="12"/>
      <c r="G156" s="9"/>
    </row>
    <row r="157" spans="1:7" ht="15.75" customHeight="1">
      <c r="A157" s="2"/>
      <c r="B157" s="3"/>
      <c r="C157" s="4"/>
      <c r="D157" s="4"/>
      <c r="F157" s="12"/>
      <c r="G157" s="9"/>
    </row>
    <row r="158" spans="1:7" ht="15.75" customHeight="1">
      <c r="A158" s="2"/>
      <c r="B158" s="3"/>
      <c r="C158" s="4"/>
      <c r="D158" s="4"/>
      <c r="F158" s="12"/>
      <c r="G158" s="9"/>
    </row>
    <row r="159" spans="1:7" ht="15.75" customHeight="1">
      <c r="A159" s="2"/>
      <c r="B159" s="3"/>
      <c r="C159" s="4"/>
      <c r="D159" s="4"/>
      <c r="F159" s="12"/>
      <c r="G159" s="9"/>
    </row>
    <row r="160" spans="1:7" ht="15.75" customHeight="1">
      <c r="A160" s="2"/>
      <c r="B160" s="3"/>
      <c r="C160" s="4"/>
      <c r="D160" s="4"/>
      <c r="F160" s="12"/>
      <c r="G160" s="9"/>
    </row>
    <row r="161" spans="1:7" ht="15.75" customHeight="1">
      <c r="A161" s="2"/>
      <c r="B161" s="3"/>
      <c r="C161" s="4"/>
      <c r="D161" s="4"/>
      <c r="F161" s="12"/>
      <c r="G161" s="9"/>
    </row>
    <row r="162" spans="1:7" ht="15.75" customHeight="1">
      <c r="A162" s="2"/>
      <c r="B162" s="3"/>
      <c r="C162" s="4"/>
      <c r="D162" s="4"/>
      <c r="F162" s="12"/>
      <c r="G162" s="9"/>
    </row>
    <row r="163" spans="1:7" ht="15.75" customHeight="1">
      <c r="A163" s="2"/>
      <c r="B163" s="3"/>
      <c r="C163" s="4"/>
      <c r="D163" s="4"/>
      <c r="F163" s="12"/>
      <c r="G163" s="9"/>
    </row>
    <row r="164" spans="1:7" ht="15.75" customHeight="1">
      <c r="A164" s="2"/>
      <c r="B164" s="3"/>
      <c r="C164" s="4"/>
      <c r="D164" s="4"/>
      <c r="F164" s="12"/>
      <c r="G164" s="9"/>
    </row>
    <row r="165" spans="1:7" ht="15.75" customHeight="1">
      <c r="A165" s="2"/>
      <c r="B165" s="3"/>
      <c r="C165" s="4"/>
      <c r="D165" s="4"/>
      <c r="F165" s="12"/>
      <c r="G165" s="9"/>
    </row>
    <row r="166" spans="1:7" ht="15.75" customHeight="1">
      <c r="A166" s="2"/>
      <c r="B166" s="3"/>
      <c r="C166" s="4"/>
      <c r="D166" s="4"/>
      <c r="F166" s="12"/>
      <c r="G166" s="9"/>
    </row>
    <row r="167" spans="1:7" ht="15.75" customHeight="1">
      <c r="A167" s="2"/>
      <c r="B167" s="3"/>
      <c r="C167" s="4"/>
      <c r="D167" s="4"/>
      <c r="F167" s="12"/>
      <c r="G167" s="9"/>
    </row>
    <row r="168" spans="1:7" ht="15.75" customHeight="1">
      <c r="A168" s="2"/>
      <c r="B168" s="3"/>
      <c r="C168" s="4"/>
      <c r="D168" s="4"/>
      <c r="F168" s="12"/>
      <c r="G168" s="9"/>
    </row>
    <row r="169" spans="1:7" ht="15.75" customHeight="1">
      <c r="A169" s="2"/>
      <c r="B169" s="3"/>
      <c r="C169" s="4"/>
      <c r="D169" s="4"/>
      <c r="F169" s="12"/>
      <c r="G169" s="9"/>
    </row>
    <row r="170" spans="1:7" ht="15.75" customHeight="1">
      <c r="A170" s="2"/>
      <c r="B170" s="3"/>
      <c r="C170" s="4"/>
      <c r="D170" s="4"/>
      <c r="F170" s="12"/>
      <c r="G170" s="9"/>
    </row>
    <row r="171" spans="1:7" ht="15.75" customHeight="1">
      <c r="A171" s="2"/>
      <c r="B171" s="3"/>
      <c r="C171" s="4"/>
      <c r="D171" s="4"/>
      <c r="F171" s="12"/>
      <c r="G171" s="9"/>
    </row>
    <row r="172" spans="1:7" ht="15.75" customHeight="1">
      <c r="A172" s="2"/>
      <c r="B172" s="3"/>
      <c r="C172" s="4"/>
      <c r="D172" s="4"/>
      <c r="F172" s="12"/>
      <c r="G172" s="9"/>
    </row>
    <row r="173" spans="1:7" ht="15.75" customHeight="1">
      <c r="A173" s="2"/>
      <c r="B173" s="3"/>
      <c r="C173" s="4"/>
      <c r="D173" s="4"/>
      <c r="F173" s="12"/>
      <c r="G173" s="9"/>
    </row>
    <row r="174" spans="1:7" ht="15.75" customHeight="1">
      <c r="A174" s="2"/>
      <c r="B174" s="3"/>
      <c r="C174" s="4"/>
      <c r="D174" s="4"/>
      <c r="F174" s="12"/>
      <c r="G174" s="9"/>
    </row>
    <row r="175" spans="1:7" ht="15.75" customHeight="1">
      <c r="A175" s="2"/>
      <c r="B175" s="3"/>
      <c r="C175" s="4"/>
      <c r="D175" s="4"/>
      <c r="F175" s="12"/>
      <c r="G175" s="9"/>
    </row>
    <row r="176" spans="1:7" ht="15.75" customHeight="1">
      <c r="A176" s="2"/>
      <c r="B176" s="3"/>
      <c r="C176" s="4"/>
      <c r="D176" s="4"/>
      <c r="F176" s="12"/>
      <c r="G176" s="9"/>
    </row>
    <row r="177" spans="1:7" ht="15.75" customHeight="1">
      <c r="A177" s="2"/>
      <c r="B177" s="3"/>
      <c r="C177" s="4"/>
      <c r="D177" s="4"/>
      <c r="F177" s="12"/>
      <c r="G177" s="9"/>
    </row>
    <row r="178" spans="1:7" ht="15.75" customHeight="1">
      <c r="A178" s="2"/>
      <c r="B178" s="3"/>
      <c r="C178" s="4"/>
      <c r="D178" s="4"/>
      <c r="F178" s="12"/>
      <c r="G178" s="9"/>
    </row>
    <row r="179" spans="1:7" ht="15.75" customHeight="1">
      <c r="A179" s="2"/>
      <c r="B179" s="3"/>
      <c r="C179" s="4"/>
      <c r="D179" s="4"/>
      <c r="F179" s="12"/>
      <c r="G179" s="9"/>
    </row>
    <row r="180" spans="1:7" ht="15.75" customHeight="1">
      <c r="A180" s="2"/>
      <c r="B180" s="3"/>
      <c r="C180" s="4"/>
      <c r="D180" s="4"/>
      <c r="F180" s="12"/>
      <c r="G180" s="9"/>
    </row>
    <row r="181" spans="1:7" ht="15.75" customHeight="1">
      <c r="A181" s="2"/>
      <c r="B181" s="3"/>
      <c r="C181" s="4"/>
      <c r="D181" s="4"/>
      <c r="F181" s="12"/>
      <c r="G181" s="9"/>
    </row>
    <row r="182" spans="1:7" ht="15.75" customHeight="1">
      <c r="A182" s="2"/>
      <c r="B182" s="3"/>
      <c r="C182" s="4"/>
      <c r="D182" s="4"/>
      <c r="F182" s="12"/>
      <c r="G182" s="9"/>
    </row>
    <row r="183" spans="1:7" ht="15.75" customHeight="1">
      <c r="A183" s="2"/>
      <c r="B183" s="3"/>
      <c r="C183" s="4"/>
      <c r="D183" s="4"/>
      <c r="F183" s="12"/>
      <c r="G183" s="9"/>
    </row>
    <row r="184" spans="1:7" ht="15.75" customHeight="1">
      <c r="A184" s="2"/>
      <c r="B184" s="3"/>
      <c r="C184" s="4"/>
      <c r="D184" s="4"/>
      <c r="F184" s="12"/>
      <c r="G184" s="9"/>
    </row>
    <row r="185" spans="1:7" ht="15.75" customHeight="1">
      <c r="A185" s="2"/>
      <c r="B185" s="3"/>
      <c r="C185" s="4"/>
      <c r="D185" s="4"/>
      <c r="F185" s="12"/>
      <c r="G185" s="9"/>
    </row>
    <row r="186" spans="1:7" ht="15.75" customHeight="1">
      <c r="A186" s="2"/>
      <c r="B186" s="3"/>
      <c r="C186" s="4"/>
      <c r="D186" s="4"/>
      <c r="F186" s="12"/>
      <c r="G186" s="9"/>
    </row>
    <row r="187" spans="1:7" ht="15.75" customHeight="1">
      <c r="A187" s="2"/>
      <c r="B187" s="3"/>
      <c r="C187" s="4"/>
      <c r="D187" s="4"/>
      <c r="F187" s="12"/>
      <c r="G187" s="9"/>
    </row>
    <row r="188" spans="1:7" ht="15.75" customHeight="1">
      <c r="A188" s="2"/>
      <c r="B188" s="3"/>
      <c r="C188" s="4"/>
      <c r="D188" s="4"/>
      <c r="F188" s="12"/>
      <c r="G188" s="9"/>
    </row>
    <row r="189" spans="1:7" ht="15.75" customHeight="1">
      <c r="A189" s="2"/>
      <c r="B189" s="3"/>
      <c r="C189" s="4"/>
      <c r="D189" s="4"/>
      <c r="F189" s="12"/>
      <c r="G189" s="9"/>
    </row>
    <row r="190" spans="1:7" ht="15.75" customHeight="1">
      <c r="A190" s="2"/>
      <c r="B190" s="3"/>
      <c r="C190" s="4"/>
      <c r="D190" s="4"/>
      <c r="F190" s="12"/>
      <c r="G190" s="9"/>
    </row>
    <row r="191" spans="1:7" ht="15.75" customHeight="1">
      <c r="A191" s="2"/>
      <c r="B191" s="3"/>
      <c r="C191" s="4"/>
      <c r="D191" s="4"/>
      <c r="F191" s="12"/>
      <c r="G191" s="9"/>
    </row>
    <row r="192" spans="1:7" ht="15.75" customHeight="1">
      <c r="A192" s="2"/>
      <c r="B192" s="3"/>
      <c r="C192" s="4"/>
      <c r="D192" s="4"/>
      <c r="F192" s="12"/>
      <c r="G192" s="9"/>
    </row>
    <row r="193" spans="1:7" ht="15.75" customHeight="1">
      <c r="A193" s="2"/>
      <c r="B193" s="3"/>
      <c r="C193" s="4"/>
      <c r="D193" s="4"/>
      <c r="F193" s="12"/>
      <c r="G193" s="9"/>
    </row>
    <row r="194" spans="1:7" ht="15.75" customHeight="1">
      <c r="A194" s="2"/>
      <c r="B194" s="3"/>
      <c r="C194" s="4"/>
      <c r="D194" s="4"/>
      <c r="F194" s="12"/>
      <c r="G194" s="9"/>
    </row>
    <row r="195" spans="1:7" ht="15.75" customHeight="1">
      <c r="A195" s="2"/>
      <c r="B195" s="3"/>
      <c r="C195" s="4"/>
      <c r="D195" s="4"/>
      <c r="F195" s="12"/>
      <c r="G195" s="9"/>
    </row>
    <row r="196" spans="1:7" ht="15.75" customHeight="1">
      <c r="A196" s="2"/>
      <c r="B196" s="3"/>
      <c r="C196" s="4"/>
      <c r="D196" s="4"/>
      <c r="F196" s="12"/>
      <c r="G196" s="9"/>
    </row>
    <row r="197" spans="1:7" ht="15.75" customHeight="1">
      <c r="A197" s="2"/>
      <c r="B197" s="3"/>
      <c r="C197" s="4"/>
      <c r="D197" s="4"/>
      <c r="F197" s="12"/>
      <c r="G197" s="9"/>
    </row>
    <row r="198" spans="1:7" ht="15.75" customHeight="1">
      <c r="A198" s="2"/>
      <c r="B198" s="3"/>
      <c r="C198" s="4"/>
      <c r="D198" s="4"/>
      <c r="F198" s="12"/>
      <c r="G198" s="9"/>
    </row>
    <row r="199" spans="1:7" ht="15.75" customHeight="1">
      <c r="A199" s="2"/>
      <c r="B199" s="3"/>
      <c r="C199" s="4"/>
      <c r="D199" s="4"/>
      <c r="F199" s="12"/>
      <c r="G199" s="9"/>
    </row>
    <row r="200" spans="1:7" ht="15.75" customHeight="1">
      <c r="A200" s="2"/>
      <c r="B200" s="3"/>
      <c r="C200" s="4"/>
      <c r="D200" s="4"/>
      <c r="F200" s="12"/>
      <c r="G200" s="9"/>
    </row>
    <row r="201" spans="1:7" ht="15.75" customHeight="1">
      <c r="A201" s="2"/>
      <c r="B201" s="3"/>
      <c r="C201" s="4"/>
      <c r="D201" s="4"/>
      <c r="F201" s="12"/>
      <c r="G201" s="9"/>
    </row>
    <row r="202" spans="1:7" ht="15.75" customHeight="1">
      <c r="A202" s="2"/>
      <c r="B202" s="3"/>
      <c r="C202" s="4"/>
      <c r="D202" s="4"/>
      <c r="F202" s="12"/>
      <c r="G202" s="9"/>
    </row>
    <row r="203" spans="1:7" ht="15.75" customHeight="1">
      <c r="A203" s="2"/>
      <c r="B203" s="3"/>
      <c r="C203" s="4"/>
      <c r="D203" s="4"/>
      <c r="F203" s="12"/>
      <c r="G203" s="9"/>
    </row>
    <row r="204" spans="1:7" ht="15.75" customHeight="1">
      <c r="A204" s="2"/>
      <c r="B204" s="3"/>
      <c r="C204" s="4"/>
      <c r="D204" s="4"/>
      <c r="F204" s="12"/>
      <c r="G204" s="9"/>
    </row>
    <row r="205" spans="1:7" ht="15.75" customHeight="1">
      <c r="A205" s="2"/>
      <c r="B205" s="3"/>
      <c r="C205" s="4"/>
      <c r="D205" s="4"/>
      <c r="F205" s="12"/>
      <c r="G205" s="9"/>
    </row>
    <row r="206" spans="1:7" ht="15.75" customHeight="1">
      <c r="A206" s="2"/>
      <c r="B206" s="3"/>
      <c r="C206" s="4"/>
      <c r="D206" s="4"/>
      <c r="F206" s="12"/>
      <c r="G206" s="9"/>
    </row>
    <row r="207" spans="1:7" ht="15.75" customHeight="1">
      <c r="A207" s="2"/>
      <c r="B207" s="3"/>
      <c r="C207" s="4"/>
      <c r="D207" s="4"/>
      <c r="F207" s="12"/>
      <c r="G207" s="9"/>
    </row>
    <row r="208" spans="1:7" ht="15.75" customHeight="1">
      <c r="A208" s="2"/>
      <c r="B208" s="3"/>
      <c r="C208" s="4"/>
      <c r="D208" s="4"/>
      <c r="F208" s="12"/>
      <c r="G208" s="9"/>
    </row>
    <row r="209" spans="1:7" ht="15.75" customHeight="1">
      <c r="A209" s="2"/>
      <c r="B209" s="3"/>
      <c r="C209" s="4"/>
      <c r="D209" s="4"/>
      <c r="F209" s="12"/>
      <c r="G209" s="9"/>
    </row>
    <row r="210" spans="1:7" ht="15.75" customHeight="1">
      <c r="A210" s="2"/>
      <c r="B210" s="3"/>
      <c r="C210" s="4"/>
      <c r="D210" s="4"/>
      <c r="F210" s="12"/>
      <c r="G210" s="9"/>
    </row>
    <row r="211" spans="1:7" ht="15.75" customHeight="1">
      <c r="A211" s="2"/>
      <c r="B211" s="3"/>
      <c r="C211" s="4"/>
      <c r="D211" s="4"/>
      <c r="F211" s="12"/>
      <c r="G211" s="9"/>
    </row>
    <row r="212" spans="1:7" ht="15.75" customHeight="1">
      <c r="A212" s="2"/>
      <c r="B212" s="3"/>
      <c r="C212" s="4"/>
      <c r="D212" s="4"/>
      <c r="F212" s="12"/>
      <c r="G212" s="9"/>
    </row>
    <row r="213" spans="1:7" ht="15.75" customHeight="1">
      <c r="A213" s="2"/>
      <c r="B213" s="3"/>
      <c r="C213" s="4"/>
      <c r="D213" s="4"/>
      <c r="F213" s="12"/>
      <c r="G213" s="9"/>
    </row>
    <row r="214" spans="1:7" ht="15.75" customHeight="1">
      <c r="A214" s="2"/>
      <c r="B214" s="3"/>
      <c r="C214" s="4"/>
      <c r="D214" s="4"/>
      <c r="F214" s="12"/>
      <c r="G214" s="9"/>
    </row>
    <row r="215" spans="1:7" ht="15.75" customHeight="1">
      <c r="A215" s="2"/>
      <c r="B215" s="3"/>
      <c r="C215" s="4"/>
      <c r="D215" s="4"/>
      <c r="F215" s="12"/>
      <c r="G215" s="9"/>
    </row>
    <row r="216" spans="1:7" ht="15.75" customHeight="1">
      <c r="A216" s="2"/>
      <c r="B216" s="3"/>
      <c r="C216" s="4"/>
      <c r="D216" s="4"/>
      <c r="F216" s="12"/>
      <c r="G216" s="9"/>
    </row>
    <row r="217" spans="1:7" ht="15.75" customHeight="1">
      <c r="A217" s="2"/>
      <c r="B217" s="3"/>
      <c r="C217" s="4"/>
      <c r="D217" s="4"/>
      <c r="F217" s="12"/>
      <c r="G217" s="9"/>
    </row>
    <row r="218" spans="1:7" ht="15.75" customHeight="1">
      <c r="A218" s="2"/>
      <c r="B218" s="3"/>
      <c r="C218" s="4"/>
      <c r="D218" s="4"/>
      <c r="F218" s="12"/>
      <c r="G218" s="9"/>
    </row>
    <row r="219" spans="1:7" ht="15.75" customHeight="1">
      <c r="A219" s="2"/>
      <c r="B219" s="3"/>
      <c r="C219" s="4"/>
      <c r="D219" s="4"/>
      <c r="F219" s="12"/>
      <c r="G219" s="9"/>
    </row>
    <row r="220" spans="1:7" ht="15.75" customHeight="1">
      <c r="A220" s="2"/>
      <c r="B220" s="3"/>
      <c r="C220" s="4"/>
      <c r="D220" s="4"/>
      <c r="F220" s="12"/>
      <c r="G220" s="9"/>
    </row>
    <row r="221" spans="1:7" ht="15.75" customHeight="1">
      <c r="A221" s="2"/>
      <c r="B221" s="3"/>
      <c r="C221" s="4"/>
      <c r="D221" s="4"/>
      <c r="F221" s="12"/>
      <c r="G221" s="9"/>
    </row>
    <row r="222" spans="1:7" ht="15.75" customHeight="1">
      <c r="A222" s="2"/>
      <c r="B222" s="3"/>
      <c r="C222" s="4"/>
      <c r="D222" s="4"/>
      <c r="F222" s="12"/>
      <c r="G222" s="9"/>
    </row>
    <row r="223" spans="1:7" ht="15.75" customHeight="1">
      <c r="A223" s="2"/>
      <c r="B223" s="3"/>
      <c r="C223" s="4"/>
      <c r="D223" s="4"/>
      <c r="F223" s="12"/>
      <c r="G223" s="9"/>
    </row>
    <row r="224" spans="1:7" ht="15.75" customHeight="1">
      <c r="A224" s="2"/>
      <c r="B224" s="3"/>
      <c r="C224" s="4"/>
      <c r="D224" s="4"/>
      <c r="F224" s="12"/>
      <c r="G224" s="9"/>
    </row>
    <row r="225" spans="1:7" ht="15.75" customHeight="1">
      <c r="A225" s="2"/>
      <c r="B225" s="3"/>
      <c r="C225" s="4"/>
      <c r="D225" s="4"/>
      <c r="F225" s="12"/>
      <c r="G225" s="9"/>
    </row>
    <row r="226" spans="1:7" ht="15.75" customHeight="1">
      <c r="A226" s="2"/>
      <c r="B226" s="3"/>
      <c r="C226" s="4"/>
      <c r="D226" s="4"/>
      <c r="F226" s="12"/>
      <c r="G226" s="9"/>
    </row>
    <row r="227" spans="1:7" ht="15.75" customHeight="1">
      <c r="A227" s="2"/>
      <c r="B227" s="3"/>
      <c r="C227" s="4"/>
      <c r="D227" s="4"/>
      <c r="F227" s="12"/>
      <c r="G227" s="9"/>
    </row>
    <row r="228" spans="1:7" ht="15.75" customHeight="1">
      <c r="A228" s="2"/>
    </row>
    <row r="229" spans="1:7" ht="15.75" customHeight="1">
      <c r="A229" s="2"/>
    </row>
    <row r="230" spans="1:7" ht="15.75" customHeight="1">
      <c r="A230" s="2"/>
    </row>
    <row r="231" spans="1:7" ht="15.75" customHeight="1">
      <c r="A231" s="2"/>
    </row>
    <row r="232" spans="1:7" ht="15.75" customHeight="1">
      <c r="A232" s="2"/>
    </row>
    <row r="233" spans="1:7" ht="15.75" customHeight="1">
      <c r="A233" s="2"/>
    </row>
    <row r="234" spans="1:7" ht="15.75" customHeight="1">
      <c r="A234" s="2"/>
    </row>
    <row r="235" spans="1:7" ht="15.75" customHeight="1">
      <c r="A235" s="2"/>
    </row>
    <row r="236" spans="1:7" ht="15.75" customHeight="1">
      <c r="A236" s="2"/>
    </row>
    <row r="237" spans="1:7" ht="15.75" customHeight="1">
      <c r="A237" s="2"/>
    </row>
    <row r="238" spans="1:7" ht="15.75" customHeight="1">
      <c r="A238" s="2"/>
    </row>
    <row r="239" spans="1:7" ht="15.75" customHeight="1">
      <c r="A239" s="2"/>
    </row>
    <row r="240" spans="1:7" ht="15.75" customHeight="1">
      <c r="A240" s="2"/>
    </row>
    <row r="241" spans="1:1" ht="15.75" customHeight="1">
      <c r="A241" s="2"/>
    </row>
    <row r="242" spans="1:1" ht="15.75" customHeight="1">
      <c r="A242" s="2"/>
    </row>
    <row r="243" spans="1:1" ht="15.75" customHeight="1">
      <c r="A243" s="2"/>
    </row>
    <row r="244" spans="1:1" ht="15.75" customHeight="1">
      <c r="A244" s="2"/>
    </row>
    <row r="245" spans="1:1" ht="15.75" customHeight="1">
      <c r="A245" s="2"/>
    </row>
    <row r="246" spans="1:1" ht="15.75" customHeight="1">
      <c r="A246" s="2"/>
    </row>
    <row r="247" spans="1:1" ht="15.75" customHeight="1">
      <c r="A247" s="2"/>
    </row>
    <row r="248" spans="1:1" ht="15.75" customHeight="1">
      <c r="A248" s="2"/>
    </row>
    <row r="249" spans="1:1" ht="15.75" customHeight="1">
      <c r="A249" s="2"/>
    </row>
    <row r="250" spans="1:1" ht="15.75" customHeight="1">
      <c r="A250" s="2"/>
    </row>
    <row r="251" spans="1:1" ht="15.75" customHeight="1">
      <c r="A251" s="2"/>
    </row>
    <row r="252" spans="1:1" ht="15.75" customHeight="1">
      <c r="A252" s="2"/>
    </row>
    <row r="253" spans="1:1" ht="15.75" customHeight="1">
      <c r="A253" s="2"/>
    </row>
    <row r="254" spans="1:1" ht="15.75" customHeight="1">
      <c r="A254" s="2"/>
    </row>
    <row r="255" spans="1:1" ht="15.75" customHeight="1">
      <c r="A255" s="2"/>
    </row>
    <row r="256" spans="1:1" ht="15.75" customHeight="1">
      <c r="A256" s="2"/>
    </row>
    <row r="257" spans="1:1" ht="15.75" customHeight="1">
      <c r="A257" s="2"/>
    </row>
    <row r="258" spans="1:1" ht="15.75" customHeight="1">
      <c r="A258" s="2"/>
    </row>
    <row r="259" spans="1:1" ht="15.75" customHeight="1">
      <c r="A259" s="2"/>
    </row>
    <row r="260" spans="1:1" ht="15.75" customHeight="1">
      <c r="A260" s="2"/>
    </row>
    <row r="261" spans="1:1" ht="15.75" customHeight="1">
      <c r="A261" s="2"/>
    </row>
    <row r="262" spans="1:1" ht="15.75" customHeight="1">
      <c r="A262" s="2"/>
    </row>
    <row r="263" spans="1:1" ht="15.75" customHeight="1">
      <c r="A263" s="2"/>
    </row>
    <row r="264" spans="1:1" ht="15.75" customHeight="1">
      <c r="A264" s="2"/>
    </row>
    <row r="265" spans="1:1" ht="15.75" customHeight="1">
      <c r="A265" s="2"/>
    </row>
    <row r="266" spans="1:1" ht="15.75" customHeight="1">
      <c r="A266" s="2"/>
    </row>
    <row r="267" spans="1:1" ht="15.75" customHeight="1">
      <c r="A267" s="2"/>
    </row>
    <row r="268" spans="1:1" ht="15.75" customHeight="1">
      <c r="A268" s="2"/>
    </row>
    <row r="269" spans="1:1" ht="15.75" customHeight="1">
      <c r="A269" s="2"/>
    </row>
    <row r="270" spans="1:1" ht="15.75" customHeight="1">
      <c r="A270" s="2"/>
    </row>
    <row r="271" spans="1:1" ht="15.75" customHeight="1">
      <c r="A271" s="2"/>
    </row>
    <row r="272" spans="1:1" ht="15.75" customHeight="1">
      <c r="A272" s="2"/>
    </row>
    <row r="273" spans="1:1" ht="15.75" customHeight="1">
      <c r="A273" s="2"/>
    </row>
    <row r="274" spans="1:1" ht="15.75" customHeight="1">
      <c r="A274" s="2"/>
    </row>
    <row r="275" spans="1:1" ht="15.75" customHeight="1">
      <c r="A275" s="2"/>
    </row>
    <row r="276" spans="1:1" ht="15.75" customHeight="1">
      <c r="A276" s="2"/>
    </row>
    <row r="277" spans="1:1" ht="15.75" customHeight="1">
      <c r="A277" s="2"/>
    </row>
    <row r="278" spans="1:1" ht="15.75" customHeight="1">
      <c r="A278" s="2"/>
    </row>
    <row r="279" spans="1:1" ht="15.75" customHeight="1">
      <c r="A279" s="2"/>
    </row>
    <row r="280" spans="1:1" ht="15.75" customHeight="1">
      <c r="A280" s="2"/>
    </row>
    <row r="281" spans="1:1" ht="15.75" customHeight="1">
      <c r="A281" s="2"/>
    </row>
    <row r="282" spans="1:1" ht="15.75" customHeight="1">
      <c r="A282" s="2"/>
    </row>
    <row r="283" spans="1:1" ht="15.75" customHeight="1">
      <c r="A283" s="2"/>
    </row>
    <row r="284" spans="1:1" ht="15.75" customHeight="1">
      <c r="A284" s="2"/>
    </row>
    <row r="285" spans="1:1" ht="15.75" customHeight="1">
      <c r="A285" s="2"/>
    </row>
    <row r="286" spans="1:1" ht="15.75" customHeight="1">
      <c r="A286" s="2"/>
    </row>
    <row r="287" spans="1:1" ht="15.75" customHeight="1">
      <c r="A287" s="2"/>
    </row>
    <row r="288" spans="1:1" ht="15.75" customHeight="1">
      <c r="A288" s="2"/>
    </row>
    <row r="289" spans="1:1" ht="15.75" customHeight="1">
      <c r="A289" s="2"/>
    </row>
    <row r="290" spans="1:1" ht="15.75" customHeight="1">
      <c r="A290" s="2"/>
    </row>
    <row r="291" spans="1:1" ht="15.75" customHeight="1">
      <c r="A291" s="2"/>
    </row>
    <row r="292" spans="1:1" ht="15.75" customHeight="1">
      <c r="A292" s="2"/>
    </row>
    <row r="293" spans="1:1" ht="15.75" customHeight="1">
      <c r="A293" s="2"/>
    </row>
    <row r="294" spans="1:1" ht="15.75" customHeight="1">
      <c r="A294" s="2"/>
    </row>
    <row r="295" spans="1:1" ht="15.75" customHeight="1">
      <c r="A295" s="2"/>
    </row>
    <row r="296" spans="1:1" ht="15.75" customHeight="1">
      <c r="A296" s="2"/>
    </row>
    <row r="297" spans="1:1" ht="15.75" customHeight="1">
      <c r="A297" s="2"/>
    </row>
    <row r="298" spans="1:1" ht="15.75" customHeight="1">
      <c r="A298" s="2"/>
    </row>
    <row r="299" spans="1:1" ht="15.75" customHeight="1">
      <c r="A299" s="2"/>
    </row>
    <row r="300" spans="1:1" ht="15.75" customHeight="1">
      <c r="A300" s="2"/>
    </row>
    <row r="301" spans="1:1" ht="15.75" customHeight="1">
      <c r="A301" s="2"/>
    </row>
    <row r="302" spans="1:1" ht="15.75" customHeight="1">
      <c r="A302" s="2"/>
    </row>
    <row r="303" spans="1:1" ht="15.75" customHeight="1">
      <c r="A303" s="2"/>
    </row>
    <row r="304" spans="1:1" ht="15.75" customHeight="1">
      <c r="A304" s="2"/>
    </row>
    <row r="305" spans="1:1" ht="15.75" customHeight="1">
      <c r="A305" s="2"/>
    </row>
    <row r="306" spans="1:1" ht="15.75" customHeight="1">
      <c r="A306" s="2"/>
    </row>
    <row r="307" spans="1:1" ht="15.75" customHeight="1">
      <c r="A307" s="2"/>
    </row>
    <row r="308" spans="1:1" ht="15.75" customHeight="1">
      <c r="A308" s="2"/>
    </row>
    <row r="309" spans="1:1" ht="15.75" customHeight="1">
      <c r="A309" s="2"/>
    </row>
    <row r="310" spans="1:1" ht="15.75" customHeight="1">
      <c r="A310" s="2"/>
    </row>
    <row r="311" spans="1:1" ht="15.75" customHeight="1">
      <c r="A311" s="2"/>
    </row>
    <row r="312" spans="1:1" ht="15.75" customHeight="1">
      <c r="A312" s="2"/>
    </row>
    <row r="313" spans="1:1" ht="15.75" customHeight="1">
      <c r="A313" s="2"/>
    </row>
    <row r="314" spans="1:1" ht="15.75" customHeight="1">
      <c r="A314" s="2"/>
    </row>
    <row r="315" spans="1:1" ht="15.75" customHeight="1">
      <c r="A315" s="2"/>
    </row>
    <row r="316" spans="1:1" ht="15.75" customHeight="1">
      <c r="A316" s="2"/>
    </row>
    <row r="317" spans="1:1" ht="15.75" customHeight="1">
      <c r="A317" s="2"/>
    </row>
    <row r="318" spans="1:1" ht="15.75" customHeight="1">
      <c r="A318" s="2"/>
    </row>
    <row r="319" spans="1:1" ht="15.75" customHeight="1">
      <c r="A319" s="2"/>
    </row>
    <row r="320" spans="1:1" ht="15.75" customHeight="1">
      <c r="A320" s="2"/>
    </row>
    <row r="321" spans="1:1" ht="15.75" customHeight="1">
      <c r="A321" s="2"/>
    </row>
    <row r="322" spans="1:1" ht="15.75" customHeight="1">
      <c r="A322" s="2"/>
    </row>
    <row r="323" spans="1:1" ht="15.75" customHeight="1">
      <c r="A323" s="2"/>
    </row>
    <row r="324" spans="1:1" ht="15.75" customHeight="1">
      <c r="A324" s="2"/>
    </row>
    <row r="325" spans="1:1" ht="15.75" customHeight="1">
      <c r="A325" s="2"/>
    </row>
    <row r="326" spans="1:1" ht="15.75" customHeight="1">
      <c r="A326" s="2"/>
    </row>
    <row r="327" spans="1:1" ht="15.75" customHeight="1">
      <c r="A327" s="2"/>
    </row>
    <row r="328" spans="1:1" ht="15.75" customHeight="1">
      <c r="A328" s="2"/>
    </row>
    <row r="329" spans="1:1" ht="15.75" customHeight="1">
      <c r="A329" s="2"/>
    </row>
    <row r="330" spans="1:1" ht="15.75" customHeight="1">
      <c r="A330" s="2"/>
    </row>
    <row r="331" spans="1:1" ht="15.75" customHeight="1">
      <c r="A331" s="2"/>
    </row>
    <row r="332" spans="1:1" ht="15.75" customHeight="1">
      <c r="A332" s="2"/>
    </row>
    <row r="333" spans="1:1" ht="15.75" customHeight="1">
      <c r="A333" s="2"/>
    </row>
    <row r="334" spans="1:1" ht="15.75" customHeight="1">
      <c r="A334" s="2"/>
    </row>
    <row r="335" spans="1:1" ht="15.75" customHeight="1">
      <c r="A335" s="2"/>
    </row>
    <row r="336" spans="1:1" ht="15.75" customHeight="1">
      <c r="A336" s="2"/>
    </row>
    <row r="337" spans="1:1" ht="15.75" customHeight="1">
      <c r="A337" s="2"/>
    </row>
    <row r="338" spans="1:1" ht="15.75" customHeight="1">
      <c r="A338" s="2"/>
    </row>
    <row r="339" spans="1:1" ht="15.75" customHeight="1">
      <c r="A339" s="2"/>
    </row>
    <row r="340" spans="1:1" ht="15.75" customHeight="1">
      <c r="A340" s="2"/>
    </row>
    <row r="341" spans="1:1" ht="15.75" customHeight="1">
      <c r="A341" s="2"/>
    </row>
    <row r="342" spans="1:1" ht="15.75" customHeight="1">
      <c r="A342" s="2"/>
    </row>
    <row r="343" spans="1:1" ht="15.75" customHeight="1">
      <c r="A343" s="2"/>
    </row>
    <row r="344" spans="1:1" ht="15.75" customHeight="1">
      <c r="A344" s="2"/>
    </row>
    <row r="345" spans="1:1" ht="15.75" customHeight="1">
      <c r="A345" s="2"/>
    </row>
    <row r="346" spans="1:1" ht="15.75" customHeight="1">
      <c r="A346" s="2"/>
    </row>
    <row r="347" spans="1:1" ht="15.75" customHeight="1">
      <c r="A347" s="2"/>
    </row>
    <row r="348" spans="1:1" ht="15.75" customHeight="1">
      <c r="A348" s="2"/>
    </row>
    <row r="349" spans="1:1" ht="15.75" customHeight="1">
      <c r="A349" s="2"/>
    </row>
    <row r="350" spans="1:1" ht="15.75" customHeight="1">
      <c r="A350" s="2"/>
    </row>
    <row r="351" spans="1:1" ht="15.75" customHeight="1">
      <c r="A351" s="2"/>
    </row>
    <row r="352" spans="1:1" ht="15.75" customHeight="1">
      <c r="A352" s="2"/>
    </row>
    <row r="353" spans="1:1" ht="15.75" customHeight="1">
      <c r="A353" s="2"/>
    </row>
    <row r="354" spans="1:1" ht="15.75" customHeight="1">
      <c r="A354" s="2"/>
    </row>
    <row r="355" spans="1:1" ht="15.75" customHeight="1">
      <c r="A355" s="2"/>
    </row>
    <row r="356" spans="1:1" ht="15.75" customHeight="1">
      <c r="A356" s="2"/>
    </row>
    <row r="357" spans="1:1" ht="15.75" customHeight="1">
      <c r="A357" s="2"/>
    </row>
    <row r="358" spans="1:1" ht="15.75" customHeight="1">
      <c r="A358" s="2"/>
    </row>
    <row r="359" spans="1:1" ht="15.75" customHeight="1">
      <c r="A359" s="2"/>
    </row>
    <row r="360" spans="1:1" ht="15.75" customHeight="1">
      <c r="A360" s="2"/>
    </row>
    <row r="361" spans="1:1" ht="15.75" customHeight="1">
      <c r="A361" s="2"/>
    </row>
    <row r="362" spans="1:1" ht="15.75" customHeight="1">
      <c r="A362" s="2"/>
    </row>
    <row r="363" spans="1:1" ht="15.75" customHeight="1">
      <c r="A363" s="2"/>
    </row>
    <row r="364" spans="1:1" ht="15.75" customHeight="1">
      <c r="A364" s="2"/>
    </row>
    <row r="365" spans="1:1" ht="15.75" customHeight="1">
      <c r="A365" s="2"/>
    </row>
    <row r="366" spans="1:1" ht="15.75" customHeight="1">
      <c r="A366" s="2"/>
    </row>
    <row r="367" spans="1:1" ht="15.75" customHeight="1">
      <c r="A367" s="2"/>
    </row>
    <row r="368" spans="1:1" ht="15.75" customHeight="1">
      <c r="A368" s="2"/>
    </row>
    <row r="369" spans="1:1" ht="15.75" customHeight="1">
      <c r="A369" s="2"/>
    </row>
    <row r="370" spans="1:1" ht="15.75" customHeight="1">
      <c r="A370" s="2"/>
    </row>
    <row r="371" spans="1:1" ht="15.75" customHeight="1">
      <c r="A371" s="2"/>
    </row>
    <row r="372" spans="1:1" ht="15.75" customHeight="1">
      <c r="A372" s="2"/>
    </row>
    <row r="373" spans="1:1" ht="15.75" customHeight="1">
      <c r="A373" s="2"/>
    </row>
    <row r="374" spans="1:1" ht="15.75" customHeight="1">
      <c r="A374" s="2"/>
    </row>
    <row r="375" spans="1:1" ht="15.75" customHeight="1">
      <c r="A375" s="2"/>
    </row>
    <row r="376" spans="1:1" ht="15.75" customHeight="1">
      <c r="A376" s="2"/>
    </row>
    <row r="377" spans="1:1" ht="15.75" customHeight="1">
      <c r="A377" s="2"/>
    </row>
    <row r="378" spans="1:1" ht="15.75" customHeight="1">
      <c r="A378" s="2"/>
    </row>
    <row r="379" spans="1:1" ht="15.75" customHeight="1">
      <c r="A379" s="2"/>
    </row>
    <row r="380" spans="1:1" ht="15.75" customHeight="1">
      <c r="A380" s="2"/>
    </row>
    <row r="381" spans="1:1" ht="15.75" customHeight="1">
      <c r="A381" s="2"/>
    </row>
    <row r="382" spans="1:1" ht="15.75" customHeight="1">
      <c r="A382" s="2"/>
    </row>
    <row r="383" spans="1:1" ht="15.75" customHeight="1">
      <c r="A383" s="2"/>
    </row>
    <row r="384" spans="1:1" ht="15.75" customHeight="1">
      <c r="A384" s="2"/>
    </row>
    <row r="385" spans="1:1" ht="15.75" customHeight="1">
      <c r="A385" s="2"/>
    </row>
    <row r="386" spans="1:1" ht="15.75" customHeight="1">
      <c r="A386" s="2"/>
    </row>
    <row r="387" spans="1:1" ht="15.75" customHeight="1">
      <c r="A387" s="2"/>
    </row>
    <row r="388" spans="1:1" ht="15.75" customHeight="1">
      <c r="A388" s="2"/>
    </row>
    <row r="389" spans="1:1" ht="15.75" customHeight="1">
      <c r="A389" s="2"/>
    </row>
    <row r="390" spans="1:1" ht="15.75" customHeight="1">
      <c r="A390" s="2"/>
    </row>
    <row r="391" spans="1:1" ht="15.75" customHeight="1">
      <c r="A391" s="2"/>
    </row>
    <row r="392" spans="1:1" ht="15.75" customHeight="1">
      <c r="A392" s="2"/>
    </row>
    <row r="393" spans="1:1" ht="15.75" customHeight="1">
      <c r="A393" s="2"/>
    </row>
    <row r="394" spans="1:1" ht="15.75" customHeight="1">
      <c r="A394" s="2"/>
    </row>
    <row r="395" spans="1:1" ht="15.75" customHeight="1">
      <c r="A395" s="2"/>
    </row>
    <row r="396" spans="1:1" ht="15.75" customHeight="1">
      <c r="A396" s="2"/>
    </row>
    <row r="397" spans="1:1" ht="15.75" customHeight="1">
      <c r="A397" s="2"/>
    </row>
    <row r="398" spans="1:1" ht="15.75" customHeight="1">
      <c r="A398" s="2"/>
    </row>
    <row r="399" spans="1:1" ht="15.75" customHeight="1">
      <c r="A399" s="2"/>
    </row>
    <row r="400" spans="1:1" ht="15.75" customHeight="1">
      <c r="A400" s="2"/>
    </row>
    <row r="401" spans="1:1" ht="15.75" customHeight="1">
      <c r="A401" s="2"/>
    </row>
    <row r="402" spans="1:1" ht="15.75" customHeight="1">
      <c r="A402" s="2"/>
    </row>
    <row r="403" spans="1:1" ht="15.75" customHeight="1">
      <c r="A403" s="2"/>
    </row>
    <row r="404" spans="1:1" ht="15.75" customHeight="1">
      <c r="A404" s="2"/>
    </row>
    <row r="405" spans="1:1" ht="15.75" customHeight="1">
      <c r="A405" s="2"/>
    </row>
    <row r="406" spans="1:1" ht="15.75" customHeight="1">
      <c r="A406" s="2"/>
    </row>
    <row r="407" spans="1:1" ht="15.75" customHeight="1">
      <c r="A407" s="2"/>
    </row>
    <row r="408" spans="1:1" ht="15.75" customHeight="1">
      <c r="A408" s="2"/>
    </row>
    <row r="409" spans="1:1" ht="15.75" customHeight="1">
      <c r="A409" s="2"/>
    </row>
    <row r="410" spans="1:1" ht="15.75" customHeight="1">
      <c r="A410" s="2"/>
    </row>
    <row r="411" spans="1:1" ht="15.75" customHeight="1">
      <c r="A411" s="2"/>
    </row>
    <row r="412" spans="1:1" ht="15.75" customHeight="1">
      <c r="A412" s="2"/>
    </row>
    <row r="413" spans="1:1" ht="15.75" customHeight="1">
      <c r="A413" s="2"/>
    </row>
    <row r="414" spans="1:1" ht="15.75" customHeight="1">
      <c r="A414" s="2"/>
    </row>
    <row r="415" spans="1:1" ht="15.75" customHeight="1">
      <c r="A415" s="2"/>
    </row>
    <row r="416" spans="1:1" ht="15.75" customHeight="1">
      <c r="A416" s="2"/>
    </row>
    <row r="417" spans="1:1" ht="15.75" customHeight="1">
      <c r="A417" s="2"/>
    </row>
    <row r="418" spans="1:1" ht="15.75" customHeight="1">
      <c r="A418" s="2"/>
    </row>
    <row r="419" spans="1:1" ht="15.75" customHeight="1">
      <c r="A419" s="2"/>
    </row>
    <row r="420" spans="1:1" ht="15.75" customHeight="1">
      <c r="A420" s="2"/>
    </row>
    <row r="421" spans="1:1" ht="15.75" customHeight="1">
      <c r="A421" s="2"/>
    </row>
    <row r="422" spans="1:1" ht="15.75" customHeight="1">
      <c r="A422" s="2"/>
    </row>
    <row r="423" spans="1:1" ht="15.75" customHeight="1">
      <c r="A423" s="2"/>
    </row>
    <row r="424" spans="1:1" ht="15.75" customHeight="1">
      <c r="A424" s="2"/>
    </row>
    <row r="425" spans="1:1" ht="15.75" customHeight="1">
      <c r="A425" s="2"/>
    </row>
    <row r="426" spans="1:1" ht="15.75" customHeight="1">
      <c r="A426" s="2"/>
    </row>
    <row r="427" spans="1:1" ht="15.75" customHeight="1">
      <c r="A427" s="2"/>
    </row>
    <row r="428" spans="1:1" ht="15.75" customHeight="1">
      <c r="A428" s="2"/>
    </row>
    <row r="429" spans="1:1" ht="15.75" customHeight="1">
      <c r="A429" s="2"/>
    </row>
    <row r="430" spans="1:1" ht="15.75" customHeight="1">
      <c r="A430" s="2"/>
    </row>
    <row r="431" spans="1:1" ht="15.75" customHeight="1">
      <c r="A431" s="2"/>
    </row>
    <row r="432" spans="1:1" ht="15.75" customHeight="1">
      <c r="A432" s="2"/>
    </row>
    <row r="433" spans="1:1" ht="15.75" customHeight="1">
      <c r="A433" s="2"/>
    </row>
    <row r="434" spans="1:1" ht="15.75" customHeight="1">
      <c r="A434" s="2"/>
    </row>
    <row r="435" spans="1:1" ht="15.75" customHeight="1">
      <c r="A435" s="2"/>
    </row>
    <row r="436" spans="1:1" ht="15.75" customHeight="1">
      <c r="A436" s="2"/>
    </row>
    <row r="437" spans="1:1" ht="15.75" customHeight="1">
      <c r="A437" s="2"/>
    </row>
    <row r="438" spans="1:1" ht="15.75" customHeight="1">
      <c r="A438" s="2"/>
    </row>
    <row r="439" spans="1:1" ht="15.75" customHeight="1">
      <c r="A439" s="2"/>
    </row>
    <row r="440" spans="1:1" ht="15.75" customHeight="1">
      <c r="A440" s="2"/>
    </row>
    <row r="441" spans="1:1" ht="15.75" customHeight="1">
      <c r="A441" s="2"/>
    </row>
    <row r="442" spans="1:1" ht="15.75" customHeight="1">
      <c r="A442" s="2"/>
    </row>
    <row r="443" spans="1:1" ht="15.75" customHeight="1">
      <c r="A443" s="2"/>
    </row>
    <row r="444" spans="1:1" ht="15.75" customHeight="1">
      <c r="A444" s="2"/>
    </row>
    <row r="445" spans="1:1" ht="15.75" customHeight="1">
      <c r="A445" s="2"/>
    </row>
    <row r="446" spans="1:1" ht="15.75" customHeight="1">
      <c r="A446" s="2"/>
    </row>
    <row r="447" spans="1:1" ht="15.75" customHeight="1">
      <c r="A447" s="2"/>
    </row>
    <row r="448" spans="1:1" ht="15.75" customHeight="1">
      <c r="A448" s="2"/>
    </row>
    <row r="449" spans="1:1" ht="15.75" customHeight="1">
      <c r="A449" s="2"/>
    </row>
    <row r="450" spans="1:1" ht="15.75" customHeight="1">
      <c r="A450" s="2"/>
    </row>
    <row r="451" spans="1:1" ht="15.75" customHeight="1">
      <c r="A451" s="2"/>
    </row>
    <row r="452" spans="1:1" ht="15.75" customHeight="1">
      <c r="A452" s="2"/>
    </row>
    <row r="453" spans="1:1" ht="15.75" customHeight="1">
      <c r="A453" s="2"/>
    </row>
    <row r="454" spans="1:1" ht="15.75" customHeight="1">
      <c r="A454" s="2"/>
    </row>
    <row r="455" spans="1:1" ht="15.75" customHeight="1">
      <c r="A455" s="2"/>
    </row>
    <row r="456" spans="1:1" ht="15.75" customHeight="1">
      <c r="A456" s="2"/>
    </row>
    <row r="457" spans="1:1" ht="15.75" customHeight="1">
      <c r="A457" s="2"/>
    </row>
    <row r="458" spans="1:1" ht="15.75" customHeight="1">
      <c r="A458" s="2"/>
    </row>
    <row r="459" spans="1:1" ht="15.75" customHeight="1">
      <c r="A459" s="2"/>
    </row>
    <row r="460" spans="1:1" ht="15.75" customHeight="1">
      <c r="A460" s="2"/>
    </row>
    <row r="461" spans="1:1" ht="15.75" customHeight="1">
      <c r="A461" s="2"/>
    </row>
    <row r="462" spans="1:1" ht="15.75" customHeight="1">
      <c r="A462" s="2"/>
    </row>
    <row r="463" spans="1:1" ht="15.75" customHeight="1">
      <c r="A463" s="2"/>
    </row>
    <row r="464" spans="1:1" ht="15.75" customHeight="1">
      <c r="A464" s="2"/>
    </row>
    <row r="465" spans="1:1" ht="15.75" customHeight="1">
      <c r="A465" s="2"/>
    </row>
    <row r="466" spans="1:1" ht="15.75" customHeight="1">
      <c r="A466" s="2"/>
    </row>
    <row r="467" spans="1:1" ht="15.75" customHeight="1">
      <c r="A467" s="2"/>
    </row>
    <row r="468" spans="1:1" ht="15.75" customHeight="1">
      <c r="A468" s="2"/>
    </row>
    <row r="469" spans="1:1" ht="15.75" customHeight="1">
      <c r="A469" s="2"/>
    </row>
    <row r="470" spans="1:1" ht="15.75" customHeight="1">
      <c r="A470" s="2"/>
    </row>
    <row r="471" spans="1:1" ht="15.75" customHeight="1">
      <c r="A471" s="2"/>
    </row>
    <row r="472" spans="1:1" ht="15.75" customHeight="1">
      <c r="A472" s="2"/>
    </row>
    <row r="473" spans="1:1" ht="15.75" customHeight="1">
      <c r="A473" s="2"/>
    </row>
    <row r="474" spans="1:1" ht="15.75" customHeight="1">
      <c r="A474" s="2"/>
    </row>
    <row r="475" spans="1:1" ht="15.75" customHeight="1">
      <c r="A475" s="2"/>
    </row>
    <row r="476" spans="1:1" ht="15.75" customHeight="1">
      <c r="A476" s="2"/>
    </row>
    <row r="477" spans="1:1" ht="15.75" customHeight="1">
      <c r="A477" s="2"/>
    </row>
    <row r="478" spans="1:1" ht="15.75" customHeight="1">
      <c r="A478" s="2"/>
    </row>
    <row r="479" spans="1:1" ht="15.75" customHeight="1">
      <c r="A479" s="2"/>
    </row>
    <row r="480" spans="1:1" ht="15.75" customHeight="1">
      <c r="A480" s="2"/>
    </row>
    <row r="481" spans="1:1" ht="15.75" customHeight="1">
      <c r="A481" s="2"/>
    </row>
    <row r="482" spans="1:1" ht="15.75" customHeight="1">
      <c r="A482" s="2"/>
    </row>
    <row r="483" spans="1:1" ht="15.75" customHeight="1">
      <c r="A483" s="2"/>
    </row>
    <row r="484" spans="1:1" ht="15.75" customHeight="1">
      <c r="A484" s="2"/>
    </row>
    <row r="485" spans="1:1" ht="15.75" customHeight="1">
      <c r="A485" s="2"/>
    </row>
    <row r="486" spans="1:1" ht="15.75" customHeight="1">
      <c r="A486" s="2"/>
    </row>
    <row r="487" spans="1:1" ht="15.75" customHeight="1">
      <c r="A487" s="2"/>
    </row>
    <row r="488" spans="1:1" ht="15.75" customHeight="1">
      <c r="A488" s="2"/>
    </row>
    <row r="489" spans="1:1" ht="15.75" customHeight="1">
      <c r="A489" s="2"/>
    </row>
    <row r="490" spans="1:1" ht="15.75" customHeight="1">
      <c r="A490" s="2"/>
    </row>
    <row r="491" spans="1:1" ht="15.75" customHeight="1">
      <c r="A491" s="2"/>
    </row>
    <row r="492" spans="1:1" ht="15.75" customHeight="1">
      <c r="A492" s="2"/>
    </row>
    <row r="493" spans="1:1" ht="15.75" customHeight="1">
      <c r="A493" s="2"/>
    </row>
    <row r="494" spans="1:1" ht="15.75" customHeight="1">
      <c r="A494" s="2"/>
    </row>
    <row r="495" spans="1:1" ht="15.75" customHeight="1">
      <c r="A495" s="2"/>
    </row>
    <row r="496" spans="1:1" ht="15.75" customHeight="1">
      <c r="A496" s="2"/>
    </row>
    <row r="497" spans="1:1" ht="15.75" customHeight="1">
      <c r="A497" s="2"/>
    </row>
    <row r="498" spans="1:1" ht="15.75" customHeight="1">
      <c r="A498" s="2"/>
    </row>
    <row r="499" spans="1:1" ht="15.75" customHeight="1">
      <c r="A499" s="2"/>
    </row>
    <row r="500" spans="1:1" ht="15.75" customHeight="1">
      <c r="A500" s="2"/>
    </row>
    <row r="501" spans="1:1" ht="15.75" customHeight="1">
      <c r="A501" s="2"/>
    </row>
    <row r="502" spans="1:1" ht="15.75" customHeight="1">
      <c r="A502" s="2"/>
    </row>
    <row r="503" spans="1:1" ht="15.75" customHeight="1">
      <c r="A503" s="2"/>
    </row>
    <row r="504" spans="1:1" ht="15.75" customHeight="1">
      <c r="A504" s="2"/>
    </row>
    <row r="505" spans="1:1" ht="15.75" customHeight="1">
      <c r="A505" s="2"/>
    </row>
    <row r="506" spans="1:1" ht="15.75" customHeight="1">
      <c r="A506" s="2"/>
    </row>
    <row r="507" spans="1:1" ht="15.75" customHeight="1">
      <c r="A507" s="2"/>
    </row>
    <row r="508" spans="1:1" ht="15.75" customHeight="1">
      <c r="A508" s="2"/>
    </row>
    <row r="509" spans="1:1" ht="15.75" customHeight="1">
      <c r="A509" s="2"/>
    </row>
    <row r="510" spans="1:1" ht="15.75" customHeight="1">
      <c r="A510" s="2"/>
    </row>
    <row r="511" spans="1:1" ht="15.75" customHeight="1">
      <c r="A511" s="2"/>
    </row>
    <row r="512" spans="1:1" ht="15.75" customHeight="1">
      <c r="A512" s="2"/>
    </row>
    <row r="513" spans="1:1" ht="15.75" customHeight="1">
      <c r="A513" s="2"/>
    </row>
    <row r="514" spans="1:1" ht="15.75" customHeight="1">
      <c r="A514" s="2"/>
    </row>
    <row r="515" spans="1:1" ht="15.75" customHeight="1">
      <c r="A515" s="2"/>
    </row>
    <row r="516" spans="1:1" ht="15.75" customHeight="1">
      <c r="A516" s="2"/>
    </row>
    <row r="517" spans="1:1" ht="15.75" customHeight="1">
      <c r="A517" s="2"/>
    </row>
    <row r="518" spans="1:1" ht="15.75" customHeight="1">
      <c r="A518" s="2"/>
    </row>
    <row r="519" spans="1:1" ht="15.75" customHeight="1">
      <c r="A519" s="2"/>
    </row>
    <row r="520" spans="1:1" ht="15.75" customHeight="1">
      <c r="A520" s="2"/>
    </row>
    <row r="521" spans="1:1" ht="15.75" customHeight="1">
      <c r="A521" s="2"/>
    </row>
    <row r="522" spans="1:1" ht="15.75" customHeight="1">
      <c r="A522" s="2"/>
    </row>
    <row r="523" spans="1:1" ht="15.75" customHeight="1">
      <c r="A523" s="2"/>
    </row>
    <row r="524" spans="1:1" ht="15.75" customHeight="1">
      <c r="A524" s="2"/>
    </row>
    <row r="525" spans="1:1" ht="15.75" customHeight="1">
      <c r="A525" s="2"/>
    </row>
    <row r="526" spans="1:1" ht="15.75" customHeight="1">
      <c r="A526" s="2"/>
    </row>
    <row r="527" spans="1:1" ht="15.75" customHeight="1">
      <c r="A527" s="2"/>
    </row>
    <row r="528" spans="1:1" ht="15.75" customHeight="1">
      <c r="A528" s="2"/>
    </row>
    <row r="529" spans="1:1" ht="15.75" customHeight="1">
      <c r="A529" s="2"/>
    </row>
    <row r="530" spans="1:1" ht="15.75" customHeight="1">
      <c r="A530" s="2"/>
    </row>
    <row r="531" spans="1:1" ht="15.75" customHeight="1">
      <c r="A531" s="2"/>
    </row>
    <row r="532" spans="1:1" ht="15.75" customHeight="1">
      <c r="A532" s="2"/>
    </row>
    <row r="533" spans="1:1" ht="15.75" customHeight="1">
      <c r="A533" s="2"/>
    </row>
    <row r="534" spans="1:1" ht="15.75" customHeight="1">
      <c r="A534" s="2"/>
    </row>
    <row r="535" spans="1:1" ht="15.75" customHeight="1">
      <c r="A535" s="2"/>
    </row>
    <row r="536" spans="1:1" ht="15.75" customHeight="1">
      <c r="A536" s="2"/>
    </row>
    <row r="537" spans="1:1" ht="15.75" customHeight="1">
      <c r="A537" s="2"/>
    </row>
    <row r="538" spans="1:1" ht="15.75" customHeight="1">
      <c r="A538" s="2"/>
    </row>
    <row r="539" spans="1:1" ht="15.75" customHeight="1">
      <c r="A539" s="2"/>
    </row>
    <row r="540" spans="1:1" ht="15.75" customHeight="1">
      <c r="A540" s="2"/>
    </row>
    <row r="541" spans="1:1" ht="15.75" customHeight="1">
      <c r="A541" s="2"/>
    </row>
    <row r="542" spans="1:1" ht="15.75" customHeight="1">
      <c r="A542" s="2"/>
    </row>
    <row r="543" spans="1:1" ht="15.75" customHeight="1">
      <c r="A543" s="2"/>
    </row>
    <row r="544" spans="1:1" ht="15.75" customHeight="1">
      <c r="A544" s="2"/>
    </row>
    <row r="545" spans="1:1" ht="15.75" customHeight="1">
      <c r="A545" s="2"/>
    </row>
    <row r="546" spans="1:1" ht="15.75" customHeight="1">
      <c r="A546" s="2"/>
    </row>
    <row r="547" spans="1:1" ht="15.75" customHeight="1">
      <c r="A547" s="2"/>
    </row>
    <row r="548" spans="1:1" ht="15.75" customHeight="1">
      <c r="A548" s="2"/>
    </row>
    <row r="549" spans="1:1" ht="15.75" customHeight="1">
      <c r="A549" s="2"/>
    </row>
    <row r="550" spans="1:1" ht="15.75" customHeight="1">
      <c r="A550" s="2"/>
    </row>
    <row r="551" spans="1:1" ht="15.75" customHeight="1">
      <c r="A551" s="2"/>
    </row>
    <row r="552" spans="1:1" ht="15.75" customHeight="1">
      <c r="A552" s="2"/>
    </row>
    <row r="553" spans="1:1" ht="15.75" customHeight="1">
      <c r="A553" s="2"/>
    </row>
    <row r="554" spans="1:1" ht="15.75" customHeight="1">
      <c r="A554" s="2"/>
    </row>
    <row r="555" spans="1:1" ht="15.75" customHeight="1">
      <c r="A555" s="2"/>
    </row>
    <row r="556" spans="1:1" ht="15.75" customHeight="1">
      <c r="A556" s="2"/>
    </row>
    <row r="557" spans="1:1" ht="15.75" customHeight="1">
      <c r="A557" s="2"/>
    </row>
    <row r="558" spans="1:1" ht="15.75" customHeight="1">
      <c r="A558" s="2"/>
    </row>
    <row r="559" spans="1:1" ht="15.75" customHeight="1">
      <c r="A559" s="2"/>
    </row>
    <row r="560" spans="1:1" ht="15.75" customHeight="1">
      <c r="A560" s="2"/>
    </row>
    <row r="561" spans="1:1" ht="15.75" customHeight="1">
      <c r="A561" s="2"/>
    </row>
    <row r="562" spans="1:1" ht="15.75" customHeight="1">
      <c r="A562" s="2"/>
    </row>
    <row r="563" spans="1:1" ht="15.75" customHeight="1">
      <c r="A563" s="2"/>
    </row>
    <row r="564" spans="1:1" ht="15.75" customHeight="1">
      <c r="A564" s="2"/>
    </row>
    <row r="565" spans="1:1" ht="15.75" customHeight="1">
      <c r="A565" s="2"/>
    </row>
    <row r="566" spans="1:1" ht="15.75" customHeight="1">
      <c r="A566" s="2"/>
    </row>
    <row r="567" spans="1:1" ht="15.75" customHeight="1">
      <c r="A567" s="2"/>
    </row>
    <row r="568" spans="1:1" ht="15.75" customHeight="1">
      <c r="A568" s="2"/>
    </row>
    <row r="569" spans="1:1" ht="15.75" customHeight="1">
      <c r="A569" s="2"/>
    </row>
    <row r="570" spans="1:1" ht="15.75" customHeight="1">
      <c r="A570" s="2"/>
    </row>
    <row r="571" spans="1:1" ht="15.75" customHeight="1">
      <c r="A571" s="2"/>
    </row>
    <row r="572" spans="1:1" ht="15.75" customHeight="1">
      <c r="A572" s="2"/>
    </row>
    <row r="573" spans="1:1" ht="15.75" customHeight="1">
      <c r="A573" s="2"/>
    </row>
    <row r="574" spans="1:1" ht="15.75" customHeight="1">
      <c r="A574" s="2"/>
    </row>
    <row r="575" spans="1:1" ht="15.75" customHeight="1">
      <c r="A575" s="2"/>
    </row>
    <row r="576" spans="1:1" ht="15.75" customHeight="1">
      <c r="A576" s="2"/>
    </row>
    <row r="577" spans="1:1" ht="15.75" customHeight="1">
      <c r="A577" s="2"/>
    </row>
    <row r="578" spans="1:1" ht="15.75" customHeight="1">
      <c r="A578" s="2"/>
    </row>
    <row r="579" spans="1:1" ht="15.75" customHeight="1">
      <c r="A579" s="2"/>
    </row>
    <row r="580" spans="1:1" ht="15.75" customHeight="1">
      <c r="A580" s="2"/>
    </row>
    <row r="581" spans="1:1" ht="15.75" customHeight="1">
      <c r="A581" s="2"/>
    </row>
    <row r="582" spans="1:1" ht="15.75" customHeight="1">
      <c r="A582" s="2"/>
    </row>
    <row r="583" spans="1:1" ht="15.75" customHeight="1">
      <c r="A583" s="2"/>
    </row>
    <row r="584" spans="1:1" ht="15.75" customHeight="1">
      <c r="A584" s="2"/>
    </row>
    <row r="585" spans="1:1" ht="15.75" customHeight="1">
      <c r="A585" s="2"/>
    </row>
    <row r="586" spans="1:1" ht="15.75" customHeight="1">
      <c r="A586" s="2"/>
    </row>
    <row r="587" spans="1:1" ht="15.75" customHeight="1">
      <c r="A587" s="2"/>
    </row>
    <row r="588" spans="1:1" ht="15.75" customHeight="1">
      <c r="A588" s="2"/>
    </row>
    <row r="589" spans="1:1" ht="15.75" customHeight="1">
      <c r="A589" s="2"/>
    </row>
    <row r="590" spans="1:1" ht="15.75" customHeight="1">
      <c r="A590" s="2"/>
    </row>
    <row r="591" spans="1:1" ht="15.75" customHeight="1">
      <c r="A591" s="2"/>
    </row>
    <row r="592" spans="1:1" ht="15.75" customHeight="1">
      <c r="A592" s="2"/>
    </row>
    <row r="593" spans="1:1" ht="15.75" customHeight="1">
      <c r="A593" s="2"/>
    </row>
    <row r="594" spans="1:1" ht="15.75" customHeight="1">
      <c r="A594" s="2"/>
    </row>
    <row r="595" spans="1:1" ht="15.75" customHeight="1">
      <c r="A595" s="2"/>
    </row>
    <row r="596" spans="1:1" ht="15.75" customHeight="1">
      <c r="A596" s="2"/>
    </row>
    <row r="597" spans="1:1" ht="15.75" customHeight="1">
      <c r="A597" s="2"/>
    </row>
    <row r="598" spans="1:1" ht="15.75" customHeight="1">
      <c r="A598" s="2"/>
    </row>
    <row r="599" spans="1:1" ht="15.75" customHeight="1">
      <c r="A599" s="2"/>
    </row>
    <row r="600" spans="1:1" ht="15.75" customHeight="1">
      <c r="A600" s="2"/>
    </row>
    <row r="601" spans="1:1" ht="15.75" customHeight="1">
      <c r="A601" s="2"/>
    </row>
    <row r="602" spans="1:1" ht="15.75" customHeight="1">
      <c r="A602" s="2"/>
    </row>
    <row r="603" spans="1:1" ht="15.75" customHeight="1">
      <c r="A603" s="2"/>
    </row>
    <row r="604" spans="1:1" ht="15.75" customHeight="1">
      <c r="A604" s="2"/>
    </row>
    <row r="605" spans="1:1" ht="15.75" customHeight="1">
      <c r="A605" s="2"/>
    </row>
    <row r="606" spans="1:1" ht="15.75" customHeight="1">
      <c r="A606" s="2"/>
    </row>
    <row r="607" spans="1:1" ht="15.75" customHeight="1">
      <c r="A607" s="2"/>
    </row>
    <row r="608" spans="1:1" ht="15.75" customHeight="1">
      <c r="A608" s="2"/>
    </row>
    <row r="609" spans="1:1" ht="15.75" customHeight="1">
      <c r="A609" s="2"/>
    </row>
    <row r="610" spans="1:1" ht="15.75" customHeight="1">
      <c r="A610" s="2"/>
    </row>
    <row r="611" spans="1:1" ht="15.75" customHeight="1">
      <c r="A611" s="2"/>
    </row>
    <row r="612" spans="1:1" ht="15.75" customHeight="1">
      <c r="A612" s="2"/>
    </row>
    <row r="613" spans="1:1" ht="15.75" customHeight="1">
      <c r="A613" s="2"/>
    </row>
    <row r="614" spans="1:1" ht="15.75" customHeight="1">
      <c r="A614" s="2"/>
    </row>
    <row r="615" spans="1:1" ht="15.75" customHeight="1">
      <c r="A615" s="2"/>
    </row>
    <row r="616" spans="1:1" ht="15.75" customHeight="1">
      <c r="A616" s="2"/>
    </row>
    <row r="617" spans="1:1" ht="15.75" customHeight="1">
      <c r="A617" s="2"/>
    </row>
    <row r="618" spans="1:1" ht="15.75" customHeight="1">
      <c r="A618" s="2"/>
    </row>
    <row r="619" spans="1:1" ht="15.75" customHeight="1">
      <c r="A619" s="2"/>
    </row>
    <row r="620" spans="1:1" ht="15.75" customHeight="1">
      <c r="A620" s="2"/>
    </row>
    <row r="621" spans="1:1" ht="15.75" customHeight="1">
      <c r="A621" s="2"/>
    </row>
    <row r="622" spans="1:1" ht="15.75" customHeight="1">
      <c r="A622" s="2"/>
    </row>
    <row r="623" spans="1:1" ht="15.75" customHeight="1">
      <c r="A623" s="2"/>
    </row>
    <row r="624" spans="1:1" ht="15.75" customHeight="1">
      <c r="A624" s="2"/>
    </row>
    <row r="625" spans="1:1" ht="15.75" customHeight="1">
      <c r="A625" s="2"/>
    </row>
    <row r="626" spans="1:1" ht="15.75" customHeight="1">
      <c r="A626" s="2"/>
    </row>
    <row r="627" spans="1:1" ht="15.75" customHeight="1">
      <c r="A627" s="2"/>
    </row>
    <row r="628" spans="1:1" ht="15.75" customHeight="1">
      <c r="A628" s="2"/>
    </row>
    <row r="629" spans="1:1" ht="15.75" customHeight="1">
      <c r="A629" s="2"/>
    </row>
    <row r="630" spans="1:1" ht="15.75" customHeight="1">
      <c r="A630" s="2"/>
    </row>
    <row r="631" spans="1:1" ht="15.75" customHeight="1">
      <c r="A631" s="2"/>
    </row>
    <row r="632" spans="1:1" ht="15.75" customHeight="1">
      <c r="A632" s="2"/>
    </row>
    <row r="633" spans="1:1" ht="15.75" customHeight="1">
      <c r="A633" s="2"/>
    </row>
    <row r="634" spans="1:1" ht="15.75" customHeight="1">
      <c r="A634" s="2"/>
    </row>
    <row r="635" spans="1:1" ht="15.75" customHeight="1">
      <c r="A635" s="2"/>
    </row>
    <row r="636" spans="1:1" ht="15.75" customHeight="1">
      <c r="A636" s="2"/>
    </row>
    <row r="637" spans="1:1" ht="15.75" customHeight="1">
      <c r="A637" s="2"/>
    </row>
    <row r="638" spans="1:1" ht="15.75" customHeight="1">
      <c r="A638" s="2"/>
    </row>
    <row r="639" spans="1:1" ht="15.75" customHeight="1">
      <c r="A639" s="2"/>
    </row>
    <row r="640" spans="1:1" ht="15.75" customHeight="1">
      <c r="A640" s="2"/>
    </row>
    <row r="641" spans="1:1" ht="15.75" customHeight="1">
      <c r="A641" s="2"/>
    </row>
    <row r="642" spans="1:1" ht="15.75" customHeight="1">
      <c r="A642" s="2"/>
    </row>
    <row r="643" spans="1:1" ht="15.75" customHeight="1">
      <c r="A643" s="2"/>
    </row>
    <row r="644" spans="1:1" ht="15.75" customHeight="1">
      <c r="A644" s="2"/>
    </row>
    <row r="645" spans="1:1" ht="15.75" customHeight="1">
      <c r="A645" s="2"/>
    </row>
    <row r="646" spans="1:1" ht="15.75" customHeight="1">
      <c r="A646" s="2"/>
    </row>
    <row r="647" spans="1:1" ht="15.75" customHeight="1">
      <c r="A647" s="2"/>
    </row>
    <row r="648" spans="1:1" ht="15.75" customHeight="1">
      <c r="A648" s="2"/>
    </row>
    <row r="649" spans="1:1" ht="15.75" customHeight="1">
      <c r="A649" s="2"/>
    </row>
    <row r="650" spans="1:1" ht="15.75" customHeight="1">
      <c r="A650" s="2"/>
    </row>
    <row r="651" spans="1:1" ht="15.75" customHeight="1">
      <c r="A651" s="2"/>
    </row>
    <row r="652" spans="1:1" ht="15.75" customHeight="1">
      <c r="A652" s="2"/>
    </row>
    <row r="653" spans="1:1" ht="15.75" customHeight="1">
      <c r="A653" s="2"/>
    </row>
    <row r="654" spans="1:1" ht="15.75" customHeight="1">
      <c r="A654" s="2"/>
    </row>
    <row r="655" spans="1:1" ht="15.75" customHeight="1">
      <c r="A655" s="2"/>
    </row>
    <row r="656" spans="1:1" ht="15.75" customHeight="1">
      <c r="A656" s="2"/>
    </row>
    <row r="657" spans="1:1" ht="15.75" customHeight="1">
      <c r="A657" s="2"/>
    </row>
    <row r="658" spans="1:1" ht="15.75" customHeight="1">
      <c r="A658" s="2"/>
    </row>
    <row r="659" spans="1:1" ht="15.75" customHeight="1">
      <c r="A659" s="2"/>
    </row>
    <row r="660" spans="1:1" ht="15.75" customHeight="1">
      <c r="A660" s="2"/>
    </row>
    <row r="661" spans="1:1" ht="15.75" customHeight="1">
      <c r="A661" s="2"/>
    </row>
    <row r="662" spans="1:1" ht="15.75" customHeight="1">
      <c r="A662" s="2"/>
    </row>
    <row r="663" spans="1:1" ht="15.75" customHeight="1">
      <c r="A663" s="2"/>
    </row>
    <row r="664" spans="1:1" ht="15.75" customHeight="1">
      <c r="A664" s="2"/>
    </row>
    <row r="665" spans="1:1" ht="15.75" customHeight="1">
      <c r="A665" s="2"/>
    </row>
    <row r="666" spans="1:1" ht="15.75" customHeight="1">
      <c r="A666" s="2"/>
    </row>
    <row r="667" spans="1:1" ht="15.75" customHeight="1">
      <c r="A667" s="2"/>
    </row>
    <row r="668" spans="1:1" ht="15.75" customHeight="1">
      <c r="A668" s="2"/>
    </row>
    <row r="669" spans="1:1" ht="15.75" customHeight="1">
      <c r="A669" s="2"/>
    </row>
    <row r="670" spans="1:1" ht="15.75" customHeight="1">
      <c r="A670" s="2"/>
    </row>
    <row r="671" spans="1:1" ht="15.75" customHeight="1">
      <c r="A671" s="2"/>
    </row>
    <row r="672" spans="1:1" ht="15.75" customHeight="1">
      <c r="A672" s="2"/>
    </row>
    <row r="673" spans="1:1" ht="15.75" customHeight="1">
      <c r="A673" s="2"/>
    </row>
    <row r="674" spans="1:1" ht="15.75" customHeight="1">
      <c r="A674" s="2"/>
    </row>
    <row r="675" spans="1:1" ht="15.75" customHeight="1">
      <c r="A675" s="2"/>
    </row>
    <row r="676" spans="1:1" ht="15.75" customHeight="1">
      <c r="A676" s="2"/>
    </row>
    <row r="677" spans="1:1" ht="15.75" customHeight="1">
      <c r="A677" s="2"/>
    </row>
    <row r="678" spans="1:1" ht="15.75" customHeight="1">
      <c r="A678" s="2"/>
    </row>
    <row r="679" spans="1:1" ht="15.75" customHeight="1">
      <c r="A679" s="2"/>
    </row>
    <row r="680" spans="1:1" ht="15.75" customHeight="1">
      <c r="A680" s="2"/>
    </row>
    <row r="681" spans="1:1" ht="15.75" customHeight="1">
      <c r="A681" s="2"/>
    </row>
    <row r="682" spans="1:1" ht="15.75" customHeight="1">
      <c r="A682" s="2"/>
    </row>
    <row r="683" spans="1:1" ht="15.75" customHeight="1">
      <c r="A683" s="2"/>
    </row>
    <row r="684" spans="1:1" ht="15.75" customHeight="1">
      <c r="A684" s="2"/>
    </row>
    <row r="685" spans="1:1" ht="15.75" customHeight="1">
      <c r="A685" s="2"/>
    </row>
    <row r="686" spans="1:1" ht="15.75" customHeight="1">
      <c r="A686" s="2"/>
    </row>
    <row r="687" spans="1:1" ht="15.75" customHeight="1">
      <c r="A687" s="2"/>
    </row>
    <row r="688" spans="1:1" ht="15.75" customHeight="1">
      <c r="A688" s="2"/>
    </row>
    <row r="689" spans="1:1" ht="15.75" customHeight="1">
      <c r="A689" s="2"/>
    </row>
    <row r="690" spans="1:1" ht="15.75" customHeight="1">
      <c r="A690" s="2"/>
    </row>
    <row r="691" spans="1:1" ht="15.75" customHeight="1">
      <c r="A691" s="2"/>
    </row>
    <row r="692" spans="1:1" ht="15.75" customHeight="1">
      <c r="A692" s="2"/>
    </row>
    <row r="693" spans="1:1" ht="15.75" customHeight="1">
      <c r="A693" s="2"/>
    </row>
    <row r="694" spans="1:1" ht="15.75" customHeight="1">
      <c r="A694" s="2"/>
    </row>
    <row r="695" spans="1:1" ht="15.75" customHeight="1">
      <c r="A695" s="2"/>
    </row>
    <row r="696" spans="1:1" ht="15.75" customHeight="1">
      <c r="A696" s="2"/>
    </row>
    <row r="697" spans="1:1" ht="15.75" customHeight="1">
      <c r="A697" s="2"/>
    </row>
    <row r="698" spans="1:1" ht="15.75" customHeight="1">
      <c r="A698" s="2"/>
    </row>
    <row r="699" spans="1:1" ht="15.75" customHeight="1">
      <c r="A699" s="2"/>
    </row>
    <row r="700" spans="1:1" ht="15.75" customHeight="1">
      <c r="A700" s="2"/>
    </row>
    <row r="701" spans="1:1" ht="15.75" customHeight="1">
      <c r="A701" s="2"/>
    </row>
    <row r="702" spans="1:1" ht="15.75" customHeight="1">
      <c r="A702" s="2"/>
    </row>
    <row r="703" spans="1:1" ht="15.75" customHeight="1">
      <c r="A703" s="2"/>
    </row>
    <row r="704" spans="1:1" ht="15.75" customHeight="1">
      <c r="A704" s="2"/>
    </row>
    <row r="705" spans="1:1" ht="15.75" customHeight="1">
      <c r="A705" s="2"/>
    </row>
    <row r="706" spans="1:1" ht="15.75" customHeight="1">
      <c r="A706" s="2"/>
    </row>
    <row r="707" spans="1:1" ht="15.75" customHeight="1">
      <c r="A707" s="2"/>
    </row>
    <row r="708" spans="1:1" ht="15.75" customHeight="1">
      <c r="A708" s="2"/>
    </row>
    <row r="709" spans="1:1" ht="15.75" customHeight="1">
      <c r="A709" s="2"/>
    </row>
    <row r="710" spans="1:1" ht="15.75" customHeight="1">
      <c r="A710" s="2"/>
    </row>
    <row r="711" spans="1:1" ht="15.75" customHeight="1">
      <c r="A711" s="2"/>
    </row>
    <row r="712" spans="1:1" ht="15.75" customHeight="1">
      <c r="A712" s="2"/>
    </row>
    <row r="713" spans="1:1" ht="15.75" customHeight="1">
      <c r="A713" s="2"/>
    </row>
    <row r="714" spans="1:1" ht="15.75" customHeight="1">
      <c r="A714" s="2"/>
    </row>
    <row r="715" spans="1:1" ht="15.75" customHeight="1">
      <c r="A715" s="2"/>
    </row>
    <row r="716" spans="1:1" ht="15.75" customHeight="1">
      <c r="A716" s="2"/>
    </row>
    <row r="717" spans="1:1" ht="15.75" customHeight="1">
      <c r="A717" s="2"/>
    </row>
    <row r="718" spans="1:1" ht="15.75" customHeight="1">
      <c r="A718" s="2"/>
    </row>
    <row r="719" spans="1:1" ht="15.75" customHeight="1">
      <c r="A719" s="2"/>
    </row>
    <row r="720" spans="1:1" ht="15.75" customHeight="1">
      <c r="A720" s="2"/>
    </row>
    <row r="721" spans="1:1" ht="15.75" customHeight="1">
      <c r="A721" s="2"/>
    </row>
    <row r="722" spans="1:1" ht="15.75" customHeight="1">
      <c r="A722" s="2"/>
    </row>
    <row r="723" spans="1:1" ht="15.75" customHeight="1">
      <c r="A723" s="2"/>
    </row>
    <row r="724" spans="1:1" ht="15.75" customHeight="1">
      <c r="A724" s="2"/>
    </row>
    <row r="725" spans="1:1" ht="15.75" customHeight="1">
      <c r="A725" s="2"/>
    </row>
    <row r="726" spans="1:1" ht="15.75" customHeight="1">
      <c r="A726" s="2"/>
    </row>
    <row r="727" spans="1:1" ht="15.75" customHeight="1">
      <c r="A727" s="2"/>
    </row>
    <row r="728" spans="1:1" ht="15.75" customHeight="1">
      <c r="A728" s="2"/>
    </row>
    <row r="729" spans="1:1" ht="15.75" customHeight="1">
      <c r="A729" s="2"/>
    </row>
    <row r="730" spans="1:1" ht="15.75" customHeight="1">
      <c r="A730" s="2"/>
    </row>
    <row r="731" spans="1:1" ht="15.75" customHeight="1">
      <c r="A731" s="2"/>
    </row>
    <row r="732" spans="1:1" ht="15.75" customHeight="1">
      <c r="A732" s="2"/>
    </row>
    <row r="733" spans="1:1" ht="15.75" customHeight="1">
      <c r="A733" s="2"/>
    </row>
    <row r="734" spans="1:1" ht="15.75" customHeight="1">
      <c r="A734" s="2"/>
    </row>
    <row r="735" spans="1:1" ht="15.75" customHeight="1">
      <c r="A735" s="2"/>
    </row>
    <row r="736" spans="1:1" ht="15.75" customHeight="1">
      <c r="A736" s="2"/>
    </row>
    <row r="737" spans="1:1" ht="15.75" customHeight="1">
      <c r="A737" s="2"/>
    </row>
    <row r="738" spans="1:1" ht="15.75" customHeight="1">
      <c r="A738" s="2"/>
    </row>
    <row r="739" spans="1:1" ht="15.75" customHeight="1">
      <c r="A739" s="2"/>
    </row>
    <row r="740" spans="1:1" ht="15.75" customHeight="1">
      <c r="A740" s="2"/>
    </row>
    <row r="741" spans="1:1" ht="15.75" customHeight="1">
      <c r="A741" s="2"/>
    </row>
    <row r="742" spans="1:1" ht="15.75" customHeight="1">
      <c r="A742" s="2"/>
    </row>
    <row r="743" spans="1:1" ht="15.75" customHeight="1">
      <c r="A743" s="2"/>
    </row>
    <row r="744" spans="1:1" ht="15.75" customHeight="1">
      <c r="A744" s="2"/>
    </row>
    <row r="745" spans="1:1" ht="15.75" customHeight="1">
      <c r="A745" s="2"/>
    </row>
    <row r="746" spans="1:1" ht="15.75" customHeight="1">
      <c r="A746" s="2"/>
    </row>
    <row r="747" spans="1:1" ht="15.75" customHeight="1">
      <c r="A747" s="2"/>
    </row>
    <row r="748" spans="1:1" ht="15.75" customHeight="1">
      <c r="A748" s="2"/>
    </row>
    <row r="749" spans="1:1" ht="15.75" customHeight="1">
      <c r="A749" s="2"/>
    </row>
    <row r="750" spans="1:1" ht="15.75" customHeight="1">
      <c r="A750" s="2"/>
    </row>
    <row r="751" spans="1:1" ht="15.75" customHeight="1">
      <c r="A751" s="2"/>
    </row>
    <row r="752" spans="1:1" ht="15.75" customHeight="1">
      <c r="A752" s="2"/>
    </row>
    <row r="753" spans="1:1" ht="15.75" customHeight="1">
      <c r="A753" s="2"/>
    </row>
    <row r="754" spans="1:1" ht="15.75" customHeight="1">
      <c r="A754" s="2"/>
    </row>
    <row r="755" spans="1:1" ht="15.75" customHeight="1">
      <c r="A755" s="2"/>
    </row>
    <row r="756" spans="1:1" ht="15.75" customHeight="1">
      <c r="A756" s="2"/>
    </row>
    <row r="757" spans="1:1" ht="15.75" customHeight="1">
      <c r="A757" s="2"/>
    </row>
    <row r="758" spans="1:1" ht="15.75" customHeight="1">
      <c r="A758" s="2"/>
    </row>
    <row r="759" spans="1:1" ht="15.75" customHeight="1">
      <c r="A759" s="2"/>
    </row>
    <row r="760" spans="1:1" ht="15.75" customHeight="1">
      <c r="A760" s="2"/>
    </row>
    <row r="761" spans="1:1" ht="15.75" customHeight="1">
      <c r="A761" s="2"/>
    </row>
    <row r="762" spans="1:1" ht="15.75" customHeight="1">
      <c r="A762" s="2"/>
    </row>
    <row r="763" spans="1:1" ht="15.75" customHeight="1">
      <c r="A763" s="2"/>
    </row>
    <row r="764" spans="1:1" ht="15.75" customHeight="1">
      <c r="A764" s="2"/>
    </row>
    <row r="765" spans="1:1" ht="15.75" customHeight="1">
      <c r="A765" s="2"/>
    </row>
    <row r="766" spans="1:1" ht="15.75" customHeight="1">
      <c r="A766" s="2"/>
    </row>
    <row r="767" spans="1:1" ht="15.75" customHeight="1">
      <c r="A767" s="2"/>
    </row>
    <row r="768" spans="1:1" ht="15.75" customHeight="1">
      <c r="A768" s="2"/>
    </row>
    <row r="769" spans="1:1" ht="15.75" customHeight="1">
      <c r="A769" s="2"/>
    </row>
    <row r="770" spans="1:1" ht="15.75" customHeight="1">
      <c r="A770" s="2"/>
    </row>
    <row r="771" spans="1:1" ht="15.75" customHeight="1">
      <c r="A771" s="2"/>
    </row>
    <row r="772" spans="1:1" ht="15.75" customHeight="1">
      <c r="A772" s="2"/>
    </row>
    <row r="773" spans="1:1" ht="15.75" customHeight="1">
      <c r="A773" s="2"/>
    </row>
    <row r="774" spans="1:1" ht="15.75" customHeight="1">
      <c r="A774" s="2"/>
    </row>
    <row r="775" spans="1:1" ht="15.75" customHeight="1">
      <c r="A775" s="2"/>
    </row>
    <row r="776" spans="1:1" ht="15.75" customHeight="1">
      <c r="A776" s="2"/>
    </row>
    <row r="777" spans="1:1" ht="15.75" customHeight="1">
      <c r="A777" s="2"/>
    </row>
    <row r="778" spans="1:1" ht="15.75" customHeight="1">
      <c r="A778" s="2"/>
    </row>
    <row r="779" spans="1:1" ht="15.75" customHeight="1">
      <c r="A779" s="2"/>
    </row>
    <row r="780" spans="1:1" ht="15.75" customHeight="1">
      <c r="A780" s="2"/>
    </row>
    <row r="781" spans="1:1" ht="15.75" customHeight="1">
      <c r="A781" s="2"/>
    </row>
    <row r="782" spans="1:1" ht="15.75" customHeight="1">
      <c r="A782" s="2"/>
    </row>
    <row r="783" spans="1:1" ht="15.75" customHeight="1">
      <c r="A783" s="2"/>
    </row>
    <row r="784" spans="1:1" ht="15.75" customHeight="1">
      <c r="A784" s="2"/>
    </row>
    <row r="785" spans="1:1" ht="15.75" customHeight="1">
      <c r="A785" s="2"/>
    </row>
    <row r="786" spans="1:1" ht="15.75" customHeight="1">
      <c r="A786" s="2"/>
    </row>
    <row r="787" spans="1:1" ht="15.75" customHeight="1">
      <c r="A787" s="2"/>
    </row>
    <row r="788" spans="1:1" ht="15.75" customHeight="1">
      <c r="A788" s="2"/>
    </row>
    <row r="789" spans="1:1" ht="15.75" customHeight="1">
      <c r="A789" s="2"/>
    </row>
    <row r="790" spans="1:1" ht="15.75" customHeight="1">
      <c r="A790" s="2"/>
    </row>
    <row r="791" spans="1:1" ht="15.75" customHeight="1">
      <c r="A791" s="2"/>
    </row>
    <row r="792" spans="1:1" ht="15.75" customHeight="1">
      <c r="A792" s="2"/>
    </row>
    <row r="793" spans="1:1" ht="15.75" customHeight="1">
      <c r="A793" s="2"/>
    </row>
    <row r="794" spans="1:1" ht="15.75" customHeight="1">
      <c r="A794" s="2"/>
    </row>
    <row r="795" spans="1:1" ht="15.75" customHeight="1">
      <c r="A795" s="2"/>
    </row>
    <row r="796" spans="1:1" ht="15.75" customHeight="1">
      <c r="A796" s="2"/>
    </row>
    <row r="797" spans="1:1" ht="15.75" customHeight="1">
      <c r="A797" s="2"/>
    </row>
    <row r="798" spans="1:1" ht="15.75" customHeight="1">
      <c r="A798" s="2"/>
    </row>
    <row r="799" spans="1:1" ht="15.75" customHeight="1">
      <c r="A799" s="2"/>
    </row>
    <row r="800" spans="1:1" ht="15.75" customHeight="1">
      <c r="A800" s="2"/>
    </row>
    <row r="801" spans="1:1" ht="15.75" customHeight="1">
      <c r="A801" s="2"/>
    </row>
    <row r="802" spans="1:1" ht="15.75" customHeight="1">
      <c r="A802" s="2"/>
    </row>
    <row r="803" spans="1:1" ht="15.75" customHeight="1">
      <c r="A803" s="2"/>
    </row>
    <row r="804" spans="1:1" ht="15.75" customHeight="1">
      <c r="A804" s="2"/>
    </row>
    <row r="805" spans="1:1" ht="15.75" customHeight="1">
      <c r="A805" s="2"/>
    </row>
    <row r="806" spans="1:1" ht="15.75" customHeight="1">
      <c r="A806" s="2"/>
    </row>
    <row r="807" spans="1:1" ht="15.75" customHeight="1">
      <c r="A807" s="2"/>
    </row>
    <row r="808" spans="1:1" ht="15.75" customHeight="1">
      <c r="A808" s="2"/>
    </row>
    <row r="809" spans="1:1" ht="15.75" customHeight="1">
      <c r="A809" s="2"/>
    </row>
    <row r="810" spans="1:1" ht="15.75" customHeight="1">
      <c r="A810" s="2"/>
    </row>
    <row r="811" spans="1:1" ht="15.75" customHeight="1">
      <c r="A811" s="2"/>
    </row>
    <row r="812" spans="1:1" ht="15.75" customHeight="1">
      <c r="A812" s="2"/>
    </row>
    <row r="813" spans="1:1" ht="15.75" customHeight="1">
      <c r="A813" s="2"/>
    </row>
    <row r="814" spans="1:1" ht="15.75" customHeight="1">
      <c r="A814" s="2"/>
    </row>
    <row r="815" spans="1:1" ht="15.75" customHeight="1">
      <c r="A815" s="2"/>
    </row>
    <row r="816" spans="1:1" ht="15.75" customHeight="1">
      <c r="A816" s="2"/>
    </row>
    <row r="817" spans="1:1" ht="15.75" customHeight="1">
      <c r="A817" s="2"/>
    </row>
    <row r="818" spans="1:1" ht="15.75" customHeight="1">
      <c r="A818" s="2"/>
    </row>
    <row r="819" spans="1:1" ht="15.75" customHeight="1">
      <c r="A819" s="2"/>
    </row>
    <row r="820" spans="1:1" ht="15.75" customHeight="1">
      <c r="A820" s="2"/>
    </row>
    <row r="821" spans="1:1" ht="15.75" customHeight="1">
      <c r="A821" s="2"/>
    </row>
    <row r="822" spans="1:1" ht="15.75" customHeight="1">
      <c r="A822" s="2"/>
    </row>
    <row r="823" spans="1:1" ht="15.75" customHeight="1">
      <c r="A823" s="2"/>
    </row>
    <row r="824" spans="1:1" ht="15.75" customHeight="1">
      <c r="A824" s="2"/>
    </row>
    <row r="825" spans="1:1" ht="15.75" customHeight="1">
      <c r="A825" s="2"/>
    </row>
    <row r="826" spans="1:1" ht="15.75" customHeight="1">
      <c r="A826" s="2"/>
    </row>
    <row r="827" spans="1:1" ht="15.75" customHeight="1">
      <c r="A827" s="2"/>
    </row>
    <row r="828" spans="1:1" ht="15.75" customHeight="1">
      <c r="A828" s="2"/>
    </row>
    <row r="829" spans="1:1" ht="15.75" customHeight="1">
      <c r="A829" s="2"/>
    </row>
    <row r="830" spans="1:1" ht="15.75" customHeight="1">
      <c r="A830" s="2"/>
    </row>
    <row r="831" spans="1:1" ht="15.75" customHeight="1">
      <c r="A831" s="2"/>
    </row>
    <row r="832" spans="1:1" ht="15.75" customHeight="1">
      <c r="A832" s="2"/>
    </row>
    <row r="833" spans="1:1" ht="15.75" customHeight="1">
      <c r="A833" s="2"/>
    </row>
    <row r="834" spans="1:1" ht="15.75" customHeight="1">
      <c r="A834" s="2"/>
    </row>
    <row r="835" spans="1:1" ht="15.75" customHeight="1">
      <c r="A835" s="2"/>
    </row>
    <row r="836" spans="1:1" ht="15.75" customHeight="1">
      <c r="A836" s="2"/>
    </row>
    <row r="837" spans="1:1" ht="15.75" customHeight="1">
      <c r="A837" s="2"/>
    </row>
    <row r="838" spans="1:1" ht="15.75" customHeight="1">
      <c r="A838" s="2"/>
    </row>
    <row r="839" spans="1:1" ht="15.75" customHeight="1">
      <c r="A839" s="2"/>
    </row>
    <row r="840" spans="1:1" ht="15.75" customHeight="1">
      <c r="A840" s="2"/>
    </row>
    <row r="841" spans="1:1" ht="15.75" customHeight="1">
      <c r="A841" s="2"/>
    </row>
    <row r="842" spans="1:1" ht="15.75" customHeight="1">
      <c r="A842" s="2"/>
    </row>
    <row r="843" spans="1:1" ht="15.75" customHeight="1">
      <c r="A843" s="2"/>
    </row>
    <row r="844" spans="1:1" ht="15.75" customHeight="1">
      <c r="A844" s="2"/>
    </row>
    <row r="845" spans="1:1" ht="15.75" customHeight="1">
      <c r="A845" s="2"/>
    </row>
    <row r="846" spans="1:1" ht="15.75" customHeight="1">
      <c r="A846" s="2"/>
    </row>
    <row r="847" spans="1:1" ht="15.75" customHeight="1">
      <c r="A847" s="2"/>
    </row>
    <row r="848" spans="1:1" ht="15.75" customHeight="1">
      <c r="A848" s="2"/>
    </row>
    <row r="849" spans="1:1" ht="15.75" customHeight="1">
      <c r="A849" s="2"/>
    </row>
    <row r="850" spans="1:1" ht="15.75" customHeight="1">
      <c r="A850" s="2"/>
    </row>
    <row r="851" spans="1:1" ht="15.75" customHeight="1">
      <c r="A851" s="2"/>
    </row>
    <row r="852" spans="1:1" ht="15.75" customHeight="1">
      <c r="A852" s="2"/>
    </row>
    <row r="853" spans="1:1" ht="15.75" customHeight="1">
      <c r="A853" s="2"/>
    </row>
    <row r="854" spans="1:1" ht="15.75" customHeight="1">
      <c r="A854" s="2"/>
    </row>
    <row r="855" spans="1:1" ht="15.75" customHeight="1">
      <c r="A855" s="2"/>
    </row>
    <row r="856" spans="1:1" ht="15.75" customHeight="1">
      <c r="A856" s="2"/>
    </row>
    <row r="857" spans="1:1" ht="15.75" customHeight="1">
      <c r="A857" s="2"/>
    </row>
    <row r="858" spans="1:1" ht="15.75" customHeight="1">
      <c r="A858" s="2"/>
    </row>
    <row r="859" spans="1:1" ht="15.75" customHeight="1">
      <c r="A859" s="2"/>
    </row>
    <row r="860" spans="1:1" ht="15.75" customHeight="1">
      <c r="A860" s="2"/>
    </row>
    <row r="861" spans="1:1" ht="15.75" customHeight="1">
      <c r="A861" s="2"/>
    </row>
    <row r="862" spans="1:1" ht="15.75" customHeight="1">
      <c r="A862" s="2"/>
    </row>
    <row r="863" spans="1:1" ht="15.75" customHeight="1">
      <c r="A863" s="2"/>
    </row>
    <row r="864" spans="1:1" ht="15.75" customHeight="1">
      <c r="A864" s="2"/>
    </row>
    <row r="865" spans="1:1" ht="15.75" customHeight="1">
      <c r="A865" s="2"/>
    </row>
    <row r="866" spans="1:1" ht="15.75" customHeight="1">
      <c r="A866" s="2"/>
    </row>
    <row r="867" spans="1:1" ht="15.75" customHeight="1">
      <c r="A867" s="2"/>
    </row>
    <row r="868" spans="1:1" ht="15.75" customHeight="1">
      <c r="A868" s="2"/>
    </row>
    <row r="869" spans="1:1" ht="15.75" customHeight="1">
      <c r="A869" s="2"/>
    </row>
    <row r="870" spans="1:1" ht="15.75" customHeight="1">
      <c r="A870" s="2"/>
    </row>
    <row r="871" spans="1:1" ht="15.75" customHeight="1">
      <c r="A871" s="2"/>
    </row>
    <row r="872" spans="1:1" ht="15.75" customHeight="1">
      <c r="A872" s="2"/>
    </row>
    <row r="873" spans="1:1" ht="15.75" customHeight="1">
      <c r="A873" s="2"/>
    </row>
    <row r="874" spans="1:1" ht="15.75" customHeight="1">
      <c r="A874" s="2"/>
    </row>
    <row r="875" spans="1:1" ht="15.75" customHeight="1">
      <c r="A875" s="2"/>
    </row>
    <row r="876" spans="1:1" ht="15.75" customHeight="1">
      <c r="A876" s="2"/>
    </row>
    <row r="877" spans="1:1" ht="15.75" customHeight="1">
      <c r="A877" s="2"/>
    </row>
    <row r="878" spans="1:1" ht="15.75" customHeight="1">
      <c r="A878" s="2"/>
    </row>
    <row r="879" spans="1:1" ht="15.75" customHeight="1">
      <c r="A879" s="2"/>
    </row>
    <row r="880" spans="1:1" ht="15.75" customHeight="1">
      <c r="A880" s="2"/>
    </row>
    <row r="881" spans="1:1" ht="15.75" customHeight="1">
      <c r="A881" s="2"/>
    </row>
    <row r="882" spans="1:1" ht="15.75" customHeight="1">
      <c r="A882" s="2"/>
    </row>
    <row r="883" spans="1:1" ht="15.75" customHeight="1">
      <c r="A883" s="2"/>
    </row>
    <row r="884" spans="1:1" ht="15.75" customHeight="1">
      <c r="A884" s="2"/>
    </row>
    <row r="885" spans="1:1" ht="15.75" customHeight="1">
      <c r="A885" s="2"/>
    </row>
    <row r="886" spans="1:1" ht="15.75" customHeight="1">
      <c r="A886" s="2"/>
    </row>
    <row r="887" spans="1:1" ht="15.75" customHeight="1">
      <c r="A887" s="2"/>
    </row>
    <row r="888" spans="1:1" ht="15.75" customHeight="1">
      <c r="A888" s="2"/>
    </row>
    <row r="889" spans="1:1" ht="15.75" customHeight="1">
      <c r="A889" s="2"/>
    </row>
    <row r="890" spans="1:1" ht="15.75" customHeight="1">
      <c r="A890" s="2"/>
    </row>
    <row r="891" spans="1:1" ht="15.75" customHeight="1">
      <c r="A891" s="2"/>
    </row>
    <row r="892" spans="1:1" ht="15.75" customHeight="1">
      <c r="A892" s="2"/>
    </row>
    <row r="893" spans="1:1" ht="15.75" customHeight="1">
      <c r="A893" s="2"/>
    </row>
    <row r="894" spans="1:1" ht="15.75" customHeight="1">
      <c r="A894" s="2"/>
    </row>
    <row r="895" spans="1:1" ht="15.75" customHeight="1">
      <c r="A895" s="2"/>
    </row>
    <row r="896" spans="1:1" ht="15.75" customHeight="1">
      <c r="A896" s="2"/>
    </row>
    <row r="897" spans="1:1" ht="15.75" customHeight="1">
      <c r="A897" s="2"/>
    </row>
    <row r="898" spans="1:1" ht="15.75" customHeight="1">
      <c r="A898" s="2"/>
    </row>
    <row r="899" spans="1:1" ht="15.75" customHeight="1">
      <c r="A899" s="2"/>
    </row>
    <row r="900" spans="1:1" ht="15.75" customHeight="1">
      <c r="A900" s="2"/>
    </row>
    <row r="901" spans="1:1" ht="15.75" customHeight="1">
      <c r="A901" s="2"/>
    </row>
    <row r="902" spans="1:1" ht="15.75" customHeight="1">
      <c r="A902" s="2"/>
    </row>
    <row r="903" spans="1:1" ht="15.75" customHeight="1">
      <c r="A903" s="2"/>
    </row>
    <row r="904" spans="1:1" ht="15.75" customHeight="1">
      <c r="A904" s="2"/>
    </row>
    <row r="905" spans="1:1" ht="15.75" customHeight="1">
      <c r="A905" s="2"/>
    </row>
    <row r="906" spans="1:1" ht="15.75" customHeight="1">
      <c r="A906" s="2"/>
    </row>
    <row r="907" spans="1:1" ht="15.75" customHeight="1">
      <c r="A907" s="2"/>
    </row>
    <row r="908" spans="1:1" ht="15.75" customHeight="1">
      <c r="A908" s="2"/>
    </row>
    <row r="909" spans="1:1" ht="15.75" customHeight="1">
      <c r="A909" s="2"/>
    </row>
    <row r="910" spans="1:1" ht="15.75" customHeight="1">
      <c r="A910" s="2"/>
    </row>
    <row r="911" spans="1:1" ht="15.75" customHeight="1">
      <c r="A911" s="2"/>
    </row>
    <row r="912" spans="1:1" ht="15.75" customHeight="1">
      <c r="A912" s="2"/>
    </row>
    <row r="913" spans="1:1" ht="15.75" customHeight="1">
      <c r="A913" s="2"/>
    </row>
    <row r="914" spans="1:1" ht="15.75" customHeight="1">
      <c r="A914" s="2"/>
    </row>
    <row r="915" spans="1:1" ht="15.75" customHeight="1">
      <c r="A915" s="2"/>
    </row>
    <row r="916" spans="1:1" ht="15.75" customHeight="1">
      <c r="A916" s="2"/>
    </row>
    <row r="917" spans="1:1" ht="15.75" customHeight="1">
      <c r="A917" s="2"/>
    </row>
    <row r="918" spans="1:1" ht="15.75" customHeight="1">
      <c r="A918" s="2"/>
    </row>
    <row r="919" spans="1:1" ht="15.75" customHeight="1">
      <c r="A919" s="2"/>
    </row>
    <row r="920" spans="1:1" ht="15.75" customHeight="1">
      <c r="A920" s="2"/>
    </row>
    <row r="921" spans="1:1" ht="15.75" customHeight="1">
      <c r="A921" s="2"/>
    </row>
    <row r="922" spans="1:1" ht="15.75" customHeight="1">
      <c r="A922" s="2"/>
    </row>
    <row r="923" spans="1:1" ht="15.75" customHeight="1">
      <c r="A923" s="2"/>
    </row>
    <row r="924" spans="1:1" ht="15.75" customHeight="1">
      <c r="A924" s="2"/>
    </row>
    <row r="925" spans="1:1" ht="15.75" customHeight="1">
      <c r="A925" s="2"/>
    </row>
    <row r="926" spans="1:1" ht="15.75" customHeight="1">
      <c r="A926" s="2"/>
    </row>
    <row r="927" spans="1:1" ht="15.75" customHeight="1">
      <c r="A927" s="2"/>
    </row>
    <row r="928" spans="1:1" ht="15.75" customHeight="1">
      <c r="A928" s="2"/>
    </row>
    <row r="929" spans="1:1" ht="15.75" customHeight="1">
      <c r="A929" s="2"/>
    </row>
    <row r="930" spans="1:1" ht="15.75" customHeight="1">
      <c r="A930" s="2"/>
    </row>
    <row r="931" spans="1:1" ht="15.75" customHeight="1">
      <c r="A931" s="2"/>
    </row>
    <row r="932" spans="1:1" ht="15.75" customHeight="1">
      <c r="A932" s="2"/>
    </row>
    <row r="933" spans="1:1" ht="15.75" customHeight="1">
      <c r="A933" s="2"/>
    </row>
    <row r="934" spans="1:1" ht="15.75" customHeight="1">
      <c r="A934" s="2"/>
    </row>
    <row r="935" spans="1:1" ht="15.75" customHeight="1">
      <c r="A935" s="2"/>
    </row>
    <row r="936" spans="1:1" ht="15.75" customHeight="1">
      <c r="A936" s="2"/>
    </row>
    <row r="937" spans="1:1" ht="15.75" customHeight="1">
      <c r="A937" s="2"/>
    </row>
    <row r="938" spans="1:1" ht="15.75" customHeight="1">
      <c r="A938" s="2"/>
    </row>
    <row r="939" spans="1:1" ht="15.75" customHeight="1">
      <c r="A939" s="2"/>
    </row>
    <row r="940" spans="1:1" ht="15.75" customHeight="1">
      <c r="A940" s="2"/>
    </row>
    <row r="941" spans="1:1" ht="15.75" customHeight="1">
      <c r="A941" s="2"/>
    </row>
    <row r="942" spans="1:1" ht="15.75" customHeight="1">
      <c r="A942" s="2"/>
    </row>
    <row r="943" spans="1:1" ht="15.75" customHeight="1">
      <c r="A943" s="2"/>
    </row>
    <row r="944" spans="1:1" ht="15.75" customHeight="1">
      <c r="A944" s="2"/>
    </row>
    <row r="945" spans="1:1" ht="15.75" customHeight="1">
      <c r="A945" s="2"/>
    </row>
    <row r="946" spans="1:1" ht="15.75" customHeight="1">
      <c r="A946" s="2"/>
    </row>
    <row r="947" spans="1:1" ht="15.75" customHeight="1">
      <c r="A947" s="2"/>
    </row>
    <row r="948" spans="1:1" ht="15.75" customHeight="1">
      <c r="A948" s="2"/>
    </row>
    <row r="949" spans="1:1" ht="15.75" customHeight="1">
      <c r="A949" s="2"/>
    </row>
    <row r="950" spans="1:1" ht="15.75" customHeight="1">
      <c r="A950" s="2"/>
    </row>
    <row r="951" spans="1:1" ht="15.75" customHeight="1">
      <c r="A951" s="2"/>
    </row>
    <row r="952" spans="1:1" ht="15.75" customHeight="1">
      <c r="A952" s="2"/>
    </row>
    <row r="953" spans="1:1" ht="15.75" customHeight="1">
      <c r="A953" s="2"/>
    </row>
    <row r="954" spans="1:1" ht="15.75" customHeight="1">
      <c r="A954" s="2"/>
    </row>
    <row r="955" spans="1:1" ht="15.75" customHeight="1">
      <c r="A955" s="2"/>
    </row>
    <row r="956" spans="1:1" ht="15.75" customHeight="1">
      <c r="A956" s="2"/>
    </row>
    <row r="957" spans="1:1" ht="15.75" customHeight="1">
      <c r="A957" s="2"/>
    </row>
    <row r="958" spans="1:1" ht="15.75" customHeight="1">
      <c r="A958" s="2"/>
    </row>
    <row r="959" spans="1:1" ht="15.75" customHeight="1">
      <c r="A959" s="2"/>
    </row>
    <row r="960" spans="1:1" ht="15.75" customHeight="1">
      <c r="A960" s="2"/>
    </row>
    <row r="961" spans="1:1" ht="15.75" customHeight="1">
      <c r="A961" s="2"/>
    </row>
    <row r="962" spans="1:1" ht="15.75" customHeight="1">
      <c r="A962" s="2"/>
    </row>
    <row r="963" spans="1:1" ht="15.75" customHeight="1">
      <c r="A963" s="2"/>
    </row>
    <row r="964" spans="1:1" ht="15.75" customHeight="1">
      <c r="A964" s="2"/>
    </row>
    <row r="965" spans="1:1" ht="15.75" customHeight="1">
      <c r="A965" s="2"/>
    </row>
    <row r="966" spans="1:1" ht="15.75" customHeight="1">
      <c r="A966" s="2"/>
    </row>
    <row r="967" spans="1:1" ht="15.75" customHeight="1">
      <c r="A967" s="2"/>
    </row>
    <row r="968" spans="1:1" ht="15.75" customHeight="1">
      <c r="A968" s="2"/>
    </row>
    <row r="969" spans="1:1" ht="15.75" customHeight="1">
      <c r="A969" s="2"/>
    </row>
    <row r="970" spans="1:1" ht="15.75" customHeight="1">
      <c r="A970" s="2"/>
    </row>
    <row r="971" spans="1:1" ht="15.75" customHeight="1">
      <c r="A971" s="2"/>
    </row>
    <row r="972" spans="1:1" ht="15.75" customHeight="1">
      <c r="A972" s="2"/>
    </row>
    <row r="973" spans="1:1" ht="15.75" customHeight="1">
      <c r="A973" s="2"/>
    </row>
    <row r="974" spans="1:1" ht="15.75" customHeight="1">
      <c r="A974" s="2"/>
    </row>
    <row r="975" spans="1:1" ht="15.75" customHeight="1">
      <c r="A975" s="2"/>
    </row>
    <row r="976" spans="1:1" ht="15.75" customHeight="1">
      <c r="A976" s="2"/>
    </row>
    <row r="977" spans="1:1" ht="15.75" customHeight="1">
      <c r="A977" s="2"/>
    </row>
    <row r="978" spans="1:1" ht="15.75" customHeight="1">
      <c r="A978" s="2"/>
    </row>
    <row r="979" spans="1:1" ht="15.75" customHeight="1">
      <c r="A979" s="2"/>
    </row>
    <row r="980" spans="1:1" ht="15.75" customHeight="1">
      <c r="A980" s="2"/>
    </row>
    <row r="981" spans="1:1" ht="15.75" customHeight="1">
      <c r="A981" s="2"/>
    </row>
    <row r="982" spans="1:1" ht="15.75" customHeight="1">
      <c r="A982" s="2"/>
    </row>
    <row r="983" spans="1:1" ht="15.75" customHeight="1">
      <c r="A983" s="2"/>
    </row>
    <row r="984" spans="1:1" ht="15.75" customHeight="1">
      <c r="A984" s="2"/>
    </row>
    <row r="985" spans="1:1" ht="15.75" customHeight="1">
      <c r="A985" s="2"/>
    </row>
    <row r="986" spans="1:1" ht="15.75" customHeight="1">
      <c r="A986" s="2"/>
    </row>
    <row r="987" spans="1:1" ht="15.75" customHeight="1">
      <c r="A987" s="2"/>
    </row>
    <row r="988" spans="1:1" ht="15.75" customHeight="1">
      <c r="A988" s="2"/>
    </row>
    <row r="989" spans="1:1" ht="15.75" customHeight="1">
      <c r="A989" s="2"/>
    </row>
    <row r="990" spans="1:1" ht="15.75" customHeight="1">
      <c r="A990" s="2"/>
    </row>
    <row r="991" spans="1:1" ht="15.75" customHeight="1">
      <c r="A991" s="2"/>
    </row>
    <row r="992" spans="1:1" ht="15.75" customHeight="1">
      <c r="A992" s="2"/>
    </row>
    <row r="993" spans="1:1" ht="15.75" customHeight="1">
      <c r="A993" s="2"/>
    </row>
    <row r="994" spans="1:1" ht="15.75" customHeight="1">
      <c r="A994" s="2"/>
    </row>
    <row r="995" spans="1:1" ht="15.75" customHeight="1">
      <c r="A995" s="2"/>
    </row>
    <row r="996" spans="1:1" ht="15.75" customHeight="1">
      <c r="A996" s="2"/>
    </row>
    <row r="997" spans="1:1" ht="15.75" customHeight="1">
      <c r="A997" s="2"/>
    </row>
    <row r="998" spans="1:1" ht="15.75" customHeight="1">
      <c r="A998" s="2"/>
    </row>
    <row r="999" spans="1:1" ht="15.75" customHeight="1">
      <c r="A999" s="2"/>
    </row>
    <row r="1000" spans="1:1" ht="15.75" customHeight="1">
      <c r="A1000" s="2"/>
    </row>
  </sheetData>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B3" sqref="B3"/>
    </sheetView>
  </sheetViews>
  <sheetFormatPr defaultColWidth="14.453125" defaultRowHeight="15" customHeight="1"/>
  <cols>
    <col min="1" max="1" width="26.453125" customWidth="1"/>
    <col min="2" max="2" width="8.81640625" customWidth="1"/>
    <col min="3" max="3" width="9.453125" customWidth="1"/>
    <col min="4" max="4" width="9.26953125" customWidth="1"/>
    <col min="5" max="5" width="18.26953125" customWidth="1"/>
    <col min="6" max="6" width="5.453125" customWidth="1"/>
    <col min="7" max="7" width="10" customWidth="1"/>
    <col min="8" max="8" width="10.7265625" customWidth="1"/>
    <col min="9" max="9" width="9.81640625" customWidth="1"/>
    <col min="10" max="10" width="10.7265625" customWidth="1"/>
    <col min="11" max="11" width="14" customWidth="1"/>
    <col min="12" max="12" width="28.453125" customWidth="1"/>
    <col min="13" max="13" width="32.453125" customWidth="1"/>
    <col min="14" max="14" width="16.7265625" customWidth="1"/>
    <col min="15" max="15" width="6.08984375" customWidth="1"/>
    <col min="16" max="16" width="10.7265625" customWidth="1"/>
    <col min="17" max="17" width="11.26953125" customWidth="1"/>
    <col min="18" max="18" width="12.08984375" customWidth="1"/>
    <col min="19" max="19" width="29" customWidth="1"/>
    <col min="20" max="20" width="17.81640625" customWidth="1"/>
    <col min="21" max="21" width="12" customWidth="1"/>
    <col min="22" max="22" width="18.453125" customWidth="1"/>
    <col min="23" max="23" width="11.81640625" customWidth="1"/>
    <col min="24" max="24" width="18.453125" customWidth="1"/>
    <col min="25" max="25" width="11.81640625" customWidth="1"/>
    <col min="26" max="26" width="18.453125" customWidth="1"/>
  </cols>
  <sheetData>
    <row r="1" spans="1:26" ht="14.5">
      <c r="A1" s="3" t="s">
        <v>1</v>
      </c>
      <c r="B1" s="2" t="s">
        <v>2</v>
      </c>
      <c r="C1" t="s">
        <v>7</v>
      </c>
      <c r="D1" t="s">
        <v>8</v>
      </c>
      <c r="E1" t="s">
        <v>9</v>
      </c>
      <c r="F1" t="s">
        <v>10</v>
      </c>
      <c r="G1" t="s">
        <v>11</v>
      </c>
      <c r="H1" t="s">
        <v>12</v>
      </c>
      <c r="I1" t="s">
        <v>13</v>
      </c>
      <c r="J1" t="s">
        <v>14</v>
      </c>
      <c r="K1" t="s">
        <v>15</v>
      </c>
      <c r="L1" t="s">
        <v>17</v>
      </c>
      <c r="M1" t="s">
        <v>19</v>
      </c>
      <c r="N1" t="s">
        <v>21</v>
      </c>
      <c r="O1" t="s">
        <v>22</v>
      </c>
      <c r="P1" t="s">
        <v>23</v>
      </c>
      <c r="Q1" t="s">
        <v>24</v>
      </c>
      <c r="R1" t="s">
        <v>25</v>
      </c>
      <c r="S1" t="s">
        <v>26</v>
      </c>
      <c r="T1" t="s">
        <v>27</v>
      </c>
      <c r="U1" t="s">
        <v>28</v>
      </c>
      <c r="V1" t="s">
        <v>29</v>
      </c>
      <c r="W1" t="s">
        <v>30</v>
      </c>
      <c r="X1" t="s">
        <v>31</v>
      </c>
      <c r="Y1" t="s">
        <v>32</v>
      </c>
      <c r="Z1" t="s">
        <v>33</v>
      </c>
    </row>
    <row r="2" spans="1:26" ht="14.5">
      <c r="A2" s="3" t="s">
        <v>35</v>
      </c>
      <c r="B2" s="2">
        <v>120</v>
      </c>
      <c r="C2">
        <v>1</v>
      </c>
      <c r="D2" t="s">
        <v>36</v>
      </c>
      <c r="E2" t="s">
        <v>37</v>
      </c>
      <c r="F2" t="s">
        <v>38</v>
      </c>
      <c r="G2" s="8">
        <v>42.383333329999999</v>
      </c>
      <c r="H2" s="8">
        <v>-96.933333329999996</v>
      </c>
      <c r="I2">
        <v>2008</v>
      </c>
      <c r="J2">
        <v>1</v>
      </c>
      <c r="L2" t="s">
        <v>45</v>
      </c>
      <c r="M2" t="s">
        <v>47</v>
      </c>
      <c r="N2" t="s">
        <v>49</v>
      </c>
      <c r="O2">
        <v>4</v>
      </c>
      <c r="R2">
        <v>2</v>
      </c>
      <c r="S2" t="s">
        <v>50</v>
      </c>
      <c r="T2">
        <v>4</v>
      </c>
      <c r="U2" t="s">
        <v>57</v>
      </c>
      <c r="V2">
        <v>5</v>
      </c>
    </row>
    <row r="3" spans="1:26" ht="14.5">
      <c r="A3" s="3" t="s">
        <v>35</v>
      </c>
      <c r="B3" s="2">
        <v>120</v>
      </c>
      <c r="C3">
        <v>2</v>
      </c>
      <c r="D3" t="s">
        <v>60</v>
      </c>
      <c r="E3" t="s">
        <v>62</v>
      </c>
      <c r="F3" t="s">
        <v>38</v>
      </c>
      <c r="G3" s="8">
        <v>42.633333329999999</v>
      </c>
      <c r="H3" s="8">
        <v>-96.151388890000007</v>
      </c>
      <c r="I3">
        <v>2009</v>
      </c>
      <c r="J3">
        <v>1</v>
      </c>
      <c r="L3" t="s">
        <v>63</v>
      </c>
      <c r="M3" t="s">
        <v>47</v>
      </c>
      <c r="N3" t="s">
        <v>49</v>
      </c>
      <c r="O3">
        <v>4</v>
      </c>
      <c r="R3">
        <v>2</v>
      </c>
      <c r="S3" t="s">
        <v>50</v>
      </c>
      <c r="T3">
        <v>4</v>
      </c>
      <c r="U3" t="s">
        <v>57</v>
      </c>
      <c r="V3">
        <v>5</v>
      </c>
    </row>
    <row r="4" spans="1:26" ht="14.5">
      <c r="A4" s="3" t="s">
        <v>35</v>
      </c>
      <c r="B4" s="2">
        <v>120</v>
      </c>
      <c r="C4">
        <v>3</v>
      </c>
      <c r="D4" t="s">
        <v>64</v>
      </c>
      <c r="E4" t="s">
        <v>65</v>
      </c>
      <c r="F4" t="s">
        <v>38</v>
      </c>
      <c r="G4" s="8">
        <v>42.583333330000002</v>
      </c>
      <c r="H4" s="8">
        <v>-97.150555560000001</v>
      </c>
      <c r="I4">
        <v>2009</v>
      </c>
      <c r="J4">
        <v>1</v>
      </c>
      <c r="L4" t="s">
        <v>66</v>
      </c>
      <c r="M4" t="s">
        <v>47</v>
      </c>
      <c r="N4" t="s">
        <v>49</v>
      </c>
      <c r="O4">
        <v>4</v>
      </c>
      <c r="R4">
        <v>2</v>
      </c>
      <c r="S4" t="s">
        <v>50</v>
      </c>
      <c r="T4">
        <v>4</v>
      </c>
      <c r="U4" t="s">
        <v>57</v>
      </c>
      <c r="V4">
        <v>5</v>
      </c>
    </row>
    <row r="5" spans="1:26" ht="14.5">
      <c r="A5" s="3" t="s">
        <v>69</v>
      </c>
      <c r="B5" s="2">
        <v>121</v>
      </c>
      <c r="C5">
        <v>1</v>
      </c>
      <c r="D5" t="s">
        <v>73</v>
      </c>
      <c r="E5" t="s">
        <v>75</v>
      </c>
      <c r="F5" t="s">
        <v>76</v>
      </c>
      <c r="G5" s="8">
        <v>42.025545999999999</v>
      </c>
      <c r="H5" s="8">
        <v>-93.631182999999993</v>
      </c>
      <c r="I5">
        <v>2012</v>
      </c>
      <c r="J5">
        <v>2</v>
      </c>
      <c r="M5" t="s">
        <v>77</v>
      </c>
      <c r="O5">
        <v>3</v>
      </c>
      <c r="P5">
        <f t="shared" ref="P5:P10" si="0">7*0.76</f>
        <v>5.32</v>
      </c>
      <c r="Q5">
        <v>15</v>
      </c>
      <c r="R5">
        <v>2</v>
      </c>
      <c r="S5" t="s">
        <v>57</v>
      </c>
      <c r="T5">
        <v>10</v>
      </c>
    </row>
    <row r="6" spans="1:26" ht="14.5">
      <c r="A6" s="3" t="s">
        <v>69</v>
      </c>
      <c r="B6" s="2">
        <v>121</v>
      </c>
      <c r="C6">
        <v>2</v>
      </c>
      <c r="D6" t="s">
        <v>97</v>
      </c>
      <c r="E6" t="s">
        <v>98</v>
      </c>
      <c r="F6" t="s">
        <v>76</v>
      </c>
      <c r="G6" s="8">
        <v>42.934528</v>
      </c>
      <c r="H6" s="8">
        <v>-93.794129999999996</v>
      </c>
      <c r="I6">
        <v>2012</v>
      </c>
      <c r="J6">
        <v>2</v>
      </c>
      <c r="M6" t="s">
        <v>77</v>
      </c>
      <c r="O6">
        <v>3</v>
      </c>
      <c r="P6">
        <f t="shared" si="0"/>
        <v>5.32</v>
      </c>
      <c r="Q6">
        <v>15</v>
      </c>
      <c r="R6">
        <v>1</v>
      </c>
      <c r="S6" t="s">
        <v>57</v>
      </c>
      <c r="T6">
        <v>10</v>
      </c>
    </row>
    <row r="7" spans="1:26" ht="14.5">
      <c r="A7" s="3" t="s">
        <v>69</v>
      </c>
      <c r="B7" s="2">
        <v>121</v>
      </c>
      <c r="C7">
        <v>3</v>
      </c>
      <c r="D7" t="s">
        <v>107</v>
      </c>
      <c r="E7" t="s">
        <v>108</v>
      </c>
      <c r="F7" t="s">
        <v>76</v>
      </c>
      <c r="G7" s="8">
        <v>42.948563999999998</v>
      </c>
      <c r="H7" s="8">
        <v>-92.541708</v>
      </c>
      <c r="I7">
        <v>2012</v>
      </c>
      <c r="J7">
        <v>2</v>
      </c>
      <c r="M7" t="s">
        <v>77</v>
      </c>
      <c r="O7">
        <v>3</v>
      </c>
      <c r="P7">
        <f t="shared" si="0"/>
        <v>5.32</v>
      </c>
      <c r="Q7">
        <v>15</v>
      </c>
      <c r="R7">
        <v>1</v>
      </c>
      <c r="S7" t="s">
        <v>57</v>
      </c>
      <c r="T7">
        <v>10</v>
      </c>
    </row>
    <row r="8" spans="1:26" ht="14.5">
      <c r="A8" s="3" t="s">
        <v>69</v>
      </c>
      <c r="B8" s="2">
        <v>121</v>
      </c>
      <c r="C8">
        <v>4</v>
      </c>
      <c r="D8" t="s">
        <v>119</v>
      </c>
      <c r="E8" t="s">
        <v>121</v>
      </c>
      <c r="F8" t="s">
        <v>76</v>
      </c>
      <c r="G8" s="8">
        <v>42.054887999999998</v>
      </c>
      <c r="H8" s="8">
        <v>-95.367892999999995</v>
      </c>
      <c r="I8">
        <v>2012</v>
      </c>
      <c r="J8">
        <v>2</v>
      </c>
      <c r="M8" t="s">
        <v>77</v>
      </c>
      <c r="O8">
        <v>3</v>
      </c>
      <c r="P8">
        <f t="shared" si="0"/>
        <v>5.32</v>
      </c>
      <c r="Q8">
        <v>15</v>
      </c>
      <c r="R8">
        <v>1</v>
      </c>
      <c r="S8" t="s">
        <v>57</v>
      </c>
      <c r="T8">
        <v>10</v>
      </c>
    </row>
    <row r="9" spans="1:26" ht="14.5">
      <c r="A9" s="3" t="s">
        <v>69</v>
      </c>
      <c r="B9" s="2">
        <v>121</v>
      </c>
      <c r="C9">
        <v>5</v>
      </c>
      <c r="D9" t="s">
        <v>132</v>
      </c>
      <c r="E9" t="s">
        <v>133</v>
      </c>
      <c r="F9" t="s">
        <v>76</v>
      </c>
      <c r="G9" s="8">
        <v>41.397295</v>
      </c>
      <c r="H9" s="8">
        <v>-95.011861999999994</v>
      </c>
      <c r="I9">
        <v>2012</v>
      </c>
      <c r="J9">
        <v>2</v>
      </c>
      <c r="M9" t="s">
        <v>77</v>
      </c>
      <c r="O9">
        <v>3</v>
      </c>
      <c r="P9">
        <f t="shared" si="0"/>
        <v>5.32</v>
      </c>
      <c r="Q9">
        <v>15</v>
      </c>
      <c r="R9">
        <v>1</v>
      </c>
      <c r="S9" t="s">
        <v>57</v>
      </c>
      <c r="T9">
        <v>10</v>
      </c>
    </row>
    <row r="10" spans="1:26" ht="14.5">
      <c r="A10" s="3" t="s">
        <v>69</v>
      </c>
      <c r="B10" s="2">
        <v>121</v>
      </c>
      <c r="C10">
        <v>6</v>
      </c>
      <c r="D10" t="s">
        <v>148</v>
      </c>
      <c r="E10" t="s">
        <v>149</v>
      </c>
      <c r="F10" t="s">
        <v>76</v>
      </c>
      <c r="G10" s="8">
        <v>41.018287999999998</v>
      </c>
      <c r="H10" s="8">
        <v>-93.304872000000003</v>
      </c>
      <c r="I10">
        <v>2012</v>
      </c>
      <c r="J10">
        <v>1</v>
      </c>
      <c r="M10" t="s">
        <v>77</v>
      </c>
      <c r="O10">
        <v>3</v>
      </c>
      <c r="P10">
        <f t="shared" si="0"/>
        <v>5.32</v>
      </c>
      <c r="Q10">
        <v>15</v>
      </c>
      <c r="R10">
        <v>1</v>
      </c>
      <c r="S10" t="s">
        <v>57</v>
      </c>
      <c r="T10">
        <v>14</v>
      </c>
    </row>
    <row r="11" spans="1:26" ht="14.5">
      <c r="A11" s="3" t="s">
        <v>91</v>
      </c>
      <c r="B11" s="2">
        <v>122</v>
      </c>
      <c r="C11">
        <v>1</v>
      </c>
      <c r="D11" t="s">
        <v>154</v>
      </c>
      <c r="E11" t="s">
        <v>155</v>
      </c>
      <c r="F11" t="s">
        <v>156</v>
      </c>
      <c r="G11" s="8">
        <v>44.152500000000003</v>
      </c>
      <c r="H11" s="8">
        <v>-93.283333330000005</v>
      </c>
      <c r="I11">
        <v>2014</v>
      </c>
      <c r="J11">
        <v>2</v>
      </c>
      <c r="K11">
        <v>542</v>
      </c>
      <c r="L11" t="s">
        <v>159</v>
      </c>
      <c r="M11" t="s">
        <v>47</v>
      </c>
      <c r="O11">
        <v>4</v>
      </c>
      <c r="P11">
        <v>5</v>
      </c>
      <c r="Q11">
        <v>5.3</v>
      </c>
      <c r="R11">
        <v>1</v>
      </c>
      <c r="S11" t="s">
        <v>57</v>
      </c>
      <c r="T11">
        <v>6</v>
      </c>
    </row>
    <row r="12" spans="1:26" ht="14.5">
      <c r="A12" s="3" t="s">
        <v>101</v>
      </c>
      <c r="B12" s="2">
        <v>123</v>
      </c>
      <c r="C12">
        <v>1</v>
      </c>
      <c r="D12" t="s">
        <v>164</v>
      </c>
      <c r="E12" t="s">
        <v>167</v>
      </c>
      <c r="F12" t="s">
        <v>168</v>
      </c>
      <c r="G12" s="8">
        <v>40.091050000000003</v>
      </c>
      <c r="H12" s="8">
        <v>-88.227222220000002</v>
      </c>
      <c r="I12">
        <v>2007</v>
      </c>
      <c r="J12">
        <v>3</v>
      </c>
      <c r="M12" t="s">
        <v>47</v>
      </c>
      <c r="N12" t="s">
        <v>49</v>
      </c>
      <c r="O12">
        <v>4</v>
      </c>
      <c r="P12">
        <f t="shared" ref="P12:P15" si="1">4*0.76</f>
        <v>3.04</v>
      </c>
      <c r="Q12">
        <v>50</v>
      </c>
      <c r="R12">
        <v>2</v>
      </c>
      <c r="S12" t="s">
        <v>176</v>
      </c>
      <c r="T12">
        <v>2</v>
      </c>
      <c r="U12" t="s">
        <v>57</v>
      </c>
      <c r="V12">
        <v>7</v>
      </c>
    </row>
    <row r="13" spans="1:26" ht="14.5">
      <c r="A13" s="3" t="s">
        <v>101</v>
      </c>
      <c r="B13" s="2">
        <v>123</v>
      </c>
      <c r="C13">
        <v>2</v>
      </c>
      <c r="D13" t="s">
        <v>179</v>
      </c>
      <c r="E13" t="s">
        <v>180</v>
      </c>
      <c r="F13" t="s">
        <v>76</v>
      </c>
      <c r="G13" s="8">
        <v>42.010277780000003</v>
      </c>
      <c r="H13" s="8">
        <v>-93.742222220000002</v>
      </c>
      <c r="I13">
        <v>2007</v>
      </c>
      <c r="J13">
        <v>3</v>
      </c>
      <c r="M13" t="s">
        <v>47</v>
      </c>
      <c r="N13" t="s">
        <v>49</v>
      </c>
      <c r="O13">
        <v>4</v>
      </c>
      <c r="P13">
        <f t="shared" si="1"/>
        <v>3.04</v>
      </c>
      <c r="Q13">
        <v>50</v>
      </c>
      <c r="R13">
        <v>2</v>
      </c>
      <c r="S13" t="s">
        <v>176</v>
      </c>
      <c r="T13">
        <v>2</v>
      </c>
      <c r="U13" t="s">
        <v>57</v>
      </c>
      <c r="V13">
        <v>7</v>
      </c>
    </row>
    <row r="14" spans="1:26" ht="14.5">
      <c r="A14" s="3" t="s">
        <v>101</v>
      </c>
      <c r="B14" s="2">
        <v>123</v>
      </c>
      <c r="C14">
        <v>3</v>
      </c>
      <c r="D14" t="s">
        <v>184</v>
      </c>
      <c r="E14" t="s">
        <v>185</v>
      </c>
      <c r="F14" t="s">
        <v>186</v>
      </c>
      <c r="G14" s="8">
        <v>39.09333333</v>
      </c>
      <c r="H14" s="8">
        <v>-95.940833330000004</v>
      </c>
      <c r="I14">
        <v>2007</v>
      </c>
      <c r="J14">
        <v>1</v>
      </c>
      <c r="M14" t="s">
        <v>47</v>
      </c>
      <c r="N14" t="s">
        <v>49</v>
      </c>
      <c r="O14">
        <v>4</v>
      </c>
      <c r="P14">
        <f t="shared" si="1"/>
        <v>3.04</v>
      </c>
      <c r="Q14">
        <v>50</v>
      </c>
      <c r="R14">
        <v>2</v>
      </c>
      <c r="S14" t="s">
        <v>176</v>
      </c>
      <c r="T14">
        <v>2</v>
      </c>
      <c r="U14" t="s">
        <v>57</v>
      </c>
      <c r="V14">
        <v>7</v>
      </c>
    </row>
    <row r="15" spans="1:26" ht="14.5">
      <c r="A15" s="3" t="s">
        <v>101</v>
      </c>
      <c r="B15" s="2">
        <v>123</v>
      </c>
      <c r="C15">
        <v>4</v>
      </c>
      <c r="D15" t="s">
        <v>193</v>
      </c>
      <c r="E15" t="s">
        <v>194</v>
      </c>
      <c r="F15" t="s">
        <v>186</v>
      </c>
      <c r="G15" s="8">
        <v>39.097777780000001</v>
      </c>
      <c r="H15" s="8">
        <v>-95.825833329999995</v>
      </c>
      <c r="I15">
        <v>2008</v>
      </c>
      <c r="J15">
        <v>2</v>
      </c>
      <c r="M15" t="s">
        <v>47</v>
      </c>
      <c r="N15" t="s">
        <v>49</v>
      </c>
      <c r="O15">
        <v>4</v>
      </c>
      <c r="P15">
        <f t="shared" si="1"/>
        <v>3.04</v>
      </c>
      <c r="Q15">
        <v>50</v>
      </c>
      <c r="R15">
        <v>2</v>
      </c>
      <c r="S15" t="s">
        <v>176</v>
      </c>
      <c r="T15">
        <v>2</v>
      </c>
      <c r="U15" t="s">
        <v>57</v>
      </c>
      <c r="V15">
        <v>7</v>
      </c>
    </row>
    <row r="16" spans="1:26" ht="14.5">
      <c r="A16" s="3" t="s">
        <v>110</v>
      </c>
      <c r="B16" s="2">
        <v>124</v>
      </c>
      <c r="C16">
        <v>1</v>
      </c>
      <c r="D16" t="s">
        <v>203</v>
      </c>
      <c r="E16" t="s">
        <v>205</v>
      </c>
      <c r="F16" t="s">
        <v>206</v>
      </c>
      <c r="G16" s="8">
        <v>40.468611109999998</v>
      </c>
      <c r="H16" s="8">
        <v>-87.006944439999998</v>
      </c>
      <c r="I16">
        <v>2010</v>
      </c>
      <c r="J16">
        <v>2</v>
      </c>
      <c r="K16">
        <v>970</v>
      </c>
      <c r="M16" t="s">
        <v>47</v>
      </c>
      <c r="O16">
        <v>6</v>
      </c>
      <c r="P16">
        <v>4.5</v>
      </c>
      <c r="Q16">
        <v>27</v>
      </c>
      <c r="R16">
        <v>3</v>
      </c>
      <c r="S16" t="s">
        <v>50</v>
      </c>
      <c r="T16">
        <v>3</v>
      </c>
      <c r="U16" t="s">
        <v>176</v>
      </c>
      <c r="V16">
        <v>2</v>
      </c>
      <c r="W16" t="s">
        <v>211</v>
      </c>
      <c r="X16">
        <v>2</v>
      </c>
    </row>
    <row r="17" spans="1:26" ht="14.5">
      <c r="A17" s="3" t="s">
        <v>110</v>
      </c>
      <c r="B17" s="2">
        <v>124</v>
      </c>
      <c r="C17">
        <v>2</v>
      </c>
      <c r="D17" t="s">
        <v>217</v>
      </c>
      <c r="E17" t="s">
        <v>219</v>
      </c>
      <c r="F17" t="s">
        <v>206</v>
      </c>
      <c r="G17" s="8">
        <v>41.444722220000003</v>
      </c>
      <c r="H17" s="8">
        <v>-86.944722220000003</v>
      </c>
      <c r="I17">
        <v>2011</v>
      </c>
      <c r="J17">
        <v>1</v>
      </c>
      <c r="K17">
        <v>980</v>
      </c>
      <c r="M17" t="s">
        <v>47</v>
      </c>
      <c r="O17">
        <v>6</v>
      </c>
      <c r="P17">
        <v>4.5</v>
      </c>
      <c r="Q17">
        <v>27</v>
      </c>
      <c r="R17">
        <v>3</v>
      </c>
      <c r="S17" t="s">
        <v>50</v>
      </c>
      <c r="T17">
        <v>3</v>
      </c>
      <c r="U17" t="s">
        <v>176</v>
      </c>
      <c r="V17">
        <v>2</v>
      </c>
      <c r="W17" t="s">
        <v>211</v>
      </c>
      <c r="X17">
        <v>2</v>
      </c>
    </row>
    <row r="18" spans="1:26" ht="14.5">
      <c r="A18" s="3" t="s">
        <v>117</v>
      </c>
      <c r="B18" s="2">
        <v>125</v>
      </c>
      <c r="C18">
        <v>0</v>
      </c>
      <c r="D18" t="s">
        <v>227</v>
      </c>
      <c r="E18" t="s">
        <v>229</v>
      </c>
      <c r="F18" t="s">
        <v>156</v>
      </c>
      <c r="G18" s="8">
        <v>45.383333329999999</v>
      </c>
      <c r="H18" s="8">
        <v>-95.883333329999999</v>
      </c>
      <c r="I18">
        <v>2009</v>
      </c>
      <c r="J18">
        <v>2</v>
      </c>
      <c r="K18">
        <v>531</v>
      </c>
      <c r="L18" t="s">
        <v>233</v>
      </c>
      <c r="M18" t="s">
        <v>47</v>
      </c>
      <c r="O18">
        <v>4</v>
      </c>
      <c r="P18">
        <v>6.1</v>
      </c>
      <c r="Q18">
        <v>7.5</v>
      </c>
      <c r="R18">
        <v>1</v>
      </c>
      <c r="S18" t="s">
        <v>234</v>
      </c>
      <c r="T18">
        <v>4</v>
      </c>
    </row>
    <row r="19" spans="1:26" ht="14.5">
      <c r="A19" s="3" t="s">
        <v>126</v>
      </c>
      <c r="B19" s="2">
        <v>126</v>
      </c>
      <c r="C19">
        <v>1</v>
      </c>
      <c r="D19" t="s">
        <v>238</v>
      </c>
      <c r="E19" t="s">
        <v>248</v>
      </c>
      <c r="F19" t="s">
        <v>76</v>
      </c>
      <c r="G19" s="8">
        <v>42.054887999999998</v>
      </c>
      <c r="H19" s="8">
        <v>-95.367892999999995</v>
      </c>
      <c r="I19">
        <v>1999</v>
      </c>
      <c r="J19">
        <v>2</v>
      </c>
      <c r="L19" t="s">
        <v>251</v>
      </c>
      <c r="M19" t="s">
        <v>47</v>
      </c>
      <c r="N19" t="s">
        <v>252</v>
      </c>
      <c r="O19">
        <v>4</v>
      </c>
      <c r="P19">
        <f t="shared" ref="P19:P23" si="2">7*0.76</f>
        <v>5.32</v>
      </c>
      <c r="Q19">
        <v>15</v>
      </c>
      <c r="R19">
        <v>1</v>
      </c>
      <c r="S19" t="s">
        <v>260</v>
      </c>
      <c r="T19" t="s">
        <v>261</v>
      </c>
    </row>
    <row r="20" spans="1:26" ht="14.5">
      <c r="A20" s="3" t="s">
        <v>126</v>
      </c>
      <c r="B20" s="2">
        <v>126</v>
      </c>
      <c r="C20">
        <v>2</v>
      </c>
      <c r="D20" t="s">
        <v>262</v>
      </c>
      <c r="E20" t="s">
        <v>98</v>
      </c>
      <c r="F20" t="s">
        <v>76</v>
      </c>
      <c r="G20" s="8">
        <v>42.934528</v>
      </c>
      <c r="H20" s="8">
        <v>-93.794129999999996</v>
      </c>
      <c r="I20">
        <v>1999</v>
      </c>
      <c r="J20">
        <v>2</v>
      </c>
      <c r="L20" t="s">
        <v>251</v>
      </c>
      <c r="M20" t="s">
        <v>47</v>
      </c>
      <c r="N20" t="s">
        <v>252</v>
      </c>
      <c r="O20">
        <v>4</v>
      </c>
      <c r="P20">
        <f t="shared" si="2"/>
        <v>5.32</v>
      </c>
      <c r="Q20">
        <v>15</v>
      </c>
      <c r="R20">
        <v>1</v>
      </c>
      <c r="S20" t="s">
        <v>260</v>
      </c>
      <c r="T20" t="s">
        <v>261</v>
      </c>
    </row>
    <row r="21" spans="1:26" ht="15.75" customHeight="1">
      <c r="A21" s="3" t="s">
        <v>126</v>
      </c>
      <c r="B21" s="2">
        <v>126</v>
      </c>
      <c r="C21">
        <v>3</v>
      </c>
      <c r="D21" t="s">
        <v>271</v>
      </c>
      <c r="E21" t="s">
        <v>273</v>
      </c>
      <c r="F21" t="s">
        <v>76</v>
      </c>
      <c r="G21" s="8">
        <v>41.305731000000002</v>
      </c>
      <c r="H21" s="8">
        <v>-95.082553000000004</v>
      </c>
      <c r="I21">
        <v>1999</v>
      </c>
      <c r="J21">
        <v>2</v>
      </c>
      <c r="L21" t="s">
        <v>251</v>
      </c>
      <c r="M21" t="s">
        <v>47</v>
      </c>
      <c r="N21" t="s">
        <v>252</v>
      </c>
      <c r="O21">
        <v>4</v>
      </c>
      <c r="P21">
        <f t="shared" si="2"/>
        <v>5.32</v>
      </c>
      <c r="Q21">
        <v>15</v>
      </c>
      <c r="R21">
        <v>1</v>
      </c>
      <c r="S21" t="s">
        <v>260</v>
      </c>
      <c r="T21" t="s">
        <v>261</v>
      </c>
    </row>
    <row r="22" spans="1:26" ht="15.75" customHeight="1">
      <c r="A22" s="3" t="s">
        <v>126</v>
      </c>
      <c r="B22" s="2">
        <v>126</v>
      </c>
      <c r="C22">
        <v>4</v>
      </c>
      <c r="D22" t="s">
        <v>279</v>
      </c>
      <c r="E22" t="s">
        <v>108</v>
      </c>
      <c r="F22" t="s">
        <v>76</v>
      </c>
      <c r="G22" s="8">
        <v>42.948563999999998</v>
      </c>
      <c r="H22" s="8">
        <v>-92.541708</v>
      </c>
      <c r="I22">
        <v>1999</v>
      </c>
      <c r="J22">
        <v>2</v>
      </c>
      <c r="L22" t="s">
        <v>251</v>
      </c>
      <c r="M22" t="s">
        <v>47</v>
      </c>
      <c r="N22" t="s">
        <v>252</v>
      </c>
      <c r="O22">
        <v>4</v>
      </c>
      <c r="P22">
        <f t="shared" si="2"/>
        <v>5.32</v>
      </c>
      <c r="Q22">
        <v>15</v>
      </c>
      <c r="R22">
        <v>1</v>
      </c>
      <c r="S22" t="s">
        <v>260</v>
      </c>
      <c r="T22" t="s">
        <v>261</v>
      </c>
    </row>
    <row r="23" spans="1:26" ht="15.75" customHeight="1">
      <c r="A23" s="3" t="s">
        <v>126</v>
      </c>
      <c r="B23" s="2">
        <v>126</v>
      </c>
      <c r="C23">
        <v>5</v>
      </c>
      <c r="D23" t="s">
        <v>288</v>
      </c>
      <c r="E23" t="s">
        <v>289</v>
      </c>
      <c r="F23" t="s">
        <v>76</v>
      </c>
      <c r="G23" s="8">
        <v>42.971944000000001</v>
      </c>
      <c r="H23" s="8">
        <v>-95.495911000000007</v>
      </c>
      <c r="I23">
        <v>1999</v>
      </c>
      <c r="J23">
        <v>2</v>
      </c>
      <c r="L23" t="s">
        <v>251</v>
      </c>
      <c r="M23" t="s">
        <v>47</v>
      </c>
      <c r="N23" t="s">
        <v>252</v>
      </c>
      <c r="O23">
        <v>4</v>
      </c>
      <c r="P23">
        <f t="shared" si="2"/>
        <v>5.32</v>
      </c>
      <c r="Q23">
        <v>15</v>
      </c>
      <c r="R23">
        <v>1</v>
      </c>
      <c r="S23" t="s">
        <v>260</v>
      </c>
      <c r="T23" t="s">
        <v>261</v>
      </c>
    </row>
    <row r="24" spans="1:26" ht="15.75" customHeight="1">
      <c r="A24" s="20" t="s">
        <v>134</v>
      </c>
      <c r="B24" s="2">
        <v>127</v>
      </c>
      <c r="C24">
        <v>0</v>
      </c>
      <c r="D24" t="s">
        <v>314</v>
      </c>
      <c r="E24" t="s">
        <v>315</v>
      </c>
      <c r="F24" t="s">
        <v>38</v>
      </c>
      <c r="G24" s="8">
        <v>40.778494000000002</v>
      </c>
      <c r="H24" s="8">
        <v>-98.730772000000002</v>
      </c>
      <c r="I24">
        <v>1994</v>
      </c>
      <c r="J24">
        <v>4</v>
      </c>
      <c r="L24" t="s">
        <v>316</v>
      </c>
      <c r="M24" t="s">
        <v>47</v>
      </c>
      <c r="O24">
        <v>5</v>
      </c>
      <c r="P24">
        <v>24.4</v>
      </c>
      <c r="Q24">
        <v>780</v>
      </c>
      <c r="R24">
        <v>1</v>
      </c>
      <c r="S24" t="s">
        <v>317</v>
      </c>
      <c r="T24">
        <v>4</v>
      </c>
    </row>
    <row r="25" spans="1:26" ht="15.75" customHeight="1">
      <c r="A25" s="3" t="s">
        <v>143</v>
      </c>
      <c r="B25" s="2">
        <v>128</v>
      </c>
      <c r="C25" s="6">
        <v>0</v>
      </c>
      <c r="D25" s="6" t="s">
        <v>318</v>
      </c>
      <c r="E25" s="6" t="s">
        <v>319</v>
      </c>
      <c r="F25" s="6" t="s">
        <v>156</v>
      </c>
      <c r="G25" s="22">
        <v>44.1</v>
      </c>
      <c r="H25" s="22">
        <v>-93.866666670000001</v>
      </c>
      <c r="I25" s="6">
        <v>1997</v>
      </c>
      <c r="J25" s="6">
        <v>3</v>
      </c>
      <c r="K25" s="6"/>
      <c r="L25" s="6"/>
      <c r="M25" s="6" t="s">
        <v>47</v>
      </c>
      <c r="N25" s="6" t="s">
        <v>49</v>
      </c>
      <c r="O25" s="6">
        <v>4</v>
      </c>
      <c r="P25" s="6">
        <v>4.5999999999999996</v>
      </c>
      <c r="Q25" s="6">
        <v>15.2</v>
      </c>
      <c r="R25" s="6">
        <v>2</v>
      </c>
      <c r="S25" s="6" t="s">
        <v>321</v>
      </c>
      <c r="T25" s="6">
        <v>4</v>
      </c>
      <c r="U25" s="6" t="s">
        <v>322</v>
      </c>
      <c r="V25" s="6">
        <v>3</v>
      </c>
      <c r="W25" s="6"/>
      <c r="X25" s="6"/>
      <c r="Y25" s="6"/>
      <c r="Z25" s="6"/>
    </row>
    <row r="26" spans="1:26" ht="15.75" customHeight="1">
      <c r="A26" s="3" t="s">
        <v>163</v>
      </c>
      <c r="B26" s="2">
        <v>129</v>
      </c>
      <c r="C26" s="6">
        <v>0</v>
      </c>
      <c r="D26" s="6" t="s">
        <v>323</v>
      </c>
      <c r="E26" s="6" t="s">
        <v>324</v>
      </c>
      <c r="F26" s="6" t="s">
        <v>38</v>
      </c>
      <c r="G26" s="22">
        <v>40.525064</v>
      </c>
      <c r="H26" s="22">
        <v>-98.061138</v>
      </c>
      <c r="I26" s="6">
        <v>1993</v>
      </c>
      <c r="J26" s="6">
        <v>2</v>
      </c>
      <c r="K26" s="6"/>
      <c r="L26" s="6" t="s">
        <v>325</v>
      </c>
      <c r="M26" s="6" t="s">
        <v>326</v>
      </c>
      <c r="N26" s="6"/>
      <c r="O26" s="6"/>
      <c r="P26" s="6"/>
      <c r="Q26" s="6"/>
      <c r="R26" s="6">
        <v>3</v>
      </c>
      <c r="S26" s="6" t="s">
        <v>327</v>
      </c>
      <c r="T26" s="6">
        <v>2</v>
      </c>
      <c r="U26" s="6" t="s">
        <v>321</v>
      </c>
      <c r="V26" s="6">
        <v>2</v>
      </c>
      <c r="W26" s="6" t="s">
        <v>50</v>
      </c>
      <c r="X26" s="6">
        <v>4</v>
      </c>
      <c r="Y26" s="6"/>
      <c r="Z26" s="6"/>
    </row>
    <row r="27" spans="1:26" ht="15.75" customHeight="1">
      <c r="A27" s="3" t="s">
        <v>173</v>
      </c>
      <c r="B27" s="2">
        <v>130</v>
      </c>
      <c r="C27" s="6">
        <v>0</v>
      </c>
      <c r="D27" s="6" t="s">
        <v>328</v>
      </c>
      <c r="E27" s="6" t="s">
        <v>329</v>
      </c>
      <c r="F27" s="6" t="s">
        <v>186</v>
      </c>
      <c r="G27" s="22">
        <v>39.193818999999998</v>
      </c>
      <c r="H27" s="22">
        <v>-96.584607000000005</v>
      </c>
      <c r="I27" s="6">
        <v>2000</v>
      </c>
      <c r="J27" s="6">
        <v>2</v>
      </c>
      <c r="K27" s="6"/>
      <c r="L27" s="6"/>
      <c r="M27" s="6" t="s">
        <v>47</v>
      </c>
      <c r="N27" s="6"/>
      <c r="O27" s="6">
        <v>3</v>
      </c>
      <c r="P27" s="6">
        <v>3</v>
      </c>
      <c r="Q27" s="6">
        <v>6</v>
      </c>
      <c r="R27" s="6">
        <v>2</v>
      </c>
      <c r="S27" s="6" t="s">
        <v>330</v>
      </c>
      <c r="T27" s="6">
        <v>2</v>
      </c>
      <c r="U27" s="6" t="s">
        <v>332</v>
      </c>
      <c r="V27" s="6">
        <v>4</v>
      </c>
      <c r="W27" s="6"/>
      <c r="X27" s="6"/>
      <c r="Y27" s="6"/>
      <c r="Z27" s="6"/>
    </row>
    <row r="28" spans="1:26" ht="15.75" customHeight="1">
      <c r="A28" s="3" t="s">
        <v>187</v>
      </c>
      <c r="B28" s="2">
        <v>131</v>
      </c>
      <c r="C28" s="6">
        <v>1</v>
      </c>
      <c r="D28" s="6" t="s">
        <v>333</v>
      </c>
      <c r="E28" s="6" t="s">
        <v>334</v>
      </c>
      <c r="F28" s="6" t="s">
        <v>168</v>
      </c>
      <c r="G28" s="22">
        <v>40.777092000000003</v>
      </c>
      <c r="H28" s="22">
        <v>-89.188376000000005</v>
      </c>
      <c r="I28" s="6">
        <v>1993</v>
      </c>
      <c r="J28" s="6">
        <v>1</v>
      </c>
      <c r="K28" s="6"/>
      <c r="L28" s="6"/>
      <c r="M28" s="6" t="s">
        <v>47</v>
      </c>
      <c r="N28" s="6"/>
      <c r="O28" s="6">
        <v>4</v>
      </c>
      <c r="P28" s="6">
        <v>20</v>
      </c>
      <c r="Q28" s="6">
        <v>20</v>
      </c>
      <c r="R28" s="6">
        <v>1</v>
      </c>
      <c r="S28" s="6" t="s">
        <v>234</v>
      </c>
      <c r="T28" s="6">
        <v>2</v>
      </c>
      <c r="U28" s="6"/>
      <c r="V28" s="6"/>
      <c r="W28" s="6"/>
      <c r="X28" s="6"/>
      <c r="Y28" s="6"/>
      <c r="Z28" s="6"/>
    </row>
    <row r="29" spans="1:26" ht="15.75" customHeight="1">
      <c r="A29" s="3" t="s">
        <v>187</v>
      </c>
      <c r="B29" s="2">
        <v>131</v>
      </c>
      <c r="C29" s="6">
        <v>2</v>
      </c>
      <c r="D29" s="6" t="s">
        <v>335</v>
      </c>
      <c r="E29" s="6" t="s">
        <v>336</v>
      </c>
      <c r="F29" s="6" t="s">
        <v>168</v>
      </c>
      <c r="G29" s="22">
        <v>40.446593</v>
      </c>
      <c r="H29" s="22">
        <v>-89.108585000000005</v>
      </c>
      <c r="I29" s="6">
        <v>1993</v>
      </c>
      <c r="J29" s="6">
        <v>1</v>
      </c>
      <c r="K29" s="6"/>
      <c r="L29" s="6"/>
      <c r="M29" s="6" t="s">
        <v>47</v>
      </c>
      <c r="N29" s="6"/>
      <c r="O29" s="6">
        <v>4</v>
      </c>
      <c r="P29" s="6">
        <v>20</v>
      </c>
      <c r="Q29" s="6">
        <v>20</v>
      </c>
      <c r="R29" s="6">
        <v>1</v>
      </c>
      <c r="S29" s="6" t="s">
        <v>234</v>
      </c>
      <c r="T29" s="6">
        <v>2</v>
      </c>
      <c r="U29" s="6"/>
      <c r="V29" s="6"/>
      <c r="W29" s="6"/>
      <c r="X29" s="6"/>
      <c r="Y29" s="6"/>
      <c r="Z29" s="6"/>
    </row>
    <row r="30" spans="1:26" ht="15.75" customHeight="1">
      <c r="A30" s="3" t="s">
        <v>187</v>
      </c>
      <c r="B30" s="2">
        <v>131</v>
      </c>
      <c r="C30" s="6">
        <v>3</v>
      </c>
      <c r="D30" s="6" t="s">
        <v>337</v>
      </c>
      <c r="E30" s="6" t="s">
        <v>338</v>
      </c>
      <c r="F30" s="6" t="s">
        <v>168</v>
      </c>
      <c r="G30" s="22">
        <v>41.497188999999999</v>
      </c>
      <c r="H30" s="22">
        <v>-88.943738999999994</v>
      </c>
      <c r="I30" s="6">
        <v>1993</v>
      </c>
      <c r="J30" s="6">
        <v>1</v>
      </c>
      <c r="K30" s="6"/>
      <c r="L30" s="6"/>
      <c r="M30" s="6" t="s">
        <v>47</v>
      </c>
      <c r="N30" s="6"/>
      <c r="O30" s="6">
        <v>4</v>
      </c>
      <c r="P30" s="6">
        <v>20</v>
      </c>
      <c r="Q30" s="6">
        <v>20</v>
      </c>
      <c r="R30" s="6">
        <v>1</v>
      </c>
      <c r="S30" s="6" t="s">
        <v>234</v>
      </c>
      <c r="T30" s="6">
        <v>2</v>
      </c>
      <c r="U30" s="6"/>
      <c r="V30" s="6"/>
      <c r="W30" s="6"/>
      <c r="X30" s="6"/>
      <c r="Y30" s="6"/>
      <c r="Z30" s="6"/>
    </row>
    <row r="31" spans="1:26" ht="15.75" customHeight="1">
      <c r="A31" s="3" t="s">
        <v>187</v>
      </c>
      <c r="B31" s="2">
        <v>131</v>
      </c>
      <c r="C31" s="6">
        <v>4</v>
      </c>
      <c r="D31" s="6" t="s">
        <v>343</v>
      </c>
      <c r="E31" s="6" t="s">
        <v>344</v>
      </c>
      <c r="F31" s="6" t="s">
        <v>168</v>
      </c>
      <c r="G31" s="22">
        <v>40.777092000000003</v>
      </c>
      <c r="H31" s="22">
        <v>-89.188376000000005</v>
      </c>
      <c r="I31" s="6">
        <v>1993</v>
      </c>
      <c r="J31" s="6">
        <v>1</v>
      </c>
      <c r="K31" s="6"/>
      <c r="L31" s="6"/>
      <c r="M31" s="6" t="s">
        <v>47</v>
      </c>
      <c r="N31" s="6"/>
      <c r="O31" s="6">
        <v>4</v>
      </c>
      <c r="P31" s="6">
        <v>20</v>
      </c>
      <c r="Q31" s="6">
        <v>20</v>
      </c>
      <c r="R31" s="6">
        <v>1</v>
      </c>
      <c r="S31" s="6" t="s">
        <v>234</v>
      </c>
      <c r="T31" s="6">
        <v>2</v>
      </c>
      <c r="U31" s="6"/>
      <c r="V31" s="6"/>
      <c r="W31" s="6"/>
      <c r="X31" s="6"/>
      <c r="Y31" s="6"/>
      <c r="Z31" s="6"/>
    </row>
    <row r="32" spans="1:26" ht="15.75" customHeight="1">
      <c r="A32" s="3" t="s">
        <v>187</v>
      </c>
      <c r="B32" s="2">
        <v>131</v>
      </c>
      <c r="C32" s="6">
        <v>5</v>
      </c>
      <c r="D32" s="6" t="s">
        <v>351</v>
      </c>
      <c r="E32" s="6" t="s">
        <v>352</v>
      </c>
      <c r="F32" s="6" t="s">
        <v>168</v>
      </c>
      <c r="G32" s="22">
        <v>41.497188999999999</v>
      </c>
      <c r="H32" s="22">
        <v>-88.943738999999994</v>
      </c>
      <c r="I32" s="6">
        <v>1993</v>
      </c>
      <c r="J32" s="6">
        <v>1</v>
      </c>
      <c r="K32" s="6"/>
      <c r="L32" s="6"/>
      <c r="M32" s="6" t="s">
        <v>47</v>
      </c>
      <c r="N32" s="6"/>
      <c r="O32" s="6">
        <v>4</v>
      </c>
      <c r="P32" s="6">
        <v>20</v>
      </c>
      <c r="Q32" s="6">
        <v>20</v>
      </c>
      <c r="R32" s="6">
        <v>1</v>
      </c>
      <c r="S32" s="6" t="s">
        <v>234</v>
      </c>
      <c r="T32" s="6">
        <v>2</v>
      </c>
      <c r="U32" s="6"/>
      <c r="V32" s="6"/>
      <c r="W32" s="6"/>
      <c r="X32" s="6"/>
      <c r="Y32" s="6"/>
      <c r="Z32" s="6"/>
    </row>
    <row r="33" spans="1:26" ht="15.75" customHeight="1">
      <c r="A33" s="3" t="s">
        <v>187</v>
      </c>
      <c r="B33" s="2">
        <v>131</v>
      </c>
      <c r="C33" s="6">
        <v>6</v>
      </c>
      <c r="D33" s="6" t="s">
        <v>357</v>
      </c>
      <c r="E33" s="6" t="s">
        <v>359</v>
      </c>
      <c r="F33" s="6" t="s">
        <v>168</v>
      </c>
      <c r="G33" s="22">
        <v>40.446593</v>
      </c>
      <c r="H33" s="22">
        <v>-89.108585000000005</v>
      </c>
      <c r="I33" s="6">
        <v>1993</v>
      </c>
      <c r="J33" s="6">
        <v>1</v>
      </c>
      <c r="K33" s="6"/>
      <c r="L33" s="6"/>
      <c r="M33" s="6" t="s">
        <v>47</v>
      </c>
      <c r="N33" s="6"/>
      <c r="O33" s="6">
        <v>4</v>
      </c>
      <c r="P33" s="6">
        <v>20</v>
      </c>
      <c r="Q33" s="6">
        <v>20</v>
      </c>
      <c r="R33" s="6">
        <v>1</v>
      </c>
      <c r="S33" s="6" t="s">
        <v>234</v>
      </c>
      <c r="T33" s="6">
        <v>2</v>
      </c>
      <c r="U33" s="6"/>
      <c r="V33" s="6"/>
      <c r="W33" s="6"/>
      <c r="X33" s="6"/>
      <c r="Y33" s="6"/>
      <c r="Z33" s="6"/>
    </row>
    <row r="34" spans="1:26" ht="15.75" customHeight="1">
      <c r="A34" s="3" t="s">
        <v>196</v>
      </c>
      <c r="B34" s="2">
        <v>132</v>
      </c>
      <c r="C34" s="6">
        <v>0</v>
      </c>
      <c r="D34" s="6" t="s">
        <v>364</v>
      </c>
      <c r="E34" s="6" t="s">
        <v>365</v>
      </c>
      <c r="F34" s="6" t="s">
        <v>168</v>
      </c>
      <c r="G34" s="22">
        <v>40.090833330000002</v>
      </c>
      <c r="H34" s="22">
        <v>-88.228333329999998</v>
      </c>
      <c r="I34" s="6">
        <v>2001</v>
      </c>
      <c r="J34" s="6">
        <v>2</v>
      </c>
      <c r="K34" s="27">
        <v>1041</v>
      </c>
      <c r="L34" s="6"/>
      <c r="M34" s="6" t="s">
        <v>47</v>
      </c>
      <c r="N34" s="6" t="s">
        <v>372</v>
      </c>
      <c r="O34" s="6">
        <v>4</v>
      </c>
      <c r="P34" s="6">
        <v>6</v>
      </c>
      <c r="Q34" s="6">
        <v>4.5</v>
      </c>
      <c r="R34" s="6">
        <v>3</v>
      </c>
      <c r="S34" s="6" t="s">
        <v>373</v>
      </c>
      <c r="T34" s="6">
        <v>2</v>
      </c>
      <c r="U34" s="6" t="s">
        <v>374</v>
      </c>
      <c r="V34" s="6">
        <v>4</v>
      </c>
      <c r="W34" s="6" t="s">
        <v>376</v>
      </c>
      <c r="X34" s="6">
        <v>3</v>
      </c>
      <c r="Y34" s="6"/>
      <c r="Z34" s="6"/>
    </row>
    <row r="35" spans="1:26" ht="15.75" customHeight="1">
      <c r="A35" s="3" t="s">
        <v>212</v>
      </c>
      <c r="B35" s="2">
        <v>133</v>
      </c>
      <c r="C35" s="6">
        <v>1</v>
      </c>
      <c r="D35" s="6" t="s">
        <v>377</v>
      </c>
      <c r="E35" s="6" t="s">
        <v>379</v>
      </c>
      <c r="F35" s="6" t="s">
        <v>186</v>
      </c>
      <c r="G35" s="8">
        <v>38.250277779999998</v>
      </c>
      <c r="H35" s="8">
        <v>-98.621666669999996</v>
      </c>
      <c r="I35" s="6">
        <v>2001</v>
      </c>
      <c r="J35" s="6">
        <v>2</v>
      </c>
      <c r="K35" s="6"/>
      <c r="L35" s="6" t="s">
        <v>381</v>
      </c>
      <c r="M35" s="6" t="s">
        <v>47</v>
      </c>
      <c r="N35" s="6"/>
      <c r="O35" s="6">
        <v>4</v>
      </c>
      <c r="P35" s="6">
        <v>6</v>
      </c>
      <c r="Q35" s="6">
        <v>9.1</v>
      </c>
      <c r="R35" s="6">
        <v>1</v>
      </c>
      <c r="S35" s="6" t="s">
        <v>382</v>
      </c>
      <c r="T35" s="6">
        <v>6</v>
      </c>
      <c r="U35" s="6"/>
      <c r="V35" s="6"/>
      <c r="W35" s="6"/>
      <c r="X35" s="6"/>
      <c r="Y35" s="6"/>
      <c r="Z35" s="6"/>
    </row>
    <row r="36" spans="1:26" ht="15.75" customHeight="1">
      <c r="A36" s="3" t="s">
        <v>385</v>
      </c>
      <c r="B36" s="2">
        <v>133</v>
      </c>
      <c r="C36" s="6">
        <v>2</v>
      </c>
      <c r="D36" s="6" t="s">
        <v>386</v>
      </c>
      <c r="E36" s="6" t="s">
        <v>387</v>
      </c>
      <c r="F36" s="6" t="s">
        <v>186</v>
      </c>
      <c r="G36" s="8">
        <v>39.116388890000003</v>
      </c>
      <c r="H36" s="8">
        <v>-95.92777778</v>
      </c>
      <c r="I36" s="6">
        <v>2001</v>
      </c>
      <c r="J36" s="6">
        <v>2</v>
      </c>
      <c r="K36" s="6"/>
      <c r="L36" s="6" t="s">
        <v>381</v>
      </c>
      <c r="M36" s="6" t="s">
        <v>47</v>
      </c>
      <c r="N36" s="6"/>
      <c r="O36" s="6">
        <v>4</v>
      </c>
      <c r="P36" s="6">
        <v>4.5999999999999996</v>
      </c>
      <c r="Q36" s="6">
        <v>9.1</v>
      </c>
      <c r="R36" s="6">
        <v>1</v>
      </c>
      <c r="S36" s="6" t="s">
        <v>382</v>
      </c>
      <c r="T36" s="6">
        <v>6</v>
      </c>
      <c r="U36" s="6"/>
      <c r="V36" s="6"/>
      <c r="W36" s="6"/>
      <c r="X36" s="6"/>
      <c r="Y36" s="6"/>
      <c r="Z36" s="6"/>
    </row>
    <row r="37" spans="1:26" ht="15.75" customHeight="1">
      <c r="A37" s="3" t="s">
        <v>392</v>
      </c>
      <c r="B37" s="2">
        <v>133</v>
      </c>
      <c r="C37" s="6">
        <v>3</v>
      </c>
      <c r="D37" s="6" t="s">
        <v>394</v>
      </c>
      <c r="E37" s="6" t="s">
        <v>395</v>
      </c>
      <c r="F37" s="6" t="s">
        <v>186</v>
      </c>
      <c r="G37" s="8">
        <v>39.773055560000003</v>
      </c>
      <c r="H37" s="8">
        <v>-97.788611110000005</v>
      </c>
      <c r="I37" s="6">
        <v>2001</v>
      </c>
      <c r="J37" s="6">
        <v>2</v>
      </c>
      <c r="K37" s="6"/>
      <c r="L37" s="6" t="s">
        <v>381</v>
      </c>
      <c r="M37" s="6" t="s">
        <v>47</v>
      </c>
      <c r="N37" s="6"/>
      <c r="O37" s="6">
        <v>4</v>
      </c>
      <c r="P37" s="6">
        <v>6</v>
      </c>
      <c r="Q37" s="6">
        <v>9.1</v>
      </c>
      <c r="R37" s="6">
        <v>1</v>
      </c>
      <c r="S37" s="6" t="s">
        <v>382</v>
      </c>
      <c r="T37" s="6">
        <v>6</v>
      </c>
      <c r="U37" s="6"/>
      <c r="V37" s="6"/>
      <c r="W37" s="6"/>
      <c r="X37" s="6"/>
      <c r="Y37" s="6"/>
      <c r="Z37" s="6"/>
    </row>
    <row r="38" spans="1:26" ht="15.75" customHeight="1">
      <c r="A38" s="3" t="s">
        <v>399</v>
      </c>
      <c r="B38" s="2">
        <v>133</v>
      </c>
      <c r="C38" s="6">
        <v>4</v>
      </c>
      <c r="D38" s="6" t="s">
        <v>386</v>
      </c>
      <c r="E38" s="6" t="s">
        <v>400</v>
      </c>
      <c r="F38" s="6" t="s">
        <v>186</v>
      </c>
      <c r="G38" s="8">
        <v>39.133888890000001</v>
      </c>
      <c r="H38" s="8">
        <v>-96.619166669999998</v>
      </c>
      <c r="I38" s="6">
        <v>2001</v>
      </c>
      <c r="J38" s="6">
        <v>2</v>
      </c>
      <c r="K38" s="6"/>
      <c r="L38" s="6" t="s">
        <v>381</v>
      </c>
      <c r="M38" s="6" t="s">
        <v>47</v>
      </c>
      <c r="N38" s="6"/>
      <c r="O38" s="6">
        <v>4</v>
      </c>
      <c r="P38" s="6">
        <v>6</v>
      </c>
      <c r="Q38" s="6">
        <v>9.1</v>
      </c>
      <c r="R38" s="6">
        <v>1</v>
      </c>
      <c r="S38" s="6" t="s">
        <v>382</v>
      </c>
      <c r="T38" s="6">
        <v>6</v>
      </c>
      <c r="U38" s="6"/>
      <c r="V38" s="6"/>
      <c r="W38" s="6"/>
      <c r="X38" s="6"/>
      <c r="Y38" s="6"/>
      <c r="Z38" s="6"/>
    </row>
    <row r="39" spans="1:26" ht="15.75" customHeight="1">
      <c r="A39" s="3" t="s">
        <v>225</v>
      </c>
      <c r="B39" s="2">
        <v>134</v>
      </c>
      <c r="C39">
        <v>1</v>
      </c>
      <c r="D39" s="6" t="s">
        <v>401</v>
      </c>
      <c r="F39" t="s">
        <v>76</v>
      </c>
      <c r="G39" s="8">
        <v>42.223992000000003</v>
      </c>
      <c r="H39" s="8">
        <v>-93.750761999999995</v>
      </c>
      <c r="I39">
        <v>1998</v>
      </c>
      <c r="J39">
        <v>4</v>
      </c>
      <c r="L39" t="s">
        <v>402</v>
      </c>
      <c r="M39" t="s">
        <v>47</v>
      </c>
      <c r="O39">
        <v>3.5</v>
      </c>
      <c r="P39">
        <f t="shared" ref="P39:P44" si="3">(18.3+21.3)/2</f>
        <v>19.8</v>
      </c>
      <c r="Q39">
        <f t="shared" ref="Q39:Q44" si="4">(310+505)/2</f>
        <v>407.5</v>
      </c>
      <c r="R39">
        <v>1</v>
      </c>
      <c r="S39" t="s">
        <v>424</v>
      </c>
      <c r="T39">
        <v>3</v>
      </c>
    </row>
    <row r="40" spans="1:26" ht="15.75" customHeight="1">
      <c r="A40" s="3" t="s">
        <v>427</v>
      </c>
      <c r="B40" s="2">
        <v>134</v>
      </c>
      <c r="C40">
        <v>2</v>
      </c>
      <c r="D40" s="6" t="s">
        <v>430</v>
      </c>
      <c r="F40" t="s">
        <v>76</v>
      </c>
      <c r="G40" s="8">
        <v>42.223992000000003</v>
      </c>
      <c r="H40" s="8">
        <v>-93.750761999999995</v>
      </c>
      <c r="I40">
        <v>1998</v>
      </c>
      <c r="J40">
        <v>4</v>
      </c>
      <c r="L40" t="s">
        <v>402</v>
      </c>
      <c r="M40" t="s">
        <v>47</v>
      </c>
      <c r="O40">
        <v>3.5</v>
      </c>
      <c r="P40">
        <f t="shared" si="3"/>
        <v>19.8</v>
      </c>
      <c r="Q40">
        <f t="shared" si="4"/>
        <v>407.5</v>
      </c>
      <c r="R40">
        <v>1</v>
      </c>
      <c r="S40" t="s">
        <v>424</v>
      </c>
      <c r="T40">
        <v>3</v>
      </c>
    </row>
    <row r="41" spans="1:26" ht="15.75" customHeight="1">
      <c r="A41" s="3" t="s">
        <v>435</v>
      </c>
      <c r="B41" s="2">
        <v>134</v>
      </c>
      <c r="C41">
        <v>3</v>
      </c>
      <c r="D41" s="6" t="s">
        <v>436</v>
      </c>
      <c r="F41" t="s">
        <v>76</v>
      </c>
      <c r="G41" s="8">
        <v>42.223992000000003</v>
      </c>
      <c r="H41" s="8">
        <v>-93.750761999999995</v>
      </c>
      <c r="I41">
        <v>1998</v>
      </c>
      <c r="J41">
        <v>4</v>
      </c>
      <c r="L41" t="s">
        <v>402</v>
      </c>
      <c r="M41" t="s">
        <v>47</v>
      </c>
      <c r="O41">
        <v>3.5</v>
      </c>
      <c r="P41">
        <f t="shared" si="3"/>
        <v>19.8</v>
      </c>
      <c r="Q41">
        <f t="shared" si="4"/>
        <v>407.5</v>
      </c>
      <c r="R41">
        <v>1</v>
      </c>
      <c r="S41" t="s">
        <v>424</v>
      </c>
      <c r="T41">
        <v>3</v>
      </c>
    </row>
    <row r="42" spans="1:26" ht="15.75" customHeight="1">
      <c r="A42" s="3" t="s">
        <v>437</v>
      </c>
      <c r="B42" s="2">
        <v>134</v>
      </c>
      <c r="C42">
        <v>4</v>
      </c>
      <c r="D42" s="6" t="s">
        <v>438</v>
      </c>
      <c r="F42" t="s">
        <v>76</v>
      </c>
      <c r="G42" s="8">
        <v>42.223992000000003</v>
      </c>
      <c r="H42" s="8">
        <v>-93.750761999999995</v>
      </c>
      <c r="I42">
        <v>1999</v>
      </c>
      <c r="J42">
        <v>3</v>
      </c>
      <c r="L42" t="s">
        <v>402</v>
      </c>
      <c r="M42" t="s">
        <v>47</v>
      </c>
      <c r="O42">
        <v>3.5</v>
      </c>
      <c r="P42">
        <f t="shared" si="3"/>
        <v>19.8</v>
      </c>
      <c r="Q42">
        <f t="shared" si="4"/>
        <v>407.5</v>
      </c>
      <c r="R42">
        <v>1</v>
      </c>
      <c r="S42" t="s">
        <v>424</v>
      </c>
      <c r="T42">
        <v>3</v>
      </c>
    </row>
    <row r="43" spans="1:26" ht="15.75" customHeight="1">
      <c r="A43" s="3" t="s">
        <v>439</v>
      </c>
      <c r="B43" s="2">
        <v>134</v>
      </c>
      <c r="C43">
        <v>5</v>
      </c>
      <c r="D43" s="6" t="s">
        <v>440</v>
      </c>
      <c r="F43" t="s">
        <v>76</v>
      </c>
      <c r="G43" s="8">
        <v>42.223992000000003</v>
      </c>
      <c r="H43" s="8">
        <v>-93.750761999999995</v>
      </c>
      <c r="I43">
        <v>1999</v>
      </c>
      <c r="J43">
        <v>3</v>
      </c>
      <c r="L43" t="s">
        <v>402</v>
      </c>
      <c r="M43" t="s">
        <v>47</v>
      </c>
      <c r="O43">
        <v>3.5</v>
      </c>
      <c r="P43">
        <f t="shared" si="3"/>
        <v>19.8</v>
      </c>
      <c r="Q43">
        <f t="shared" si="4"/>
        <v>407.5</v>
      </c>
      <c r="R43">
        <v>1</v>
      </c>
      <c r="S43" t="s">
        <v>424</v>
      </c>
      <c r="T43">
        <v>3</v>
      </c>
    </row>
    <row r="44" spans="1:26" ht="15.75" customHeight="1">
      <c r="A44" s="3" t="s">
        <v>441</v>
      </c>
      <c r="B44" s="2">
        <v>134</v>
      </c>
      <c r="C44">
        <v>6</v>
      </c>
      <c r="D44" s="6" t="s">
        <v>442</v>
      </c>
      <c r="F44" t="s">
        <v>76</v>
      </c>
      <c r="G44" s="8">
        <v>42.223992000000003</v>
      </c>
      <c r="H44" s="8">
        <v>-93.750761999999995</v>
      </c>
      <c r="I44">
        <v>1999</v>
      </c>
      <c r="J44">
        <v>3</v>
      </c>
      <c r="L44" t="s">
        <v>402</v>
      </c>
      <c r="M44" t="s">
        <v>47</v>
      </c>
      <c r="O44">
        <v>3.5</v>
      </c>
      <c r="P44">
        <f t="shared" si="3"/>
        <v>19.8</v>
      </c>
      <c r="Q44">
        <f t="shared" si="4"/>
        <v>407.5</v>
      </c>
      <c r="R44">
        <v>1</v>
      </c>
      <c r="S44" t="s">
        <v>424</v>
      </c>
      <c r="T44">
        <v>3</v>
      </c>
    </row>
    <row r="45" spans="1:26" ht="15.75" customHeight="1">
      <c r="A45" s="3" t="s">
        <v>235</v>
      </c>
      <c r="B45" s="2">
        <v>135</v>
      </c>
      <c r="C45">
        <v>1</v>
      </c>
      <c r="D45" t="s">
        <v>443</v>
      </c>
      <c r="E45" t="s">
        <v>444</v>
      </c>
      <c r="F45" t="s">
        <v>38</v>
      </c>
      <c r="G45" s="8">
        <v>40.978749999999998</v>
      </c>
      <c r="H45" s="8">
        <v>-98.593611109999998</v>
      </c>
      <c r="I45">
        <v>2003</v>
      </c>
      <c r="J45">
        <v>2</v>
      </c>
      <c r="M45" t="s">
        <v>445</v>
      </c>
      <c r="O45">
        <v>3</v>
      </c>
      <c r="R45">
        <v>2</v>
      </c>
      <c r="S45" t="s">
        <v>446</v>
      </c>
      <c r="T45">
        <v>2</v>
      </c>
      <c r="U45" t="s">
        <v>447</v>
      </c>
      <c r="V45">
        <v>2</v>
      </c>
    </row>
    <row r="46" spans="1:26" ht="15.75" customHeight="1">
      <c r="A46" s="3" t="s">
        <v>235</v>
      </c>
      <c r="B46" s="2">
        <v>135</v>
      </c>
      <c r="C46">
        <v>2</v>
      </c>
      <c r="D46" t="s">
        <v>448</v>
      </c>
      <c r="E46" t="s">
        <v>449</v>
      </c>
      <c r="F46" t="s">
        <v>38</v>
      </c>
      <c r="G46" s="8">
        <v>41.326111109999999</v>
      </c>
      <c r="H46" s="8">
        <v>-98.335555560000003</v>
      </c>
      <c r="I46">
        <v>2003</v>
      </c>
      <c r="J46">
        <v>2</v>
      </c>
      <c r="M46" t="s">
        <v>450</v>
      </c>
      <c r="O46">
        <v>3</v>
      </c>
      <c r="R46">
        <v>2</v>
      </c>
      <c r="S46" t="s">
        <v>446</v>
      </c>
      <c r="T46">
        <v>2</v>
      </c>
      <c r="U46" t="s">
        <v>447</v>
      </c>
      <c r="V46">
        <v>3</v>
      </c>
    </row>
    <row r="47" spans="1:26" ht="15.75" customHeight="1">
      <c r="A47" s="3" t="s">
        <v>242</v>
      </c>
      <c r="B47" s="2">
        <v>136</v>
      </c>
      <c r="C47">
        <v>0</v>
      </c>
      <c r="D47" t="s">
        <v>451</v>
      </c>
      <c r="E47" t="s">
        <v>452</v>
      </c>
      <c r="F47" t="s">
        <v>156</v>
      </c>
      <c r="G47" s="8">
        <v>43.85437778</v>
      </c>
      <c r="H47" s="8">
        <v>-93.729722219999999</v>
      </c>
      <c r="I47">
        <v>2014</v>
      </c>
      <c r="J47">
        <v>2</v>
      </c>
      <c r="L47" t="s">
        <v>453</v>
      </c>
      <c r="M47" t="s">
        <v>47</v>
      </c>
      <c r="N47" t="s">
        <v>49</v>
      </c>
      <c r="O47">
        <v>4</v>
      </c>
      <c r="P47">
        <v>3</v>
      </c>
      <c r="Q47">
        <v>9</v>
      </c>
      <c r="R47">
        <v>2</v>
      </c>
      <c r="S47" t="s">
        <v>454</v>
      </c>
      <c r="T47">
        <v>2</v>
      </c>
      <c r="U47" t="s">
        <v>455</v>
      </c>
      <c r="V47">
        <v>3</v>
      </c>
    </row>
    <row r="48" spans="1:26" ht="15.75" customHeight="1">
      <c r="A48" s="3" t="s">
        <v>247</v>
      </c>
      <c r="B48" s="2">
        <v>137</v>
      </c>
      <c r="C48">
        <v>0</v>
      </c>
      <c r="D48" t="s">
        <v>456</v>
      </c>
      <c r="E48" t="s">
        <v>457</v>
      </c>
      <c r="F48" t="s">
        <v>168</v>
      </c>
      <c r="G48" s="8">
        <v>38.200000000000003</v>
      </c>
      <c r="H48" s="8">
        <v>-88.383333329999999</v>
      </c>
      <c r="I48">
        <v>2002</v>
      </c>
      <c r="J48">
        <v>3</v>
      </c>
      <c r="L48" t="s">
        <v>458</v>
      </c>
      <c r="M48" t="s">
        <v>47</v>
      </c>
      <c r="O48">
        <v>3</v>
      </c>
      <c r="P48">
        <v>1.5</v>
      </c>
      <c r="Q48">
        <v>4.5</v>
      </c>
      <c r="R48">
        <v>1</v>
      </c>
      <c r="S48" t="s">
        <v>176</v>
      </c>
      <c r="T48">
        <v>4</v>
      </c>
    </row>
    <row r="49" spans="1:26" ht="15.75" customHeight="1">
      <c r="A49" s="3" t="s">
        <v>264</v>
      </c>
      <c r="B49" s="17">
        <v>138</v>
      </c>
      <c r="C49" s="14">
        <v>1</v>
      </c>
      <c r="D49" s="14" t="s">
        <v>459</v>
      </c>
      <c r="E49" s="14" t="s">
        <v>75</v>
      </c>
      <c r="F49" s="14" t="s">
        <v>76</v>
      </c>
      <c r="G49" s="8">
        <v>42.025545999999999</v>
      </c>
      <c r="H49" s="8">
        <v>-93.631182999999993</v>
      </c>
      <c r="I49" s="14">
        <v>1986</v>
      </c>
      <c r="J49" s="14">
        <v>2</v>
      </c>
      <c r="M49" t="s">
        <v>47</v>
      </c>
      <c r="O49" s="14">
        <v>3</v>
      </c>
      <c r="P49" s="14">
        <v>1.4</v>
      </c>
      <c r="Q49" s="14">
        <v>12.2</v>
      </c>
      <c r="R49" s="14">
        <v>1</v>
      </c>
      <c r="S49" s="14" t="s">
        <v>460</v>
      </c>
      <c r="T49" s="14">
        <v>21</v>
      </c>
    </row>
    <row r="50" spans="1:26" ht="15.75" customHeight="1">
      <c r="A50" s="3" t="s">
        <v>264</v>
      </c>
      <c r="B50" s="17">
        <v>138</v>
      </c>
      <c r="C50" s="14">
        <v>2</v>
      </c>
      <c r="D50" s="14" t="s">
        <v>461</v>
      </c>
      <c r="E50" s="14" t="s">
        <v>462</v>
      </c>
      <c r="F50" s="14" t="s">
        <v>76</v>
      </c>
      <c r="G50" s="8">
        <v>42.931137999999997</v>
      </c>
      <c r="H50" s="8">
        <v>-93.793195999999995</v>
      </c>
      <c r="I50" s="14">
        <v>1986</v>
      </c>
      <c r="J50" s="14">
        <v>2</v>
      </c>
      <c r="M50" t="s">
        <v>47</v>
      </c>
      <c r="O50" s="14">
        <v>3</v>
      </c>
      <c r="P50" s="14">
        <v>1.4</v>
      </c>
      <c r="Q50" s="14">
        <v>12.2</v>
      </c>
      <c r="R50" s="14">
        <v>1</v>
      </c>
      <c r="S50" s="14" t="s">
        <v>460</v>
      </c>
      <c r="T50" s="14">
        <v>21</v>
      </c>
    </row>
    <row r="51" spans="1:26" ht="15.75" customHeight="1">
      <c r="A51" s="3" t="s">
        <v>281</v>
      </c>
      <c r="B51" s="17">
        <v>139</v>
      </c>
      <c r="C51" s="14">
        <v>0</v>
      </c>
      <c r="D51" s="14" t="s">
        <v>461</v>
      </c>
      <c r="E51" s="14" t="s">
        <v>463</v>
      </c>
      <c r="F51" s="14" t="s">
        <v>76</v>
      </c>
      <c r="G51" s="8">
        <v>42.031275999999998</v>
      </c>
      <c r="H51" s="8">
        <v>-93.642463000000006</v>
      </c>
      <c r="I51" s="14">
        <v>1984</v>
      </c>
      <c r="J51" s="14">
        <v>3</v>
      </c>
      <c r="L51" s="14" t="s">
        <v>464</v>
      </c>
      <c r="M51" s="14" t="s">
        <v>465</v>
      </c>
      <c r="R51" s="14">
        <v>1</v>
      </c>
      <c r="S51" s="14" t="s">
        <v>466</v>
      </c>
      <c r="T51" s="14">
        <v>4</v>
      </c>
    </row>
    <row r="52" spans="1:26" ht="15.75" customHeight="1">
      <c r="A52" s="3" t="s">
        <v>291</v>
      </c>
      <c r="B52" s="17">
        <v>140</v>
      </c>
      <c r="C52" s="14">
        <v>1</v>
      </c>
      <c r="D52" s="14" t="s">
        <v>467</v>
      </c>
      <c r="E52" s="14" t="s">
        <v>468</v>
      </c>
      <c r="F52" s="14" t="s">
        <v>469</v>
      </c>
      <c r="G52" s="8">
        <v>41.432898000000002</v>
      </c>
      <c r="H52" s="8">
        <v>-83.744318000000007</v>
      </c>
      <c r="I52" s="14">
        <v>1986</v>
      </c>
      <c r="J52" s="14">
        <v>3</v>
      </c>
      <c r="K52" s="14">
        <v>514</v>
      </c>
      <c r="M52" t="s">
        <v>47</v>
      </c>
      <c r="N52" s="14" t="s">
        <v>470</v>
      </c>
      <c r="O52" s="14">
        <v>4</v>
      </c>
      <c r="P52" s="14">
        <v>3</v>
      </c>
      <c r="Q52" s="14">
        <v>12</v>
      </c>
      <c r="R52" s="14">
        <v>4</v>
      </c>
      <c r="S52" s="14" t="s">
        <v>471</v>
      </c>
      <c r="T52" s="14">
        <v>2</v>
      </c>
      <c r="U52" s="14" t="s">
        <v>472</v>
      </c>
      <c r="V52" s="14">
        <v>2</v>
      </c>
      <c r="W52" s="14" t="s">
        <v>473</v>
      </c>
      <c r="X52" s="14">
        <v>4</v>
      </c>
      <c r="Y52" s="14" t="s">
        <v>474</v>
      </c>
      <c r="Z52" s="14">
        <v>8</v>
      </c>
    </row>
    <row r="53" spans="1:26" ht="15.75" customHeight="1">
      <c r="A53" s="3" t="s">
        <v>291</v>
      </c>
      <c r="B53" s="17">
        <v>140</v>
      </c>
      <c r="C53" s="14">
        <v>2</v>
      </c>
      <c r="D53" s="14" t="s">
        <v>475</v>
      </c>
      <c r="E53" s="14" t="s">
        <v>476</v>
      </c>
      <c r="F53" s="14" t="s">
        <v>469</v>
      </c>
      <c r="G53" s="8">
        <v>40.782085000000002</v>
      </c>
      <c r="H53" s="8">
        <v>-81.930526</v>
      </c>
      <c r="I53" s="14">
        <v>1987</v>
      </c>
      <c r="J53" s="14">
        <v>2</v>
      </c>
      <c r="K53" s="14">
        <v>568</v>
      </c>
      <c r="M53" t="s">
        <v>47</v>
      </c>
      <c r="N53" s="14" t="s">
        <v>470</v>
      </c>
      <c r="O53" s="14">
        <v>4</v>
      </c>
      <c r="P53" s="14">
        <v>3</v>
      </c>
      <c r="Q53" s="14">
        <v>9</v>
      </c>
      <c r="R53" s="14">
        <v>4</v>
      </c>
      <c r="S53" s="14" t="s">
        <v>471</v>
      </c>
      <c r="T53" s="14">
        <v>2</v>
      </c>
      <c r="U53" s="14" t="s">
        <v>472</v>
      </c>
      <c r="V53" s="14">
        <v>2</v>
      </c>
      <c r="W53" s="14" t="s">
        <v>473</v>
      </c>
      <c r="X53" s="14">
        <v>4</v>
      </c>
      <c r="Y53" s="14" t="s">
        <v>474</v>
      </c>
      <c r="Z53" s="14">
        <v>8</v>
      </c>
    </row>
    <row r="54" spans="1:26" ht="15.75" customHeight="1">
      <c r="A54" s="3" t="s">
        <v>296</v>
      </c>
      <c r="B54" s="17">
        <v>141</v>
      </c>
      <c r="C54" s="14">
        <v>1</v>
      </c>
      <c r="D54" s="14" t="s">
        <v>477</v>
      </c>
      <c r="E54" s="14" t="s">
        <v>478</v>
      </c>
      <c r="F54" s="14" t="s">
        <v>156</v>
      </c>
      <c r="G54" s="8">
        <v>44.417020999999998</v>
      </c>
      <c r="H54" s="8">
        <v>-92.730142999999998</v>
      </c>
      <c r="I54" s="14">
        <v>1982</v>
      </c>
      <c r="J54" s="14">
        <v>3</v>
      </c>
      <c r="M54" t="s">
        <v>47</v>
      </c>
      <c r="O54" s="14">
        <v>4</v>
      </c>
      <c r="P54" s="14">
        <v>6</v>
      </c>
      <c r="Q54" s="14">
        <v>9</v>
      </c>
      <c r="R54" s="14">
        <v>1</v>
      </c>
      <c r="S54" s="14" t="s">
        <v>460</v>
      </c>
      <c r="T54" s="14">
        <v>4</v>
      </c>
    </row>
    <row r="55" spans="1:26" ht="15.75" customHeight="1">
      <c r="A55" s="3" t="s">
        <v>296</v>
      </c>
      <c r="B55" s="17">
        <v>141</v>
      </c>
      <c r="C55" s="14">
        <v>2</v>
      </c>
      <c r="D55" s="14" t="s">
        <v>479</v>
      </c>
      <c r="E55" s="14" t="s">
        <v>480</v>
      </c>
      <c r="F55" s="14" t="s">
        <v>156</v>
      </c>
      <c r="G55" s="8">
        <v>44.078287000000003</v>
      </c>
      <c r="H55" s="8">
        <v>-93.524517000000003</v>
      </c>
      <c r="I55" s="14">
        <v>1982</v>
      </c>
      <c r="J55" s="14">
        <v>3</v>
      </c>
      <c r="M55" t="s">
        <v>47</v>
      </c>
      <c r="O55" s="14">
        <v>4</v>
      </c>
      <c r="P55" s="14">
        <v>6</v>
      </c>
      <c r="Q55" s="14">
        <v>9</v>
      </c>
      <c r="R55" s="14">
        <v>1</v>
      </c>
      <c r="S55" s="14" t="s">
        <v>460</v>
      </c>
      <c r="T55" s="14">
        <v>4</v>
      </c>
    </row>
    <row r="56" spans="1:26" ht="15.75" customHeight="1">
      <c r="A56" s="3" t="s">
        <v>302</v>
      </c>
      <c r="B56" s="17">
        <v>142</v>
      </c>
      <c r="C56" s="14">
        <v>1</v>
      </c>
      <c r="D56" s="14" t="s">
        <v>481</v>
      </c>
      <c r="E56" s="14" t="s">
        <v>482</v>
      </c>
      <c r="F56" s="14" t="s">
        <v>38</v>
      </c>
      <c r="G56" s="8">
        <v>41.168422</v>
      </c>
      <c r="H56" s="8">
        <v>-96.466542000000004</v>
      </c>
      <c r="I56" s="14">
        <v>1992</v>
      </c>
      <c r="J56" s="14">
        <v>5</v>
      </c>
      <c r="M56" s="14" t="s">
        <v>47</v>
      </c>
      <c r="N56" s="14" t="s">
        <v>483</v>
      </c>
      <c r="O56" s="14">
        <v>4</v>
      </c>
      <c r="P56" s="14">
        <v>9.1</v>
      </c>
      <c r="Q56" s="14">
        <v>24.4</v>
      </c>
      <c r="R56" s="14">
        <v>3</v>
      </c>
      <c r="S56" s="14" t="s">
        <v>484</v>
      </c>
      <c r="T56" s="14">
        <v>4</v>
      </c>
      <c r="U56" s="14" t="s">
        <v>485</v>
      </c>
      <c r="V56" s="14">
        <v>4</v>
      </c>
      <c r="W56" s="14" t="s">
        <v>486</v>
      </c>
      <c r="X56" s="14">
        <v>2</v>
      </c>
    </row>
    <row r="57" spans="1:26" ht="15.75" customHeight="1">
      <c r="A57" s="3" t="s">
        <v>302</v>
      </c>
      <c r="B57" s="17">
        <v>142</v>
      </c>
      <c r="C57" s="14">
        <v>2</v>
      </c>
      <c r="D57" s="14" t="s">
        <v>487</v>
      </c>
      <c r="E57" s="14" t="s">
        <v>488</v>
      </c>
      <c r="F57" s="14" t="s">
        <v>38</v>
      </c>
      <c r="G57" s="8">
        <v>40.525064</v>
      </c>
      <c r="H57" s="8">
        <v>-98.061115999999998</v>
      </c>
      <c r="I57" s="14">
        <v>1992</v>
      </c>
      <c r="J57" s="14">
        <v>5</v>
      </c>
      <c r="M57" s="14" t="s">
        <v>47</v>
      </c>
      <c r="N57" s="14" t="s">
        <v>483</v>
      </c>
      <c r="O57" s="14">
        <v>4</v>
      </c>
      <c r="P57" s="14">
        <v>9.1</v>
      </c>
      <c r="Q57" s="14">
        <v>24.4</v>
      </c>
      <c r="R57" s="14">
        <v>3</v>
      </c>
      <c r="S57" s="14" t="s">
        <v>484</v>
      </c>
      <c r="T57" s="14">
        <v>4</v>
      </c>
      <c r="U57" s="14" t="s">
        <v>485</v>
      </c>
      <c r="V57" s="14">
        <v>4</v>
      </c>
      <c r="W57" s="14" t="s">
        <v>486</v>
      </c>
      <c r="X57" s="14">
        <v>2</v>
      </c>
    </row>
    <row r="58" spans="1:26" ht="15.75" customHeight="1">
      <c r="A58" s="3" t="s">
        <v>307</v>
      </c>
      <c r="B58" s="17">
        <v>143</v>
      </c>
      <c r="C58" s="14">
        <v>1</v>
      </c>
      <c r="D58" s="14" t="s">
        <v>489</v>
      </c>
      <c r="E58" s="14" t="s">
        <v>490</v>
      </c>
      <c r="F58" s="14" t="s">
        <v>38</v>
      </c>
      <c r="G58" s="8">
        <v>40.544603000000002</v>
      </c>
      <c r="H58" s="8">
        <v>-98.029032999999998</v>
      </c>
      <c r="I58" s="14">
        <v>1994</v>
      </c>
      <c r="J58" s="14">
        <v>3</v>
      </c>
      <c r="L58" s="14" t="s">
        <v>491</v>
      </c>
      <c r="M58" s="14" t="s">
        <v>492</v>
      </c>
      <c r="O58" s="14">
        <v>5</v>
      </c>
      <c r="P58" s="14">
        <v>6.1</v>
      </c>
      <c r="Q58" s="14">
        <v>512</v>
      </c>
      <c r="R58" s="14">
        <v>1</v>
      </c>
      <c r="S58" s="14" t="s">
        <v>493</v>
      </c>
      <c r="T58" s="14">
        <v>3</v>
      </c>
    </row>
    <row r="59" spans="1:26" ht="15.75" customHeight="1">
      <c r="A59" s="3" t="s">
        <v>494</v>
      </c>
      <c r="B59" s="17">
        <v>143</v>
      </c>
      <c r="C59" s="14">
        <v>2</v>
      </c>
      <c r="D59" s="14" t="s">
        <v>495</v>
      </c>
      <c r="E59" s="14" t="s">
        <v>496</v>
      </c>
      <c r="F59" s="14" t="s">
        <v>38</v>
      </c>
      <c r="G59" s="8">
        <v>41.056415999999999</v>
      </c>
      <c r="H59" s="8">
        <v>-100.757694</v>
      </c>
      <c r="I59" s="14">
        <v>1994</v>
      </c>
      <c r="J59" s="14">
        <v>3</v>
      </c>
      <c r="L59" s="14" t="s">
        <v>497</v>
      </c>
      <c r="M59" s="14" t="s">
        <v>492</v>
      </c>
      <c r="O59" s="14">
        <v>5</v>
      </c>
      <c r="P59" s="14">
        <v>6.1</v>
      </c>
      <c r="Q59" s="14">
        <v>288</v>
      </c>
      <c r="R59" s="14">
        <v>1</v>
      </c>
      <c r="S59" s="14" t="s">
        <v>493</v>
      </c>
      <c r="T59" s="14">
        <v>3</v>
      </c>
    </row>
    <row r="60" spans="1:26" ht="15.75" customHeight="1">
      <c r="A60" s="3" t="s">
        <v>498</v>
      </c>
      <c r="B60" s="17">
        <v>143</v>
      </c>
      <c r="C60" s="14">
        <v>3</v>
      </c>
      <c r="D60" s="14" t="s">
        <v>499</v>
      </c>
      <c r="E60" s="14" t="s">
        <v>500</v>
      </c>
      <c r="F60" s="14" t="s">
        <v>38</v>
      </c>
      <c r="G60" s="8">
        <v>40.888153000000003</v>
      </c>
      <c r="H60" s="8">
        <v>-99.012702000000004</v>
      </c>
      <c r="I60" s="14">
        <v>1994</v>
      </c>
      <c r="J60" s="14">
        <v>4</v>
      </c>
      <c r="L60" s="14" t="s">
        <v>497</v>
      </c>
      <c r="M60" s="14" t="s">
        <v>492</v>
      </c>
      <c r="O60" s="14">
        <v>5</v>
      </c>
      <c r="P60" s="14">
        <v>6.1</v>
      </c>
      <c r="Q60" s="14">
        <v>774</v>
      </c>
      <c r="R60" s="14">
        <v>1</v>
      </c>
      <c r="S60" s="14" t="s">
        <v>493</v>
      </c>
      <c r="T60" s="14">
        <v>3</v>
      </c>
    </row>
    <row r="61" spans="1:26" ht="15.75" customHeight="1">
      <c r="A61" s="3" t="s">
        <v>501</v>
      </c>
      <c r="B61" s="17">
        <v>143</v>
      </c>
      <c r="C61" s="14">
        <v>4</v>
      </c>
      <c r="D61" s="14" t="s">
        <v>502</v>
      </c>
      <c r="E61" s="14" t="s">
        <v>503</v>
      </c>
      <c r="F61" s="14" t="s">
        <v>38</v>
      </c>
      <c r="G61" s="8">
        <v>40.888153000000003</v>
      </c>
      <c r="H61" s="8">
        <v>-99.012702000000004</v>
      </c>
      <c r="I61" s="14">
        <v>1994</v>
      </c>
      <c r="J61" s="14">
        <v>3</v>
      </c>
      <c r="L61" s="14" t="s">
        <v>497</v>
      </c>
      <c r="M61" s="14" t="s">
        <v>492</v>
      </c>
      <c r="O61" s="14">
        <v>5</v>
      </c>
      <c r="P61" s="14">
        <v>6.1</v>
      </c>
      <c r="Q61" s="14">
        <v>329</v>
      </c>
      <c r="R61" s="14">
        <v>1</v>
      </c>
      <c r="S61" s="14" t="s">
        <v>493</v>
      </c>
      <c r="T61" s="14">
        <v>3</v>
      </c>
    </row>
    <row r="62" spans="1:26" ht="15.75" customHeight="1">
      <c r="A62" s="29" t="s">
        <v>313</v>
      </c>
      <c r="B62" s="17">
        <v>144</v>
      </c>
      <c r="C62" s="14">
        <v>0</v>
      </c>
      <c r="D62" s="14" t="s">
        <v>479</v>
      </c>
      <c r="E62" s="14" t="s">
        <v>480</v>
      </c>
      <c r="F62" s="14" t="s">
        <v>156</v>
      </c>
      <c r="G62" s="8">
        <v>44.078287000000003</v>
      </c>
      <c r="H62" s="8">
        <v>-93.524517000000003</v>
      </c>
      <c r="I62" s="14">
        <v>1986</v>
      </c>
      <c r="J62" s="14">
        <v>3</v>
      </c>
      <c r="K62" s="6"/>
      <c r="L62" s="6"/>
      <c r="M62" s="14" t="s">
        <v>47</v>
      </c>
      <c r="N62" s="6"/>
      <c r="O62" s="14">
        <v>4.5</v>
      </c>
      <c r="P62" s="14">
        <v>3</v>
      </c>
      <c r="Q62" s="14">
        <v>16.8</v>
      </c>
      <c r="R62" s="14">
        <v>1</v>
      </c>
      <c r="S62" s="14" t="s">
        <v>460</v>
      </c>
      <c r="T62" s="14">
        <v>12</v>
      </c>
      <c r="U62" s="6"/>
      <c r="V62" s="6"/>
      <c r="W62" s="6"/>
      <c r="X62" s="6"/>
      <c r="Y62" s="6"/>
      <c r="Z62" s="6"/>
    </row>
    <row r="63" spans="1:26" ht="15.75" customHeight="1">
      <c r="A63" s="29" t="s">
        <v>361</v>
      </c>
      <c r="B63" s="2">
        <v>145</v>
      </c>
      <c r="C63" s="14">
        <v>0</v>
      </c>
      <c r="D63" s="14" t="s">
        <v>504</v>
      </c>
      <c r="E63" s="14" t="s">
        <v>505</v>
      </c>
      <c r="F63" s="14" t="s">
        <v>76</v>
      </c>
      <c r="G63" s="30">
        <v>42.047561109999997</v>
      </c>
      <c r="H63" s="30">
        <v>-93.730833329999996</v>
      </c>
      <c r="I63" s="14">
        <v>2008</v>
      </c>
      <c r="J63" s="14">
        <v>3</v>
      </c>
      <c r="K63" s="6"/>
      <c r="L63" s="6"/>
      <c r="M63" s="14" t="s">
        <v>47</v>
      </c>
      <c r="N63" s="6"/>
      <c r="O63" s="14">
        <v>5</v>
      </c>
      <c r="P63" s="14">
        <v>15</v>
      </c>
      <c r="Q63" s="14">
        <v>42</v>
      </c>
      <c r="R63" s="14">
        <v>1</v>
      </c>
      <c r="S63" s="14" t="s">
        <v>506</v>
      </c>
      <c r="T63" s="14">
        <v>15</v>
      </c>
      <c r="U63" s="6"/>
      <c r="V63" s="6"/>
      <c r="W63" s="6"/>
      <c r="X63" s="6"/>
      <c r="Y63" s="6"/>
      <c r="Z63" s="6"/>
    </row>
    <row r="64" spans="1:26" ht="15.75" customHeight="1">
      <c r="A64" s="3"/>
      <c r="B64" s="2"/>
    </row>
    <row r="65" spans="1:2" ht="15.75" customHeight="1">
      <c r="A65" s="3"/>
      <c r="B65" s="2"/>
    </row>
    <row r="66" spans="1:2" ht="15.75" customHeight="1">
      <c r="A66" s="3"/>
      <c r="B66" s="2"/>
    </row>
    <row r="67" spans="1:2" ht="15.75" customHeight="1">
      <c r="A67" s="3"/>
      <c r="B67" s="2"/>
    </row>
    <row r="68" spans="1:2" ht="15.75" customHeight="1">
      <c r="A68" s="3"/>
      <c r="B68" s="2"/>
    </row>
    <row r="69" spans="1:2" ht="15.75" customHeight="1">
      <c r="A69" s="3"/>
      <c r="B69" s="2"/>
    </row>
    <row r="70" spans="1:2" ht="15.75" customHeight="1">
      <c r="A70" s="3"/>
      <c r="B70" s="2"/>
    </row>
    <row r="71" spans="1:2" ht="15.75" customHeight="1">
      <c r="A71" s="3"/>
      <c r="B71" s="2"/>
    </row>
    <row r="72" spans="1:2" ht="15.75" customHeight="1">
      <c r="A72" s="3"/>
      <c r="B72" s="2"/>
    </row>
    <row r="73" spans="1:2" ht="15.75" customHeight="1">
      <c r="A73" s="3"/>
      <c r="B73" s="2"/>
    </row>
    <row r="74" spans="1:2" ht="15.75" customHeight="1">
      <c r="A74" s="3"/>
      <c r="B74" s="2"/>
    </row>
    <row r="75" spans="1:2" ht="15.75" customHeight="1">
      <c r="A75" s="3"/>
      <c r="B75" s="2"/>
    </row>
    <row r="76" spans="1:2" ht="15.75" customHeight="1">
      <c r="A76" s="3"/>
      <c r="B76" s="2"/>
    </row>
    <row r="77" spans="1:2" ht="15.75" customHeight="1">
      <c r="A77" s="3"/>
      <c r="B77" s="2"/>
    </row>
    <row r="78" spans="1:2" ht="15.75" customHeight="1">
      <c r="A78" s="3"/>
      <c r="B78" s="2"/>
    </row>
    <row r="79" spans="1:2" ht="15.75" customHeight="1">
      <c r="A79" s="3"/>
      <c r="B79" s="2"/>
    </row>
    <row r="80" spans="1:2" ht="15.75" customHeight="1">
      <c r="A80" s="3"/>
      <c r="B80" s="2"/>
    </row>
    <row r="81" spans="1:2" ht="15.75" customHeight="1">
      <c r="A81" s="3"/>
      <c r="B81" s="2"/>
    </row>
    <row r="82" spans="1:2" ht="15.75" customHeight="1">
      <c r="A82" s="3"/>
      <c r="B82" s="2"/>
    </row>
    <row r="83" spans="1:2" ht="15.75" customHeight="1">
      <c r="A83" s="3"/>
      <c r="B83" s="2"/>
    </row>
    <row r="84" spans="1:2" ht="15.75" customHeight="1">
      <c r="A84" s="3"/>
      <c r="B84" s="2"/>
    </row>
    <row r="85" spans="1:2" ht="15.75" customHeight="1">
      <c r="A85" s="3"/>
      <c r="B85" s="2"/>
    </row>
    <row r="86" spans="1:2" ht="15.75" customHeight="1">
      <c r="A86" s="3"/>
      <c r="B86" s="2"/>
    </row>
    <row r="87" spans="1:2" ht="15.75" customHeight="1">
      <c r="A87" s="3"/>
      <c r="B87" s="2"/>
    </row>
    <row r="88" spans="1:2" ht="15.75" customHeight="1">
      <c r="A88" s="3"/>
      <c r="B88" s="2"/>
    </row>
    <row r="89" spans="1:2" ht="15.75" customHeight="1">
      <c r="A89" s="3"/>
      <c r="B89" s="2"/>
    </row>
    <row r="90" spans="1:2" ht="15.75" customHeight="1">
      <c r="A90" s="3"/>
      <c r="B90" s="2"/>
    </row>
    <row r="91" spans="1:2" ht="15.75" customHeight="1">
      <c r="A91" s="3"/>
      <c r="B91" s="2"/>
    </row>
    <row r="92" spans="1:2" ht="15.75" customHeight="1">
      <c r="A92" s="3"/>
      <c r="B92" s="2"/>
    </row>
    <row r="93" spans="1:2" ht="15.75" customHeight="1">
      <c r="A93" s="3"/>
      <c r="B93" s="2"/>
    </row>
    <row r="94" spans="1:2" ht="15.75" customHeight="1">
      <c r="A94" s="3"/>
      <c r="B94" s="2"/>
    </row>
    <row r="95" spans="1:2" ht="15.75" customHeight="1">
      <c r="A95" s="3"/>
      <c r="B95" s="2"/>
    </row>
    <row r="96" spans="1:2" ht="15.75" customHeight="1">
      <c r="A96" s="3"/>
      <c r="B96" s="2"/>
    </row>
    <row r="97" spans="1:2" ht="15.75" customHeight="1">
      <c r="A97" s="3"/>
      <c r="B97" s="2"/>
    </row>
    <row r="98" spans="1:2" ht="15.75" customHeight="1">
      <c r="A98" s="3"/>
      <c r="B98" s="2"/>
    </row>
    <row r="99" spans="1:2" ht="15.75" customHeight="1">
      <c r="A99" s="3"/>
      <c r="B99" s="2"/>
    </row>
    <row r="100" spans="1:2" ht="15.75" customHeight="1">
      <c r="A100" s="3"/>
      <c r="B100" s="2"/>
    </row>
    <row r="101" spans="1:2" ht="15.75" customHeight="1">
      <c r="A101" s="3"/>
      <c r="B101" s="2"/>
    </row>
    <row r="102" spans="1:2" ht="15.75" customHeight="1">
      <c r="A102" s="3"/>
      <c r="B102" s="2"/>
    </row>
    <row r="103" spans="1:2" ht="15.75" customHeight="1">
      <c r="A103" s="3"/>
      <c r="B103" s="2"/>
    </row>
    <row r="104" spans="1:2" ht="15.75" customHeight="1">
      <c r="A104" s="3"/>
      <c r="B104" s="2"/>
    </row>
    <row r="105" spans="1:2" ht="15.75" customHeight="1">
      <c r="A105" s="3"/>
      <c r="B105" s="2"/>
    </row>
    <row r="106" spans="1:2" ht="15.75" customHeight="1">
      <c r="A106" s="3"/>
      <c r="B106" s="2"/>
    </row>
    <row r="107" spans="1:2" ht="15.75" customHeight="1">
      <c r="A107" s="3"/>
      <c r="B107" s="2"/>
    </row>
    <row r="108" spans="1:2" ht="15.75" customHeight="1">
      <c r="A108" s="3"/>
      <c r="B108" s="2"/>
    </row>
    <row r="109" spans="1:2" ht="15.75" customHeight="1">
      <c r="A109" s="3"/>
      <c r="B109" s="2"/>
    </row>
    <row r="110" spans="1:2" ht="15.75" customHeight="1">
      <c r="A110" s="3"/>
      <c r="B110" s="2"/>
    </row>
    <row r="111" spans="1:2" ht="15.75" customHeight="1">
      <c r="A111" s="3"/>
      <c r="B111" s="2"/>
    </row>
    <row r="112" spans="1:2" ht="15.75" customHeight="1">
      <c r="A112" s="3"/>
      <c r="B112" s="2"/>
    </row>
    <row r="113" spans="1:2" ht="15.75" customHeight="1">
      <c r="A113" s="3"/>
      <c r="B113" s="2"/>
    </row>
    <row r="114" spans="1:2" ht="15.75" customHeight="1">
      <c r="A114" s="3"/>
      <c r="B114" s="2"/>
    </row>
    <row r="115" spans="1:2" ht="15.75" customHeight="1">
      <c r="A115" s="3"/>
      <c r="B115" s="2"/>
    </row>
    <row r="116" spans="1:2" ht="15.75" customHeight="1">
      <c r="A116" s="3"/>
      <c r="B116" s="2"/>
    </row>
    <row r="117" spans="1:2" ht="15.75" customHeight="1">
      <c r="A117" s="3"/>
      <c r="B117" s="2"/>
    </row>
    <row r="118" spans="1:2" ht="15.75" customHeight="1">
      <c r="A118" s="3"/>
      <c r="B118" s="2"/>
    </row>
    <row r="119" spans="1:2" ht="15.75" customHeight="1">
      <c r="A119" s="3"/>
      <c r="B119" s="2"/>
    </row>
    <row r="120" spans="1:2" ht="15.75" customHeight="1">
      <c r="A120" s="3"/>
      <c r="B120" s="2"/>
    </row>
    <row r="121" spans="1:2" ht="15.75" customHeight="1">
      <c r="A121" s="3"/>
      <c r="B121" s="2"/>
    </row>
    <row r="122" spans="1:2" ht="15.75" customHeight="1">
      <c r="A122" s="3"/>
      <c r="B122" s="2"/>
    </row>
    <row r="123" spans="1:2" ht="15.75" customHeight="1">
      <c r="A123" s="3"/>
      <c r="B123" s="2"/>
    </row>
    <row r="124" spans="1:2" ht="15.75" customHeight="1">
      <c r="A124" s="3"/>
      <c r="B124" s="2"/>
    </row>
    <row r="125" spans="1:2" ht="15.75" customHeight="1">
      <c r="A125" s="3"/>
      <c r="B125" s="2"/>
    </row>
    <row r="126" spans="1:2" ht="15.75" customHeight="1">
      <c r="A126" s="3"/>
      <c r="B126" s="2"/>
    </row>
    <row r="127" spans="1:2" ht="15.75" customHeight="1">
      <c r="A127" s="3"/>
      <c r="B127" s="2"/>
    </row>
    <row r="128" spans="1:2" ht="15.75" customHeight="1">
      <c r="A128" s="3"/>
      <c r="B128" s="2"/>
    </row>
    <row r="129" spans="1:2" ht="15.75" customHeight="1">
      <c r="A129" s="3"/>
      <c r="B129" s="2"/>
    </row>
    <row r="130" spans="1:2" ht="15.75" customHeight="1">
      <c r="A130" s="3"/>
      <c r="B130" s="2"/>
    </row>
    <row r="131" spans="1:2" ht="15.75" customHeight="1">
      <c r="A131" s="3"/>
      <c r="B131" s="2"/>
    </row>
    <row r="132" spans="1:2" ht="15.75" customHeight="1">
      <c r="A132" s="3"/>
      <c r="B132" s="2"/>
    </row>
    <row r="133" spans="1:2" ht="15.75" customHeight="1">
      <c r="A133" s="3"/>
      <c r="B133" s="2"/>
    </row>
    <row r="134" spans="1:2" ht="15.75" customHeight="1">
      <c r="A134" s="3"/>
      <c r="B134" s="2"/>
    </row>
    <row r="135" spans="1:2" ht="15.75" customHeight="1">
      <c r="A135" s="3"/>
      <c r="B135" s="2"/>
    </row>
    <row r="136" spans="1:2" ht="15.75" customHeight="1">
      <c r="A136" s="3"/>
      <c r="B136" s="2"/>
    </row>
    <row r="137" spans="1:2" ht="15.75" customHeight="1">
      <c r="A137" s="3"/>
      <c r="B137" s="2"/>
    </row>
    <row r="138" spans="1:2" ht="15.75" customHeight="1">
      <c r="A138" s="3"/>
      <c r="B138" s="2"/>
    </row>
    <row r="139" spans="1:2" ht="15.75" customHeight="1">
      <c r="A139" s="3"/>
      <c r="B139" s="2"/>
    </row>
    <row r="140" spans="1:2" ht="15.75" customHeight="1">
      <c r="A140" s="3"/>
      <c r="B140" s="2"/>
    </row>
    <row r="141" spans="1:2" ht="15.75" customHeight="1">
      <c r="A141" s="3"/>
      <c r="B141" s="2"/>
    </row>
    <row r="142" spans="1:2" ht="15.75" customHeight="1">
      <c r="A142" s="3"/>
      <c r="B142" s="2"/>
    </row>
    <row r="143" spans="1:2" ht="15.75" customHeight="1">
      <c r="A143" s="3"/>
      <c r="B143" s="2"/>
    </row>
    <row r="144" spans="1:2" ht="15.75" customHeight="1">
      <c r="A144" s="3"/>
      <c r="B144" s="2"/>
    </row>
    <row r="145" spans="1:2" ht="15.75" customHeight="1">
      <c r="A145" s="3"/>
      <c r="B145" s="2"/>
    </row>
    <row r="146" spans="1:2" ht="15.75" customHeight="1">
      <c r="A146" s="3"/>
      <c r="B146" s="2"/>
    </row>
    <row r="147" spans="1:2" ht="15.75" customHeight="1">
      <c r="A147" s="3"/>
      <c r="B147" s="2"/>
    </row>
    <row r="148" spans="1:2" ht="15.75" customHeight="1">
      <c r="A148" s="3"/>
      <c r="B148" s="2"/>
    </row>
    <row r="149" spans="1:2" ht="15.75" customHeight="1">
      <c r="A149" s="3"/>
      <c r="B149" s="2"/>
    </row>
    <row r="150" spans="1:2" ht="15.75" customHeight="1">
      <c r="A150" s="3"/>
      <c r="B150" s="2"/>
    </row>
    <row r="151" spans="1:2" ht="15.75" customHeight="1">
      <c r="A151" s="3"/>
      <c r="B151" s="2"/>
    </row>
    <row r="152" spans="1:2" ht="15.75" customHeight="1">
      <c r="A152" s="3"/>
      <c r="B152" s="2"/>
    </row>
    <row r="153" spans="1:2" ht="15.75" customHeight="1">
      <c r="A153" s="3"/>
      <c r="B153" s="2"/>
    </row>
    <row r="154" spans="1:2" ht="15.75" customHeight="1">
      <c r="A154" s="3"/>
      <c r="B154" s="2"/>
    </row>
    <row r="155" spans="1:2" ht="15.75" customHeight="1">
      <c r="A155" s="3"/>
      <c r="B155" s="2"/>
    </row>
    <row r="156" spans="1:2" ht="15.75" customHeight="1">
      <c r="A156" s="3"/>
      <c r="B156" s="2"/>
    </row>
    <row r="157" spans="1:2" ht="15.75" customHeight="1">
      <c r="A157" s="3"/>
      <c r="B157" s="2"/>
    </row>
    <row r="158" spans="1:2" ht="15.75" customHeight="1">
      <c r="A158" s="3"/>
      <c r="B158" s="2"/>
    </row>
    <row r="159" spans="1:2" ht="15.75" customHeight="1">
      <c r="A159" s="3"/>
      <c r="B159" s="2"/>
    </row>
    <row r="160" spans="1:2" ht="15.75" customHeight="1">
      <c r="A160" s="3"/>
      <c r="B160" s="2"/>
    </row>
    <row r="161" spans="1:2" ht="15.75" customHeight="1">
      <c r="A161" s="3"/>
      <c r="B161" s="2"/>
    </row>
    <row r="162" spans="1:2" ht="15.75" customHeight="1">
      <c r="A162" s="3"/>
      <c r="B162" s="2"/>
    </row>
    <row r="163" spans="1:2" ht="15.75" customHeight="1">
      <c r="A163" s="3"/>
      <c r="B163" s="2"/>
    </row>
    <row r="164" spans="1:2" ht="15.75" customHeight="1">
      <c r="A164" s="3"/>
      <c r="B164" s="2"/>
    </row>
    <row r="165" spans="1:2" ht="15.75" customHeight="1">
      <c r="A165" s="3"/>
      <c r="B165" s="2"/>
    </row>
    <row r="166" spans="1:2" ht="15.75" customHeight="1">
      <c r="A166" s="3"/>
      <c r="B166" s="2"/>
    </row>
    <row r="167" spans="1:2" ht="15.75" customHeight="1">
      <c r="A167" s="3"/>
      <c r="B167" s="2"/>
    </row>
    <row r="168" spans="1:2" ht="15.75" customHeight="1">
      <c r="A168" s="3"/>
      <c r="B168" s="2"/>
    </row>
    <row r="169" spans="1:2" ht="15.75" customHeight="1">
      <c r="A169" s="3"/>
      <c r="B169" s="2"/>
    </row>
    <row r="170" spans="1:2" ht="15.75" customHeight="1">
      <c r="A170" s="3"/>
      <c r="B170" s="2"/>
    </row>
    <row r="171" spans="1:2" ht="15.75" customHeight="1">
      <c r="A171" s="3"/>
      <c r="B171" s="2"/>
    </row>
    <row r="172" spans="1:2" ht="15.75" customHeight="1">
      <c r="A172" s="3"/>
      <c r="B172" s="2"/>
    </row>
    <row r="173" spans="1:2" ht="15.75" customHeight="1">
      <c r="A173" s="3"/>
      <c r="B173" s="2"/>
    </row>
    <row r="174" spans="1:2" ht="15.75" customHeight="1">
      <c r="A174" s="3"/>
      <c r="B174" s="2"/>
    </row>
    <row r="175" spans="1:2" ht="15.75" customHeight="1">
      <c r="A175" s="3"/>
      <c r="B175" s="2"/>
    </row>
    <row r="176" spans="1:2" ht="15.75" customHeight="1">
      <c r="A176" s="3"/>
      <c r="B176" s="2"/>
    </row>
    <row r="177" spans="1:2" ht="15.75" customHeight="1">
      <c r="A177" s="3"/>
      <c r="B177" s="2"/>
    </row>
    <row r="178" spans="1:2" ht="15.75" customHeight="1">
      <c r="A178" s="3"/>
      <c r="B178" s="2"/>
    </row>
    <row r="179" spans="1:2" ht="15.75" customHeight="1">
      <c r="A179" s="3"/>
      <c r="B179" s="2"/>
    </row>
    <row r="180" spans="1:2" ht="15.75" customHeight="1">
      <c r="A180" s="3"/>
      <c r="B180" s="2"/>
    </row>
    <row r="181" spans="1:2" ht="15.75" customHeight="1">
      <c r="A181" s="3"/>
      <c r="B181" s="2"/>
    </row>
    <row r="182" spans="1:2" ht="15.75" customHeight="1">
      <c r="A182" s="3"/>
      <c r="B182" s="2"/>
    </row>
    <row r="183" spans="1:2" ht="15.75" customHeight="1">
      <c r="A183" s="3"/>
      <c r="B183" s="2"/>
    </row>
    <row r="184" spans="1:2" ht="15.75" customHeight="1">
      <c r="A184" s="3"/>
      <c r="B184" s="2"/>
    </row>
    <row r="185" spans="1:2" ht="15.75" customHeight="1">
      <c r="A185" s="3"/>
      <c r="B185" s="2"/>
    </row>
    <row r="186" spans="1:2" ht="15.75" customHeight="1">
      <c r="A186" s="3"/>
      <c r="B186" s="2"/>
    </row>
    <row r="187" spans="1:2" ht="15.75" customHeight="1">
      <c r="A187" s="3"/>
      <c r="B187" s="2"/>
    </row>
    <row r="188" spans="1:2" ht="15.75" customHeight="1">
      <c r="A188" s="3"/>
      <c r="B188" s="2"/>
    </row>
    <row r="189" spans="1:2" ht="15.75" customHeight="1">
      <c r="A189" s="3"/>
      <c r="B189" s="2"/>
    </row>
    <row r="190" spans="1:2" ht="15.75" customHeight="1">
      <c r="A190" s="3"/>
      <c r="B190" s="2"/>
    </row>
    <row r="191" spans="1:2" ht="15.75" customHeight="1">
      <c r="A191" s="3"/>
      <c r="B191" s="2"/>
    </row>
    <row r="192" spans="1:2" ht="15.75" customHeight="1">
      <c r="A192" s="3"/>
      <c r="B192" s="2"/>
    </row>
    <row r="193" spans="1:2" ht="15.75" customHeight="1">
      <c r="A193" s="3"/>
      <c r="B193" s="2"/>
    </row>
    <row r="194" spans="1:2" ht="15.75" customHeight="1">
      <c r="A194" s="3"/>
      <c r="B194" s="2"/>
    </row>
    <row r="195" spans="1:2" ht="15.75" customHeight="1">
      <c r="A195" s="3"/>
      <c r="B195" s="2"/>
    </row>
    <row r="196" spans="1:2" ht="15.75" customHeight="1">
      <c r="A196" s="3"/>
      <c r="B196" s="2"/>
    </row>
    <row r="197" spans="1:2" ht="15.75" customHeight="1">
      <c r="A197" s="3"/>
      <c r="B197" s="2"/>
    </row>
    <row r="198" spans="1:2" ht="15.75" customHeight="1">
      <c r="A198" s="3"/>
      <c r="B198" s="2"/>
    </row>
    <row r="199" spans="1:2" ht="15.75" customHeight="1">
      <c r="A199" s="3"/>
      <c r="B199" s="2"/>
    </row>
    <row r="200" spans="1:2" ht="15.75" customHeight="1">
      <c r="A200" s="3"/>
      <c r="B200" s="2"/>
    </row>
    <row r="201" spans="1:2" ht="15.75" customHeight="1">
      <c r="A201" s="3"/>
      <c r="B201" s="2"/>
    </row>
    <row r="202" spans="1:2" ht="15.75" customHeight="1">
      <c r="A202" s="3"/>
      <c r="B202" s="2"/>
    </row>
    <row r="203" spans="1:2" ht="15.75" customHeight="1">
      <c r="A203" s="3"/>
      <c r="B203" s="2"/>
    </row>
    <row r="204" spans="1:2" ht="15.75" customHeight="1">
      <c r="A204" s="3"/>
      <c r="B204" s="2"/>
    </row>
    <row r="205" spans="1:2" ht="15.75" customHeight="1">
      <c r="A205" s="3"/>
      <c r="B205" s="2"/>
    </row>
    <row r="206" spans="1:2" ht="15.75" customHeight="1">
      <c r="A206" s="3"/>
      <c r="B206" s="2"/>
    </row>
    <row r="207" spans="1:2" ht="15.75" customHeight="1">
      <c r="A207" s="3"/>
      <c r="B207" s="2"/>
    </row>
    <row r="208" spans="1:2" ht="15.75" customHeight="1">
      <c r="A208" s="3"/>
      <c r="B208" s="2"/>
    </row>
    <row r="209" spans="1:2" ht="15.75" customHeight="1">
      <c r="A209" s="3"/>
      <c r="B209" s="2"/>
    </row>
    <row r="210" spans="1:2" ht="15.75" customHeight="1">
      <c r="A210" s="3"/>
      <c r="B210" s="2"/>
    </row>
    <row r="211" spans="1:2" ht="15.75" customHeight="1">
      <c r="A211" s="3"/>
      <c r="B211" s="2"/>
    </row>
    <row r="212" spans="1:2" ht="15.75" customHeight="1">
      <c r="A212" s="3"/>
      <c r="B212" s="2"/>
    </row>
    <row r="213" spans="1:2" ht="15.75" customHeight="1">
      <c r="A213" s="3"/>
      <c r="B213" s="2"/>
    </row>
    <row r="214" spans="1:2" ht="15.75" customHeight="1">
      <c r="A214" s="3"/>
      <c r="B214" s="2"/>
    </row>
    <row r="215" spans="1:2" ht="15.75" customHeight="1">
      <c r="A215" s="3"/>
      <c r="B215" s="2"/>
    </row>
    <row r="216" spans="1:2" ht="15.75" customHeight="1">
      <c r="A216" s="3"/>
      <c r="B216" s="2"/>
    </row>
    <row r="217" spans="1:2" ht="15.75" customHeight="1">
      <c r="A217" s="3"/>
      <c r="B217" s="2"/>
    </row>
    <row r="218" spans="1:2" ht="15.75" customHeight="1">
      <c r="A218" s="3"/>
      <c r="B218" s="2"/>
    </row>
    <row r="219" spans="1:2" ht="15.75" customHeight="1">
      <c r="A219" s="3"/>
      <c r="B219" s="2"/>
    </row>
    <row r="220" spans="1:2" ht="15.75" customHeight="1">
      <c r="A220" s="3"/>
      <c r="B220" s="2"/>
    </row>
    <row r="221" spans="1:2" ht="15.75" customHeight="1">
      <c r="A221" s="3"/>
      <c r="B221" s="2"/>
    </row>
    <row r="222" spans="1:2" ht="15.75" customHeight="1">
      <c r="A222" s="3"/>
      <c r="B222" s="2"/>
    </row>
    <row r="223" spans="1:2" ht="15.75" customHeight="1">
      <c r="A223" s="3"/>
      <c r="B223" s="2"/>
    </row>
    <row r="224" spans="1:2" ht="15.75" customHeight="1">
      <c r="A224" s="3"/>
      <c r="B224" s="2"/>
    </row>
    <row r="225" spans="1:2" ht="15.75" customHeight="1">
      <c r="A225" s="3"/>
      <c r="B225" s="2"/>
    </row>
    <row r="226" spans="1:2" ht="15.75" customHeight="1">
      <c r="A226" s="3"/>
      <c r="B226" s="2"/>
    </row>
    <row r="227" spans="1:2" ht="15.75" customHeight="1">
      <c r="A227" s="3"/>
      <c r="B227" s="2"/>
    </row>
    <row r="228" spans="1:2" ht="15.75" customHeight="1">
      <c r="A228" s="3"/>
      <c r="B228" s="2"/>
    </row>
    <row r="229" spans="1:2" ht="15.75" customHeight="1">
      <c r="A229" s="3"/>
      <c r="B229" s="2"/>
    </row>
    <row r="230" spans="1:2" ht="15.75" customHeight="1">
      <c r="A230" s="3"/>
      <c r="B230" s="2"/>
    </row>
    <row r="231" spans="1:2" ht="15.75" customHeight="1">
      <c r="A231" s="3"/>
      <c r="B231" s="2"/>
    </row>
    <row r="232" spans="1:2" ht="15.75" customHeight="1">
      <c r="A232" s="3"/>
      <c r="B232" s="2"/>
    </row>
    <row r="233" spans="1:2" ht="15.75" customHeight="1">
      <c r="A233" s="3"/>
      <c r="B233" s="2"/>
    </row>
    <row r="234" spans="1:2" ht="15.75" customHeight="1">
      <c r="A234" s="3"/>
      <c r="B234" s="2"/>
    </row>
    <row r="235" spans="1:2" ht="15.75" customHeight="1">
      <c r="A235" s="3"/>
      <c r="B235" s="2"/>
    </row>
    <row r="236" spans="1:2" ht="15.75" customHeight="1">
      <c r="A236" s="3"/>
      <c r="B236" s="2"/>
    </row>
    <row r="237" spans="1:2" ht="15.75" customHeight="1">
      <c r="A237" s="3"/>
      <c r="B237" s="2"/>
    </row>
    <row r="238" spans="1:2" ht="15.75" customHeight="1">
      <c r="A238" s="3"/>
      <c r="B238" s="2"/>
    </row>
    <row r="239" spans="1:2" ht="15.75" customHeight="1">
      <c r="A239" s="3"/>
      <c r="B239" s="2"/>
    </row>
    <row r="240" spans="1:2" ht="15.75" customHeight="1">
      <c r="A240" s="3"/>
      <c r="B240" s="2"/>
    </row>
    <row r="241" spans="1:2" ht="15.75" customHeight="1">
      <c r="A241" s="3"/>
      <c r="B241" s="2"/>
    </row>
    <row r="242" spans="1:2" ht="15.75" customHeight="1">
      <c r="A242" s="3"/>
      <c r="B242" s="2"/>
    </row>
    <row r="243" spans="1:2" ht="15.75" customHeight="1">
      <c r="A243" s="3"/>
      <c r="B243" s="2"/>
    </row>
    <row r="244" spans="1:2" ht="15.75" customHeight="1">
      <c r="A244" s="3"/>
      <c r="B244" s="2"/>
    </row>
    <row r="245" spans="1:2" ht="15.75" customHeight="1">
      <c r="A245" s="3"/>
      <c r="B245" s="2"/>
    </row>
    <row r="246" spans="1:2" ht="15.75" customHeight="1">
      <c r="A246" s="3"/>
      <c r="B246" s="2"/>
    </row>
    <row r="247" spans="1:2" ht="15.75" customHeight="1">
      <c r="A247" s="3"/>
      <c r="B247" s="2"/>
    </row>
    <row r="248" spans="1:2" ht="15.75" customHeight="1">
      <c r="A248" s="3"/>
      <c r="B248" s="2"/>
    </row>
    <row r="249" spans="1:2" ht="15.75" customHeight="1">
      <c r="A249" s="3"/>
      <c r="B249" s="2"/>
    </row>
    <row r="250" spans="1:2" ht="15.75" customHeight="1">
      <c r="A250" s="3"/>
      <c r="B250" s="2"/>
    </row>
    <row r="251" spans="1:2" ht="15.75" customHeight="1">
      <c r="A251" s="3"/>
      <c r="B251" s="2"/>
    </row>
    <row r="252" spans="1:2" ht="15.75" customHeight="1">
      <c r="A252" s="3"/>
      <c r="B252" s="2"/>
    </row>
    <row r="253" spans="1:2" ht="15.75" customHeight="1">
      <c r="A253" s="3"/>
      <c r="B253" s="2"/>
    </row>
    <row r="254" spans="1:2" ht="15.75" customHeight="1">
      <c r="A254" s="3"/>
      <c r="B254" s="2"/>
    </row>
    <row r="255" spans="1:2" ht="15.75" customHeight="1">
      <c r="A255" s="3"/>
      <c r="B255" s="2"/>
    </row>
    <row r="256" spans="1:2" ht="15.75" customHeight="1">
      <c r="A256" s="3"/>
      <c r="B256" s="2"/>
    </row>
    <row r="257" spans="1:2" ht="15.75" customHeight="1">
      <c r="A257" s="3"/>
      <c r="B257" s="2"/>
    </row>
    <row r="258" spans="1:2" ht="15.75" customHeight="1">
      <c r="A258" s="3"/>
      <c r="B258" s="2"/>
    </row>
    <row r="259" spans="1:2" ht="15.75" customHeight="1">
      <c r="A259" s="3"/>
      <c r="B259" s="2"/>
    </row>
    <row r="260" spans="1:2" ht="15.75" customHeight="1">
      <c r="A260" s="3"/>
      <c r="B260" s="2"/>
    </row>
    <row r="261" spans="1:2" ht="15.75" customHeight="1">
      <c r="A261" s="3"/>
      <c r="B261" s="2"/>
    </row>
    <row r="262" spans="1:2" ht="15.75" customHeight="1">
      <c r="A262" s="3"/>
      <c r="B262" s="2"/>
    </row>
    <row r="263" spans="1:2" ht="15.75" customHeight="1">
      <c r="A263" s="3"/>
      <c r="B263" s="2"/>
    </row>
    <row r="264" spans="1:2" ht="15.75" customHeight="1">
      <c r="A264" s="3"/>
      <c r="B264" s="2"/>
    </row>
    <row r="265" spans="1:2" ht="15.75" customHeight="1">
      <c r="A265" s="3"/>
      <c r="B265" s="2"/>
    </row>
    <row r="266" spans="1:2" ht="15.75" customHeight="1">
      <c r="A266" s="3"/>
      <c r="B266" s="2"/>
    </row>
    <row r="267" spans="1:2" ht="15.75" customHeight="1">
      <c r="A267" s="3"/>
      <c r="B267" s="2"/>
    </row>
    <row r="268" spans="1:2" ht="15.75" customHeight="1">
      <c r="A268" s="3"/>
      <c r="B268" s="2"/>
    </row>
    <row r="269" spans="1:2" ht="15.75" customHeight="1">
      <c r="A269" s="3"/>
      <c r="B269" s="2"/>
    </row>
    <row r="270" spans="1:2" ht="15.75" customHeight="1">
      <c r="A270" s="3"/>
      <c r="B270" s="2"/>
    </row>
    <row r="271" spans="1:2" ht="15.75" customHeight="1">
      <c r="A271" s="3"/>
      <c r="B271" s="2"/>
    </row>
    <row r="272" spans="1:2" ht="15.75" customHeight="1">
      <c r="A272" s="3"/>
      <c r="B272" s="2"/>
    </row>
    <row r="273" spans="1:2" ht="15.75" customHeight="1">
      <c r="A273" s="3"/>
      <c r="B273" s="2"/>
    </row>
    <row r="274" spans="1:2" ht="15.75" customHeight="1">
      <c r="A274" s="3"/>
      <c r="B274" s="2"/>
    </row>
    <row r="275" spans="1:2" ht="15.75" customHeight="1">
      <c r="A275" s="3"/>
      <c r="B275" s="2"/>
    </row>
    <row r="276" spans="1:2" ht="15.75" customHeight="1">
      <c r="A276" s="3"/>
      <c r="B276" s="2"/>
    </row>
    <row r="277" spans="1:2" ht="15.75" customHeight="1">
      <c r="A277" s="3"/>
      <c r="B277" s="2"/>
    </row>
    <row r="278" spans="1:2" ht="15.75" customHeight="1">
      <c r="A278" s="3"/>
      <c r="B278" s="2"/>
    </row>
    <row r="279" spans="1:2" ht="15.75" customHeight="1">
      <c r="A279" s="3"/>
      <c r="B279" s="2"/>
    </row>
    <row r="280" spans="1:2" ht="15.75" customHeight="1">
      <c r="A280" s="3"/>
      <c r="B280" s="2"/>
    </row>
    <row r="281" spans="1:2" ht="15.75" customHeight="1">
      <c r="A281" s="3"/>
      <c r="B281" s="2"/>
    </row>
    <row r="282" spans="1:2" ht="15.75" customHeight="1">
      <c r="A282" s="3"/>
      <c r="B282" s="2"/>
    </row>
    <row r="283" spans="1:2" ht="15.75" customHeight="1">
      <c r="A283" s="3"/>
      <c r="B283" s="2"/>
    </row>
    <row r="284" spans="1:2" ht="15.75" customHeight="1">
      <c r="A284" s="3"/>
      <c r="B284" s="2"/>
    </row>
    <row r="285" spans="1:2" ht="15.75" customHeight="1">
      <c r="A285" s="3"/>
      <c r="B285" s="2"/>
    </row>
    <row r="286" spans="1:2" ht="15.75" customHeight="1">
      <c r="A286" s="3"/>
      <c r="B286" s="2"/>
    </row>
    <row r="287" spans="1:2" ht="15.75" customHeight="1">
      <c r="A287" s="3"/>
      <c r="B287" s="2"/>
    </row>
    <row r="288" spans="1:2" ht="15.75" customHeight="1">
      <c r="A288" s="3"/>
      <c r="B288" s="2"/>
    </row>
    <row r="289" spans="1:2" ht="15.75" customHeight="1">
      <c r="A289" s="3"/>
      <c r="B289" s="2"/>
    </row>
    <row r="290" spans="1:2" ht="15.75" customHeight="1">
      <c r="A290" s="3"/>
      <c r="B290" s="2"/>
    </row>
    <row r="291" spans="1:2" ht="15.75" customHeight="1">
      <c r="A291" s="3"/>
      <c r="B291" s="2"/>
    </row>
    <row r="292" spans="1:2" ht="15.75" customHeight="1">
      <c r="A292" s="3"/>
      <c r="B292" s="2"/>
    </row>
    <row r="293" spans="1:2" ht="15.75" customHeight="1">
      <c r="A293" s="3"/>
      <c r="B293" s="2"/>
    </row>
    <row r="294" spans="1:2" ht="15.75" customHeight="1">
      <c r="A294" s="3"/>
      <c r="B294" s="2"/>
    </row>
    <row r="295" spans="1:2" ht="15.75" customHeight="1">
      <c r="A295" s="3"/>
      <c r="B295" s="2"/>
    </row>
    <row r="296" spans="1:2" ht="15.75" customHeight="1">
      <c r="A296" s="3"/>
      <c r="B296" s="2"/>
    </row>
    <row r="297" spans="1:2" ht="15.75" customHeight="1">
      <c r="A297" s="3"/>
      <c r="B297" s="2"/>
    </row>
    <row r="298" spans="1:2" ht="15.75" customHeight="1">
      <c r="A298" s="3"/>
      <c r="B298" s="2"/>
    </row>
    <row r="299" spans="1:2" ht="15.75" customHeight="1">
      <c r="A299" s="3"/>
      <c r="B299" s="2"/>
    </row>
    <row r="300" spans="1:2" ht="15.75" customHeight="1">
      <c r="A300" s="3"/>
      <c r="B300" s="2"/>
    </row>
    <row r="301" spans="1:2" ht="15.75" customHeight="1">
      <c r="A301" s="3"/>
      <c r="B301" s="2"/>
    </row>
    <row r="302" spans="1:2" ht="15.75" customHeight="1">
      <c r="A302" s="3"/>
      <c r="B302" s="2"/>
    </row>
    <row r="303" spans="1:2" ht="15.75" customHeight="1">
      <c r="A303" s="3"/>
      <c r="B303" s="2"/>
    </row>
    <row r="304" spans="1:2" ht="15.75" customHeight="1">
      <c r="A304" s="3"/>
      <c r="B304" s="2"/>
    </row>
    <row r="305" spans="1:2" ht="15.75" customHeight="1">
      <c r="A305" s="3"/>
      <c r="B305" s="2"/>
    </row>
    <row r="306" spans="1:2" ht="15.75" customHeight="1">
      <c r="A306" s="3"/>
      <c r="B306" s="2"/>
    </row>
    <row r="307" spans="1:2" ht="15.75" customHeight="1">
      <c r="A307" s="3"/>
      <c r="B307" s="2"/>
    </row>
    <row r="308" spans="1:2" ht="15.75" customHeight="1">
      <c r="A308" s="3"/>
      <c r="B308" s="2"/>
    </row>
    <row r="309" spans="1:2" ht="15.75" customHeight="1">
      <c r="A309" s="3"/>
      <c r="B309" s="2"/>
    </row>
    <row r="310" spans="1:2" ht="15.75" customHeight="1">
      <c r="A310" s="3"/>
      <c r="B310" s="2"/>
    </row>
    <row r="311" spans="1:2" ht="15.75" customHeight="1">
      <c r="A311" s="3"/>
      <c r="B311" s="2"/>
    </row>
    <row r="312" spans="1:2" ht="15.75" customHeight="1">
      <c r="A312" s="3"/>
      <c r="B312" s="2"/>
    </row>
    <row r="313" spans="1:2" ht="15.75" customHeight="1">
      <c r="A313" s="3"/>
      <c r="B313" s="2"/>
    </row>
    <row r="314" spans="1:2" ht="15.75" customHeight="1">
      <c r="A314" s="3"/>
      <c r="B314" s="2"/>
    </row>
    <row r="315" spans="1:2" ht="15.75" customHeight="1">
      <c r="A315" s="3"/>
      <c r="B315" s="2"/>
    </row>
    <row r="316" spans="1:2" ht="15.75" customHeight="1">
      <c r="A316" s="3"/>
      <c r="B316" s="2"/>
    </row>
    <row r="317" spans="1:2" ht="15.75" customHeight="1">
      <c r="A317" s="3"/>
      <c r="B317" s="2"/>
    </row>
    <row r="318" spans="1:2" ht="15.75" customHeight="1">
      <c r="A318" s="3"/>
      <c r="B318" s="2"/>
    </row>
    <row r="319" spans="1:2" ht="15.75" customHeight="1">
      <c r="A319" s="3"/>
      <c r="B319" s="2"/>
    </row>
    <row r="320" spans="1:2" ht="15.75" customHeight="1">
      <c r="A320" s="3"/>
      <c r="B320" s="2"/>
    </row>
    <row r="321" spans="1:2" ht="15.75" customHeight="1">
      <c r="A321" s="3"/>
      <c r="B321" s="2"/>
    </row>
    <row r="322" spans="1:2" ht="15.75" customHeight="1">
      <c r="A322" s="3"/>
      <c r="B322" s="2"/>
    </row>
    <row r="323" spans="1:2" ht="15.75" customHeight="1">
      <c r="A323" s="3"/>
      <c r="B323" s="2"/>
    </row>
    <row r="324" spans="1:2" ht="15.75" customHeight="1">
      <c r="A324" s="3"/>
      <c r="B324" s="2"/>
    </row>
    <row r="325" spans="1:2" ht="15.75" customHeight="1">
      <c r="A325" s="3"/>
      <c r="B325" s="2"/>
    </row>
    <row r="326" spans="1:2" ht="15.75" customHeight="1">
      <c r="A326" s="3"/>
      <c r="B326" s="2"/>
    </row>
    <row r="327" spans="1:2" ht="15.75" customHeight="1">
      <c r="A327" s="3"/>
      <c r="B327" s="2"/>
    </row>
    <row r="328" spans="1:2" ht="15.75" customHeight="1">
      <c r="A328" s="3"/>
      <c r="B328" s="2"/>
    </row>
    <row r="329" spans="1:2" ht="15.75" customHeight="1">
      <c r="A329" s="3"/>
      <c r="B329" s="2"/>
    </row>
    <row r="330" spans="1:2" ht="15.75" customHeight="1">
      <c r="A330" s="3"/>
      <c r="B330" s="2"/>
    </row>
    <row r="331" spans="1:2" ht="15.75" customHeight="1">
      <c r="A331" s="3"/>
      <c r="B331" s="2"/>
    </row>
    <row r="332" spans="1:2" ht="15.75" customHeight="1">
      <c r="A332" s="3"/>
      <c r="B332" s="2"/>
    </row>
    <row r="333" spans="1:2" ht="15.75" customHeight="1">
      <c r="A333" s="3"/>
      <c r="B333" s="2"/>
    </row>
    <row r="334" spans="1:2" ht="15.75" customHeight="1">
      <c r="A334" s="3"/>
      <c r="B334" s="2"/>
    </row>
    <row r="335" spans="1:2" ht="15.75" customHeight="1">
      <c r="A335" s="3"/>
      <c r="B335" s="2"/>
    </row>
    <row r="336" spans="1:2" ht="15.75" customHeight="1">
      <c r="A336" s="3"/>
      <c r="B336" s="2"/>
    </row>
    <row r="337" spans="1:2" ht="15.75" customHeight="1">
      <c r="A337" s="3"/>
      <c r="B337" s="2"/>
    </row>
    <row r="338" spans="1:2" ht="15.75" customHeight="1">
      <c r="A338" s="3"/>
      <c r="B338" s="2"/>
    </row>
    <row r="339" spans="1:2" ht="15.75" customHeight="1">
      <c r="A339" s="3"/>
      <c r="B339" s="2"/>
    </row>
    <row r="340" spans="1:2" ht="15.75" customHeight="1">
      <c r="A340" s="3"/>
      <c r="B340" s="2"/>
    </row>
    <row r="341" spans="1:2" ht="15.75" customHeight="1">
      <c r="A341" s="3"/>
      <c r="B341" s="2"/>
    </row>
    <row r="342" spans="1:2" ht="15.75" customHeight="1">
      <c r="A342" s="3"/>
      <c r="B342" s="2"/>
    </row>
    <row r="343" spans="1:2" ht="15.75" customHeight="1">
      <c r="A343" s="3"/>
      <c r="B343" s="2"/>
    </row>
    <row r="344" spans="1:2" ht="15.75" customHeight="1">
      <c r="A344" s="3"/>
      <c r="B344" s="2"/>
    </row>
    <row r="345" spans="1:2" ht="15.75" customHeight="1">
      <c r="A345" s="3"/>
      <c r="B345" s="2"/>
    </row>
    <row r="346" spans="1:2" ht="15.75" customHeight="1">
      <c r="A346" s="3"/>
      <c r="B346" s="2"/>
    </row>
    <row r="347" spans="1:2" ht="15.75" customHeight="1">
      <c r="A347" s="3"/>
      <c r="B347" s="2"/>
    </row>
    <row r="348" spans="1:2" ht="15.75" customHeight="1">
      <c r="A348" s="3"/>
      <c r="B348" s="2"/>
    </row>
    <row r="349" spans="1:2" ht="15.75" customHeight="1">
      <c r="A349" s="3"/>
      <c r="B349" s="2"/>
    </row>
    <row r="350" spans="1:2" ht="15.75" customHeight="1">
      <c r="A350" s="3"/>
      <c r="B350" s="2"/>
    </row>
    <row r="351" spans="1:2" ht="15.75" customHeight="1">
      <c r="A351" s="3"/>
      <c r="B351" s="2"/>
    </row>
    <row r="352" spans="1:2" ht="15.75" customHeight="1">
      <c r="A352" s="3"/>
      <c r="B352" s="2"/>
    </row>
    <row r="353" spans="1:2" ht="15.75" customHeight="1">
      <c r="A353" s="3"/>
      <c r="B353" s="2"/>
    </row>
    <row r="354" spans="1:2" ht="15.75" customHeight="1">
      <c r="A354" s="3"/>
      <c r="B354" s="2"/>
    </row>
    <row r="355" spans="1:2" ht="15.75" customHeight="1">
      <c r="A355" s="3"/>
      <c r="B355" s="2"/>
    </row>
    <row r="356" spans="1:2" ht="15.75" customHeight="1">
      <c r="A356" s="3"/>
      <c r="B356" s="2"/>
    </row>
    <row r="357" spans="1:2" ht="15.75" customHeight="1">
      <c r="A357" s="3"/>
      <c r="B357" s="2"/>
    </row>
    <row r="358" spans="1:2" ht="15.75" customHeight="1">
      <c r="A358" s="3"/>
      <c r="B358" s="2"/>
    </row>
    <row r="359" spans="1:2" ht="15.75" customHeight="1">
      <c r="A359" s="3"/>
      <c r="B359" s="2"/>
    </row>
    <row r="360" spans="1:2" ht="15.75" customHeight="1">
      <c r="A360" s="3"/>
      <c r="B360" s="2"/>
    </row>
    <row r="361" spans="1:2" ht="15.75" customHeight="1">
      <c r="A361" s="3"/>
      <c r="B361" s="2"/>
    </row>
    <row r="362" spans="1:2" ht="15.75" customHeight="1">
      <c r="A362" s="3"/>
      <c r="B362" s="2"/>
    </row>
    <row r="363" spans="1:2" ht="15.75" customHeight="1">
      <c r="A363" s="3"/>
      <c r="B363" s="2"/>
    </row>
    <row r="364" spans="1:2" ht="15.75" customHeight="1">
      <c r="A364" s="3"/>
      <c r="B364" s="2"/>
    </row>
    <row r="365" spans="1:2" ht="15.75" customHeight="1">
      <c r="A365" s="3"/>
      <c r="B365" s="2"/>
    </row>
    <row r="366" spans="1:2" ht="15.75" customHeight="1">
      <c r="A366" s="3"/>
      <c r="B366" s="2"/>
    </row>
    <row r="367" spans="1:2" ht="15.75" customHeight="1">
      <c r="A367" s="3"/>
      <c r="B367" s="2"/>
    </row>
    <row r="368" spans="1:2" ht="15.75" customHeight="1">
      <c r="A368" s="3"/>
      <c r="B368" s="2"/>
    </row>
    <row r="369" spans="1:2" ht="15.75" customHeight="1">
      <c r="A369" s="3"/>
      <c r="B369" s="2"/>
    </row>
    <row r="370" spans="1:2" ht="15.75" customHeight="1">
      <c r="A370" s="3"/>
      <c r="B370" s="2"/>
    </row>
    <row r="371" spans="1:2" ht="15.75" customHeight="1">
      <c r="A371" s="3"/>
      <c r="B371" s="2"/>
    </row>
    <row r="372" spans="1:2" ht="15.75" customHeight="1">
      <c r="A372" s="3"/>
      <c r="B372" s="2"/>
    </row>
    <row r="373" spans="1:2" ht="15.75" customHeight="1">
      <c r="A373" s="3"/>
      <c r="B373" s="2"/>
    </row>
    <row r="374" spans="1:2" ht="15.75" customHeight="1">
      <c r="A374" s="3"/>
      <c r="B374" s="2"/>
    </row>
    <row r="375" spans="1:2" ht="15.75" customHeight="1">
      <c r="A375" s="3"/>
      <c r="B375" s="2"/>
    </row>
    <row r="376" spans="1:2" ht="15.75" customHeight="1">
      <c r="A376" s="3"/>
      <c r="B376" s="2"/>
    </row>
    <row r="377" spans="1:2" ht="15.75" customHeight="1">
      <c r="A377" s="3"/>
      <c r="B377" s="2"/>
    </row>
    <row r="378" spans="1:2" ht="15.75" customHeight="1">
      <c r="A378" s="3"/>
      <c r="B378" s="2"/>
    </row>
    <row r="379" spans="1:2" ht="15.75" customHeight="1">
      <c r="A379" s="3"/>
      <c r="B379" s="2"/>
    </row>
    <row r="380" spans="1:2" ht="15.75" customHeight="1">
      <c r="A380" s="3"/>
      <c r="B380" s="2"/>
    </row>
    <row r="381" spans="1:2" ht="15.75" customHeight="1">
      <c r="A381" s="3"/>
      <c r="B381" s="2"/>
    </row>
    <row r="382" spans="1:2" ht="15.75" customHeight="1">
      <c r="A382" s="3"/>
      <c r="B382" s="2"/>
    </row>
    <row r="383" spans="1:2" ht="15.75" customHeight="1">
      <c r="A383" s="3"/>
      <c r="B383" s="2"/>
    </row>
    <row r="384" spans="1:2" ht="15.75" customHeight="1">
      <c r="A384" s="3"/>
      <c r="B384" s="2"/>
    </row>
    <row r="385" spans="1:2" ht="15.75" customHeight="1">
      <c r="A385" s="3"/>
      <c r="B385" s="2"/>
    </row>
    <row r="386" spans="1:2" ht="15.75" customHeight="1">
      <c r="A386" s="3"/>
      <c r="B386" s="2"/>
    </row>
    <row r="387" spans="1:2" ht="15.75" customHeight="1">
      <c r="A387" s="3"/>
      <c r="B387" s="2"/>
    </row>
    <row r="388" spans="1:2" ht="15.75" customHeight="1">
      <c r="A388" s="3"/>
      <c r="B388" s="2"/>
    </row>
    <row r="389" spans="1:2" ht="15.75" customHeight="1">
      <c r="A389" s="3"/>
      <c r="B389" s="2"/>
    </row>
    <row r="390" spans="1:2" ht="15.75" customHeight="1">
      <c r="A390" s="3"/>
      <c r="B390" s="2"/>
    </row>
    <row r="391" spans="1:2" ht="15.75" customHeight="1">
      <c r="A391" s="3"/>
      <c r="B391" s="2"/>
    </row>
    <row r="392" spans="1:2" ht="15.75" customHeight="1">
      <c r="A392" s="3"/>
      <c r="B392" s="2"/>
    </row>
    <row r="393" spans="1:2" ht="15.75" customHeight="1">
      <c r="A393" s="3"/>
      <c r="B393" s="2"/>
    </row>
    <row r="394" spans="1:2" ht="15.75" customHeight="1">
      <c r="A394" s="3"/>
      <c r="B394" s="2"/>
    </row>
    <row r="395" spans="1:2" ht="15.75" customHeight="1">
      <c r="A395" s="3"/>
      <c r="B395" s="2"/>
    </row>
    <row r="396" spans="1:2" ht="15.75" customHeight="1">
      <c r="A396" s="3"/>
      <c r="B396" s="2"/>
    </row>
    <row r="397" spans="1:2" ht="15.75" customHeight="1">
      <c r="A397" s="3"/>
      <c r="B397" s="2"/>
    </row>
    <row r="398" spans="1:2" ht="15.75" customHeight="1">
      <c r="A398" s="3"/>
      <c r="B398" s="2"/>
    </row>
    <row r="399" spans="1:2" ht="15.75" customHeight="1">
      <c r="A399" s="3"/>
      <c r="B399" s="2"/>
    </row>
    <row r="400" spans="1:2" ht="15.75" customHeight="1">
      <c r="A400" s="3"/>
      <c r="B400" s="2"/>
    </row>
    <row r="401" spans="1:2" ht="15.75" customHeight="1">
      <c r="A401" s="3"/>
      <c r="B401" s="2"/>
    </row>
    <row r="402" spans="1:2" ht="15.75" customHeight="1">
      <c r="A402" s="3"/>
      <c r="B402" s="2"/>
    </row>
    <row r="403" spans="1:2" ht="15.75" customHeight="1">
      <c r="A403" s="3"/>
      <c r="B403" s="2"/>
    </row>
    <row r="404" spans="1:2" ht="15.75" customHeight="1">
      <c r="A404" s="3"/>
      <c r="B404" s="2"/>
    </row>
    <row r="405" spans="1:2" ht="15.75" customHeight="1">
      <c r="A405" s="3"/>
      <c r="B405" s="2"/>
    </row>
    <row r="406" spans="1:2" ht="15.75" customHeight="1">
      <c r="A406" s="3"/>
      <c r="B406" s="2"/>
    </row>
    <row r="407" spans="1:2" ht="15.75" customHeight="1">
      <c r="A407" s="3"/>
      <c r="B407" s="2"/>
    </row>
    <row r="408" spans="1:2" ht="15.75" customHeight="1">
      <c r="A408" s="3"/>
      <c r="B408" s="2"/>
    </row>
    <row r="409" spans="1:2" ht="15.75" customHeight="1">
      <c r="A409" s="3"/>
      <c r="B409" s="2"/>
    </row>
    <row r="410" spans="1:2" ht="15.75" customHeight="1">
      <c r="A410" s="3"/>
      <c r="B410" s="2"/>
    </row>
    <row r="411" spans="1:2" ht="15.75" customHeight="1">
      <c r="A411" s="3"/>
      <c r="B411" s="2"/>
    </row>
    <row r="412" spans="1:2" ht="15.75" customHeight="1">
      <c r="A412" s="3"/>
      <c r="B412" s="2"/>
    </row>
    <row r="413" spans="1:2" ht="15.75" customHeight="1">
      <c r="A413" s="3"/>
      <c r="B413" s="2"/>
    </row>
    <row r="414" spans="1:2" ht="15.75" customHeight="1">
      <c r="A414" s="3"/>
      <c r="B414" s="2"/>
    </row>
    <row r="415" spans="1:2" ht="15.75" customHeight="1">
      <c r="A415" s="3"/>
      <c r="B415" s="2"/>
    </row>
    <row r="416" spans="1:2" ht="15.75" customHeight="1">
      <c r="A416" s="3"/>
      <c r="B416" s="2"/>
    </row>
    <row r="417" spans="1:2" ht="15.75" customHeight="1">
      <c r="A417" s="3"/>
      <c r="B417" s="2"/>
    </row>
    <row r="418" spans="1:2" ht="15.75" customHeight="1">
      <c r="A418" s="3"/>
      <c r="B418" s="2"/>
    </row>
    <row r="419" spans="1:2" ht="15.75" customHeight="1">
      <c r="A419" s="3"/>
      <c r="B419" s="2"/>
    </row>
    <row r="420" spans="1:2" ht="15.75" customHeight="1">
      <c r="A420" s="3"/>
      <c r="B420" s="2"/>
    </row>
    <row r="421" spans="1:2" ht="15.75" customHeight="1">
      <c r="A421" s="3"/>
      <c r="B421" s="2"/>
    </row>
    <row r="422" spans="1:2" ht="15.75" customHeight="1">
      <c r="A422" s="3"/>
      <c r="B422" s="2"/>
    </row>
    <row r="423" spans="1:2" ht="15.75" customHeight="1">
      <c r="A423" s="3"/>
      <c r="B423" s="2"/>
    </row>
    <row r="424" spans="1:2" ht="15.75" customHeight="1">
      <c r="A424" s="3"/>
      <c r="B424" s="2"/>
    </row>
    <row r="425" spans="1:2" ht="15.75" customHeight="1">
      <c r="A425" s="3"/>
      <c r="B425" s="2"/>
    </row>
    <row r="426" spans="1:2" ht="15.75" customHeight="1">
      <c r="A426" s="3"/>
      <c r="B426" s="2"/>
    </row>
    <row r="427" spans="1:2" ht="15.75" customHeight="1">
      <c r="A427" s="3"/>
      <c r="B427" s="2"/>
    </row>
    <row r="428" spans="1:2" ht="15.75" customHeight="1">
      <c r="A428" s="3"/>
      <c r="B428" s="2"/>
    </row>
    <row r="429" spans="1:2" ht="15.75" customHeight="1">
      <c r="A429" s="3"/>
      <c r="B429" s="2"/>
    </row>
    <row r="430" spans="1:2" ht="15.75" customHeight="1">
      <c r="A430" s="3"/>
      <c r="B430" s="2"/>
    </row>
    <row r="431" spans="1:2" ht="15.75" customHeight="1">
      <c r="A431" s="3"/>
      <c r="B431" s="2"/>
    </row>
    <row r="432" spans="1:2" ht="15.75" customHeight="1">
      <c r="A432" s="3"/>
      <c r="B432" s="2"/>
    </row>
    <row r="433" spans="1:2" ht="15.75" customHeight="1">
      <c r="A433" s="3"/>
      <c r="B433" s="2"/>
    </row>
    <row r="434" spans="1:2" ht="15.75" customHeight="1">
      <c r="A434" s="3"/>
      <c r="B434" s="2"/>
    </row>
    <row r="435" spans="1:2" ht="15.75" customHeight="1">
      <c r="A435" s="3"/>
      <c r="B435" s="2"/>
    </row>
    <row r="436" spans="1:2" ht="15.75" customHeight="1">
      <c r="A436" s="3"/>
      <c r="B436" s="2"/>
    </row>
    <row r="437" spans="1:2" ht="15.75" customHeight="1">
      <c r="A437" s="3"/>
      <c r="B437" s="2"/>
    </row>
    <row r="438" spans="1:2" ht="15.75" customHeight="1">
      <c r="A438" s="3"/>
      <c r="B438" s="2"/>
    </row>
    <row r="439" spans="1:2" ht="15.75" customHeight="1">
      <c r="A439" s="3"/>
      <c r="B439" s="2"/>
    </row>
    <row r="440" spans="1:2" ht="15.75" customHeight="1">
      <c r="A440" s="3"/>
      <c r="B440" s="2"/>
    </row>
    <row r="441" spans="1:2" ht="15.75" customHeight="1">
      <c r="A441" s="3"/>
      <c r="B441" s="2"/>
    </row>
    <row r="442" spans="1:2" ht="15.75" customHeight="1">
      <c r="A442" s="3"/>
      <c r="B442" s="2"/>
    </row>
    <row r="443" spans="1:2" ht="15.75" customHeight="1">
      <c r="A443" s="3"/>
      <c r="B443" s="2"/>
    </row>
    <row r="444" spans="1:2" ht="15.75" customHeight="1">
      <c r="A444" s="3"/>
      <c r="B444" s="2"/>
    </row>
    <row r="445" spans="1:2" ht="15.75" customHeight="1">
      <c r="A445" s="3"/>
      <c r="B445" s="2"/>
    </row>
    <row r="446" spans="1:2" ht="15.75" customHeight="1">
      <c r="A446" s="3"/>
      <c r="B446" s="2"/>
    </row>
    <row r="447" spans="1:2" ht="15.75" customHeight="1">
      <c r="A447" s="3"/>
      <c r="B447" s="2"/>
    </row>
    <row r="448" spans="1:2" ht="15.75" customHeight="1">
      <c r="A448" s="3"/>
      <c r="B448" s="2"/>
    </row>
    <row r="449" spans="1:2" ht="15.75" customHeight="1">
      <c r="A449" s="3"/>
      <c r="B449" s="2"/>
    </row>
    <row r="450" spans="1:2" ht="15.75" customHeight="1">
      <c r="A450" s="3"/>
      <c r="B450" s="2"/>
    </row>
    <row r="451" spans="1:2" ht="15.75" customHeight="1">
      <c r="A451" s="3"/>
      <c r="B451" s="2"/>
    </row>
    <row r="452" spans="1:2" ht="15.75" customHeight="1">
      <c r="A452" s="3"/>
      <c r="B452" s="2"/>
    </row>
    <row r="453" spans="1:2" ht="15.75" customHeight="1">
      <c r="A453" s="3"/>
      <c r="B453" s="2"/>
    </row>
    <row r="454" spans="1:2" ht="15.75" customHeight="1">
      <c r="A454" s="3"/>
      <c r="B454" s="2"/>
    </row>
    <row r="455" spans="1:2" ht="15.75" customHeight="1">
      <c r="A455" s="3"/>
      <c r="B455" s="2"/>
    </row>
    <row r="456" spans="1:2" ht="15.75" customHeight="1">
      <c r="A456" s="3"/>
      <c r="B456" s="2"/>
    </row>
    <row r="457" spans="1:2" ht="15.75" customHeight="1">
      <c r="A457" s="3"/>
      <c r="B457" s="2"/>
    </row>
    <row r="458" spans="1:2" ht="15.75" customHeight="1">
      <c r="A458" s="3"/>
      <c r="B458" s="2"/>
    </row>
    <row r="459" spans="1:2" ht="15.75" customHeight="1">
      <c r="A459" s="3"/>
      <c r="B459" s="2"/>
    </row>
    <row r="460" spans="1:2" ht="15.75" customHeight="1">
      <c r="A460" s="3"/>
      <c r="B460" s="2"/>
    </row>
    <row r="461" spans="1:2" ht="15.75" customHeight="1">
      <c r="A461" s="3"/>
      <c r="B461" s="2"/>
    </row>
    <row r="462" spans="1:2" ht="15.75" customHeight="1">
      <c r="A462" s="3"/>
      <c r="B462" s="2"/>
    </row>
    <row r="463" spans="1:2" ht="15.75" customHeight="1">
      <c r="A463" s="3"/>
      <c r="B463" s="2"/>
    </row>
    <row r="464" spans="1:2" ht="15.75" customHeight="1">
      <c r="A464" s="3"/>
      <c r="B464" s="2"/>
    </row>
    <row r="465" spans="1:2" ht="15.75" customHeight="1">
      <c r="A465" s="3"/>
      <c r="B465" s="2"/>
    </row>
    <row r="466" spans="1:2" ht="15.75" customHeight="1">
      <c r="A466" s="3"/>
      <c r="B466" s="2"/>
    </row>
    <row r="467" spans="1:2" ht="15.75" customHeight="1">
      <c r="A467" s="3"/>
      <c r="B467" s="2"/>
    </row>
    <row r="468" spans="1:2" ht="15.75" customHeight="1">
      <c r="A468" s="3"/>
      <c r="B468" s="2"/>
    </row>
    <row r="469" spans="1:2" ht="15.75" customHeight="1">
      <c r="A469" s="3"/>
      <c r="B469" s="2"/>
    </row>
    <row r="470" spans="1:2" ht="15.75" customHeight="1">
      <c r="A470" s="3"/>
      <c r="B470" s="2"/>
    </row>
    <row r="471" spans="1:2" ht="15.75" customHeight="1">
      <c r="A471" s="3"/>
      <c r="B471" s="2"/>
    </row>
    <row r="472" spans="1:2" ht="15.75" customHeight="1">
      <c r="A472" s="3"/>
      <c r="B472" s="2"/>
    </row>
    <row r="473" spans="1:2" ht="15.75" customHeight="1">
      <c r="A473" s="3"/>
      <c r="B473" s="2"/>
    </row>
    <row r="474" spans="1:2" ht="15.75" customHeight="1">
      <c r="A474" s="3"/>
      <c r="B474" s="2"/>
    </row>
    <row r="475" spans="1:2" ht="15.75" customHeight="1">
      <c r="A475" s="3"/>
      <c r="B475" s="2"/>
    </row>
    <row r="476" spans="1:2" ht="15.75" customHeight="1">
      <c r="A476" s="3"/>
      <c r="B476" s="2"/>
    </row>
    <row r="477" spans="1:2" ht="15.75" customHeight="1">
      <c r="A477" s="3"/>
      <c r="B477" s="2"/>
    </row>
    <row r="478" spans="1:2" ht="15.75" customHeight="1">
      <c r="A478" s="3"/>
      <c r="B478" s="2"/>
    </row>
    <row r="479" spans="1:2" ht="15.75" customHeight="1">
      <c r="A479" s="3"/>
      <c r="B479" s="2"/>
    </row>
    <row r="480" spans="1:2" ht="15.75" customHeight="1">
      <c r="A480" s="3"/>
      <c r="B480" s="2"/>
    </row>
    <row r="481" spans="1:2" ht="15.75" customHeight="1">
      <c r="A481" s="3"/>
      <c r="B481" s="2"/>
    </row>
    <row r="482" spans="1:2" ht="15.75" customHeight="1">
      <c r="A482" s="3"/>
      <c r="B482" s="2"/>
    </row>
    <row r="483" spans="1:2" ht="15.75" customHeight="1">
      <c r="A483" s="3"/>
      <c r="B483" s="2"/>
    </row>
    <row r="484" spans="1:2" ht="15.75" customHeight="1">
      <c r="A484" s="3"/>
      <c r="B484" s="2"/>
    </row>
    <row r="485" spans="1:2" ht="15.75" customHeight="1">
      <c r="A485" s="3"/>
      <c r="B485" s="2"/>
    </row>
    <row r="486" spans="1:2" ht="15.75" customHeight="1">
      <c r="A486" s="3"/>
      <c r="B486" s="2"/>
    </row>
    <row r="487" spans="1:2" ht="15.75" customHeight="1">
      <c r="A487" s="3"/>
      <c r="B487" s="2"/>
    </row>
    <row r="488" spans="1:2" ht="15.75" customHeight="1">
      <c r="A488" s="3"/>
      <c r="B488" s="2"/>
    </row>
    <row r="489" spans="1:2" ht="15.75" customHeight="1">
      <c r="A489" s="3"/>
      <c r="B489" s="2"/>
    </row>
    <row r="490" spans="1:2" ht="15.75" customHeight="1">
      <c r="A490" s="3"/>
      <c r="B490" s="2"/>
    </row>
    <row r="491" spans="1:2" ht="15.75" customHeight="1">
      <c r="A491" s="3"/>
      <c r="B491" s="2"/>
    </row>
    <row r="492" spans="1:2" ht="15.75" customHeight="1">
      <c r="A492" s="3"/>
      <c r="B492" s="2"/>
    </row>
    <row r="493" spans="1:2" ht="15.75" customHeight="1">
      <c r="A493" s="3"/>
      <c r="B493" s="2"/>
    </row>
    <row r="494" spans="1:2" ht="15.75" customHeight="1">
      <c r="A494" s="3"/>
      <c r="B494" s="2"/>
    </row>
    <row r="495" spans="1:2" ht="15.75" customHeight="1">
      <c r="A495" s="3"/>
      <c r="B495" s="2"/>
    </row>
    <row r="496" spans="1:2" ht="15.75" customHeight="1">
      <c r="A496" s="3"/>
      <c r="B496" s="2"/>
    </row>
    <row r="497" spans="1:2" ht="15.75" customHeight="1">
      <c r="A497" s="3"/>
      <c r="B497" s="2"/>
    </row>
    <row r="498" spans="1:2" ht="15.75" customHeight="1">
      <c r="A498" s="3"/>
      <c r="B498" s="2"/>
    </row>
    <row r="499" spans="1:2" ht="15.75" customHeight="1">
      <c r="A499" s="3"/>
      <c r="B499" s="2"/>
    </row>
    <row r="500" spans="1:2" ht="15.75" customHeight="1">
      <c r="A500" s="3"/>
      <c r="B500" s="2"/>
    </row>
    <row r="501" spans="1:2" ht="15.75" customHeight="1">
      <c r="A501" s="3"/>
      <c r="B501" s="2"/>
    </row>
    <row r="502" spans="1:2" ht="15.75" customHeight="1">
      <c r="A502" s="3"/>
      <c r="B502" s="2"/>
    </row>
    <row r="503" spans="1:2" ht="15.75" customHeight="1">
      <c r="A503" s="3"/>
      <c r="B503" s="2"/>
    </row>
    <row r="504" spans="1:2" ht="15.75" customHeight="1">
      <c r="A504" s="3"/>
      <c r="B504" s="2"/>
    </row>
    <row r="505" spans="1:2" ht="15.75" customHeight="1">
      <c r="A505" s="3"/>
      <c r="B505" s="2"/>
    </row>
    <row r="506" spans="1:2" ht="15.75" customHeight="1">
      <c r="A506" s="3"/>
      <c r="B506" s="2"/>
    </row>
    <row r="507" spans="1:2" ht="15.75" customHeight="1">
      <c r="A507" s="3"/>
      <c r="B507" s="2"/>
    </row>
    <row r="508" spans="1:2" ht="15.75" customHeight="1">
      <c r="A508" s="3"/>
      <c r="B508" s="2"/>
    </row>
    <row r="509" spans="1:2" ht="15.75" customHeight="1">
      <c r="A509" s="3"/>
      <c r="B509" s="2"/>
    </row>
    <row r="510" spans="1:2" ht="15.75" customHeight="1">
      <c r="A510" s="3"/>
      <c r="B510" s="2"/>
    </row>
    <row r="511" spans="1:2" ht="15.75" customHeight="1">
      <c r="A511" s="3"/>
      <c r="B511" s="2"/>
    </row>
    <row r="512" spans="1:2" ht="15.75" customHeight="1">
      <c r="A512" s="3"/>
      <c r="B512" s="2"/>
    </row>
    <row r="513" spans="1:2" ht="15.75" customHeight="1">
      <c r="A513" s="3"/>
      <c r="B513" s="2"/>
    </row>
    <row r="514" spans="1:2" ht="15.75" customHeight="1">
      <c r="A514" s="3"/>
      <c r="B514" s="2"/>
    </row>
    <row r="515" spans="1:2" ht="15.75" customHeight="1">
      <c r="A515" s="3"/>
      <c r="B515" s="2"/>
    </row>
    <row r="516" spans="1:2" ht="15.75" customHeight="1">
      <c r="A516" s="3"/>
      <c r="B516" s="2"/>
    </row>
    <row r="517" spans="1:2" ht="15.75" customHeight="1">
      <c r="A517" s="3"/>
      <c r="B517" s="2"/>
    </row>
    <row r="518" spans="1:2" ht="15.75" customHeight="1">
      <c r="A518" s="3"/>
      <c r="B518" s="2"/>
    </row>
    <row r="519" spans="1:2" ht="15.75" customHeight="1">
      <c r="A519" s="3"/>
      <c r="B519" s="2"/>
    </row>
    <row r="520" spans="1:2" ht="15.75" customHeight="1">
      <c r="A520" s="3"/>
      <c r="B520" s="2"/>
    </row>
    <row r="521" spans="1:2" ht="15.75" customHeight="1">
      <c r="A521" s="3"/>
      <c r="B521" s="2"/>
    </row>
    <row r="522" spans="1:2" ht="15.75" customHeight="1">
      <c r="A522" s="3"/>
      <c r="B522" s="2"/>
    </row>
    <row r="523" spans="1:2" ht="15.75" customHeight="1">
      <c r="A523" s="3"/>
      <c r="B523" s="2"/>
    </row>
    <row r="524" spans="1:2" ht="15.75" customHeight="1">
      <c r="A524" s="3"/>
      <c r="B524" s="2"/>
    </row>
    <row r="525" spans="1:2" ht="15.75" customHeight="1">
      <c r="A525" s="3"/>
      <c r="B525" s="2"/>
    </row>
    <row r="526" spans="1:2" ht="15.75" customHeight="1">
      <c r="A526" s="3"/>
      <c r="B526" s="2"/>
    </row>
    <row r="527" spans="1:2" ht="15.75" customHeight="1">
      <c r="A527" s="3"/>
      <c r="B527" s="2"/>
    </row>
    <row r="528" spans="1:2" ht="15.75" customHeight="1">
      <c r="A528" s="3"/>
      <c r="B528" s="2"/>
    </row>
    <row r="529" spans="1:2" ht="15.75" customHeight="1">
      <c r="A529" s="3"/>
      <c r="B529" s="2"/>
    </row>
    <row r="530" spans="1:2" ht="15.75" customHeight="1">
      <c r="A530" s="3"/>
      <c r="B530" s="2"/>
    </row>
    <row r="531" spans="1:2" ht="15.75" customHeight="1">
      <c r="A531" s="3"/>
      <c r="B531" s="2"/>
    </row>
    <row r="532" spans="1:2" ht="15.75" customHeight="1">
      <c r="A532" s="3"/>
      <c r="B532" s="2"/>
    </row>
    <row r="533" spans="1:2" ht="15.75" customHeight="1">
      <c r="A533" s="3"/>
      <c r="B533" s="2"/>
    </row>
    <row r="534" spans="1:2" ht="15.75" customHeight="1">
      <c r="A534" s="3"/>
      <c r="B534" s="2"/>
    </row>
    <row r="535" spans="1:2" ht="15.75" customHeight="1">
      <c r="A535" s="3"/>
      <c r="B535" s="2"/>
    </row>
    <row r="536" spans="1:2" ht="15.75" customHeight="1">
      <c r="A536" s="3"/>
      <c r="B536" s="2"/>
    </row>
    <row r="537" spans="1:2" ht="15.75" customHeight="1">
      <c r="A537" s="3"/>
      <c r="B537" s="2"/>
    </row>
    <row r="538" spans="1:2" ht="15.75" customHeight="1">
      <c r="A538" s="3"/>
      <c r="B538" s="2"/>
    </row>
    <row r="539" spans="1:2" ht="15.75" customHeight="1">
      <c r="A539" s="3"/>
      <c r="B539" s="2"/>
    </row>
    <row r="540" spans="1:2" ht="15.75" customHeight="1">
      <c r="A540" s="3"/>
      <c r="B540" s="2"/>
    </row>
    <row r="541" spans="1:2" ht="15.75" customHeight="1">
      <c r="A541" s="3"/>
      <c r="B541" s="2"/>
    </row>
    <row r="542" spans="1:2" ht="15.75" customHeight="1">
      <c r="A542" s="3"/>
      <c r="B542" s="2"/>
    </row>
    <row r="543" spans="1:2" ht="15.75" customHeight="1">
      <c r="A543" s="3"/>
      <c r="B543" s="2"/>
    </row>
    <row r="544" spans="1:2" ht="15.75" customHeight="1">
      <c r="A544" s="3"/>
      <c r="B544" s="2"/>
    </row>
    <row r="545" spans="1:2" ht="15.75" customHeight="1">
      <c r="A545" s="3"/>
      <c r="B545" s="2"/>
    </row>
    <row r="546" spans="1:2" ht="15.75" customHeight="1">
      <c r="A546" s="3"/>
      <c r="B546" s="2"/>
    </row>
    <row r="547" spans="1:2" ht="15.75" customHeight="1">
      <c r="A547" s="3"/>
      <c r="B547" s="2"/>
    </row>
    <row r="548" spans="1:2" ht="15.75" customHeight="1">
      <c r="A548" s="3"/>
      <c r="B548" s="2"/>
    </row>
    <row r="549" spans="1:2" ht="15.75" customHeight="1">
      <c r="A549" s="3"/>
      <c r="B549" s="2"/>
    </row>
    <row r="550" spans="1:2" ht="15.75" customHeight="1">
      <c r="A550" s="3"/>
      <c r="B550" s="2"/>
    </row>
    <row r="551" spans="1:2" ht="15.75" customHeight="1">
      <c r="A551" s="3"/>
      <c r="B551" s="2"/>
    </row>
    <row r="552" spans="1:2" ht="15.75" customHeight="1">
      <c r="A552" s="3"/>
      <c r="B552" s="2"/>
    </row>
    <row r="553" spans="1:2" ht="15.75" customHeight="1">
      <c r="A553" s="3"/>
      <c r="B553" s="2"/>
    </row>
    <row r="554" spans="1:2" ht="15.75" customHeight="1">
      <c r="A554" s="3"/>
      <c r="B554" s="2"/>
    </row>
    <row r="555" spans="1:2" ht="15.75" customHeight="1">
      <c r="A555" s="3"/>
      <c r="B555" s="2"/>
    </row>
    <row r="556" spans="1:2" ht="15.75" customHeight="1">
      <c r="A556" s="3"/>
      <c r="B556" s="2"/>
    </row>
    <row r="557" spans="1:2" ht="15.75" customHeight="1">
      <c r="A557" s="3"/>
      <c r="B557" s="2"/>
    </row>
    <row r="558" spans="1:2" ht="15.75" customHeight="1">
      <c r="A558" s="3"/>
      <c r="B558" s="2"/>
    </row>
    <row r="559" spans="1:2" ht="15.75" customHeight="1">
      <c r="A559" s="3"/>
      <c r="B559" s="2"/>
    </row>
    <row r="560" spans="1:2" ht="15.75" customHeight="1">
      <c r="A560" s="3"/>
      <c r="B560" s="2"/>
    </row>
    <row r="561" spans="1:2" ht="15.75" customHeight="1">
      <c r="A561" s="3"/>
      <c r="B561" s="2"/>
    </row>
    <row r="562" spans="1:2" ht="15.75" customHeight="1">
      <c r="A562" s="3"/>
      <c r="B562" s="2"/>
    </row>
    <row r="563" spans="1:2" ht="15.75" customHeight="1">
      <c r="A563" s="3"/>
      <c r="B563" s="2"/>
    </row>
    <row r="564" spans="1:2" ht="15.75" customHeight="1">
      <c r="A564" s="3"/>
      <c r="B564" s="2"/>
    </row>
    <row r="565" spans="1:2" ht="15.75" customHeight="1">
      <c r="A565" s="3"/>
      <c r="B565" s="2"/>
    </row>
    <row r="566" spans="1:2" ht="15.75" customHeight="1">
      <c r="A566" s="3"/>
      <c r="B566" s="2"/>
    </row>
    <row r="567" spans="1:2" ht="15.75" customHeight="1">
      <c r="A567" s="3"/>
      <c r="B567" s="2"/>
    </row>
    <row r="568" spans="1:2" ht="15.75" customHeight="1">
      <c r="A568" s="3"/>
      <c r="B568" s="2"/>
    </row>
    <row r="569" spans="1:2" ht="15.75" customHeight="1">
      <c r="A569" s="3"/>
      <c r="B569" s="2"/>
    </row>
    <row r="570" spans="1:2" ht="15.75" customHeight="1">
      <c r="A570" s="3"/>
      <c r="B570" s="2"/>
    </row>
    <row r="571" spans="1:2" ht="15.75" customHeight="1">
      <c r="A571" s="3"/>
      <c r="B571" s="2"/>
    </row>
    <row r="572" spans="1:2" ht="15.75" customHeight="1">
      <c r="A572" s="3"/>
      <c r="B572" s="2"/>
    </row>
    <row r="573" spans="1:2" ht="15.75" customHeight="1">
      <c r="A573" s="3"/>
      <c r="B573" s="2"/>
    </row>
    <row r="574" spans="1:2" ht="15.75" customHeight="1">
      <c r="A574" s="3"/>
      <c r="B574" s="2"/>
    </row>
    <row r="575" spans="1:2" ht="15.75" customHeight="1">
      <c r="A575" s="3"/>
      <c r="B575" s="2"/>
    </row>
    <row r="576" spans="1:2" ht="15.75" customHeight="1">
      <c r="A576" s="3"/>
      <c r="B576" s="2"/>
    </row>
    <row r="577" spans="1:2" ht="15.75" customHeight="1">
      <c r="A577" s="3"/>
      <c r="B577" s="2"/>
    </row>
    <row r="578" spans="1:2" ht="15.75" customHeight="1">
      <c r="A578" s="3"/>
      <c r="B578" s="2"/>
    </row>
    <row r="579" spans="1:2" ht="15.75" customHeight="1">
      <c r="A579" s="3"/>
      <c r="B579" s="2"/>
    </row>
    <row r="580" spans="1:2" ht="15.75" customHeight="1">
      <c r="A580" s="3"/>
      <c r="B580" s="2"/>
    </row>
    <row r="581" spans="1:2" ht="15.75" customHeight="1">
      <c r="A581" s="3"/>
      <c r="B581" s="2"/>
    </row>
    <row r="582" spans="1:2" ht="15.75" customHeight="1">
      <c r="A582" s="3"/>
      <c r="B582" s="2"/>
    </row>
    <row r="583" spans="1:2" ht="15.75" customHeight="1">
      <c r="A583" s="3"/>
      <c r="B583" s="2"/>
    </row>
    <row r="584" spans="1:2" ht="15.75" customHeight="1">
      <c r="A584" s="3"/>
      <c r="B584" s="2"/>
    </row>
    <row r="585" spans="1:2" ht="15.75" customHeight="1">
      <c r="A585" s="3"/>
      <c r="B585" s="2"/>
    </row>
    <row r="586" spans="1:2" ht="15.75" customHeight="1">
      <c r="A586" s="3"/>
      <c r="B586" s="2"/>
    </row>
    <row r="587" spans="1:2" ht="15.75" customHeight="1">
      <c r="A587" s="3"/>
      <c r="B587" s="2"/>
    </row>
    <row r="588" spans="1:2" ht="15.75" customHeight="1">
      <c r="A588" s="3"/>
      <c r="B588" s="2"/>
    </row>
    <row r="589" spans="1:2" ht="15.75" customHeight="1">
      <c r="A589" s="3"/>
      <c r="B589" s="2"/>
    </row>
    <row r="590" spans="1:2" ht="15.75" customHeight="1">
      <c r="A590" s="3"/>
      <c r="B590" s="2"/>
    </row>
    <row r="591" spans="1:2" ht="15.75" customHeight="1">
      <c r="A591" s="3"/>
      <c r="B591" s="2"/>
    </row>
    <row r="592" spans="1:2" ht="15.75" customHeight="1">
      <c r="A592" s="3"/>
      <c r="B592" s="2"/>
    </row>
    <row r="593" spans="1:2" ht="15.75" customHeight="1">
      <c r="A593" s="3"/>
      <c r="B593" s="2"/>
    </row>
    <row r="594" spans="1:2" ht="15.75" customHeight="1">
      <c r="A594" s="3"/>
      <c r="B594" s="2"/>
    </row>
    <row r="595" spans="1:2" ht="15.75" customHeight="1">
      <c r="A595" s="3"/>
      <c r="B595" s="2"/>
    </row>
    <row r="596" spans="1:2" ht="15.75" customHeight="1">
      <c r="A596" s="3"/>
      <c r="B596" s="2"/>
    </row>
    <row r="597" spans="1:2" ht="15.75" customHeight="1">
      <c r="A597" s="3"/>
      <c r="B597" s="2"/>
    </row>
    <row r="598" spans="1:2" ht="15.75" customHeight="1">
      <c r="A598" s="3"/>
      <c r="B598" s="2"/>
    </row>
    <row r="599" spans="1:2" ht="15.75" customHeight="1">
      <c r="A599" s="3"/>
      <c r="B599" s="2"/>
    </row>
    <row r="600" spans="1:2" ht="15.75" customHeight="1">
      <c r="A600" s="3"/>
      <c r="B600" s="2"/>
    </row>
    <row r="601" spans="1:2" ht="15.75" customHeight="1">
      <c r="A601" s="3"/>
      <c r="B601" s="2"/>
    </row>
    <row r="602" spans="1:2" ht="15.75" customHeight="1">
      <c r="A602" s="3"/>
      <c r="B602" s="2"/>
    </row>
    <row r="603" spans="1:2" ht="15.75" customHeight="1">
      <c r="A603" s="3"/>
      <c r="B603" s="2"/>
    </row>
    <row r="604" spans="1:2" ht="15.75" customHeight="1">
      <c r="A604" s="3"/>
      <c r="B604" s="2"/>
    </row>
    <row r="605" spans="1:2" ht="15.75" customHeight="1">
      <c r="A605" s="3"/>
      <c r="B605" s="2"/>
    </row>
    <row r="606" spans="1:2" ht="15.75" customHeight="1">
      <c r="A606" s="3"/>
      <c r="B606" s="2"/>
    </row>
    <row r="607" spans="1:2" ht="15.75" customHeight="1">
      <c r="A607" s="3"/>
      <c r="B607" s="2"/>
    </row>
    <row r="608" spans="1:2" ht="15.75" customHeight="1">
      <c r="A608" s="3"/>
      <c r="B608" s="2"/>
    </row>
    <row r="609" spans="1:2" ht="15.75" customHeight="1">
      <c r="A609" s="3"/>
      <c r="B609" s="2"/>
    </row>
    <row r="610" spans="1:2" ht="15.75" customHeight="1">
      <c r="A610" s="3"/>
      <c r="B610" s="2"/>
    </row>
    <row r="611" spans="1:2" ht="15.75" customHeight="1">
      <c r="A611" s="3"/>
      <c r="B611" s="2"/>
    </row>
    <row r="612" spans="1:2" ht="15.75" customHeight="1">
      <c r="A612" s="3"/>
      <c r="B612" s="2"/>
    </row>
    <row r="613" spans="1:2" ht="15.75" customHeight="1">
      <c r="A613" s="3"/>
      <c r="B613" s="2"/>
    </row>
    <row r="614" spans="1:2" ht="15.75" customHeight="1">
      <c r="A614" s="3"/>
      <c r="B614" s="2"/>
    </row>
    <row r="615" spans="1:2" ht="15.75" customHeight="1">
      <c r="A615" s="3"/>
      <c r="B615" s="2"/>
    </row>
    <row r="616" spans="1:2" ht="15.75" customHeight="1">
      <c r="A616" s="3"/>
      <c r="B616" s="2"/>
    </row>
    <row r="617" spans="1:2" ht="15.75" customHeight="1">
      <c r="A617" s="3"/>
      <c r="B617" s="2"/>
    </row>
    <row r="618" spans="1:2" ht="15.75" customHeight="1">
      <c r="A618" s="3"/>
      <c r="B618" s="2"/>
    </row>
    <row r="619" spans="1:2" ht="15.75" customHeight="1">
      <c r="A619" s="3"/>
      <c r="B619" s="2"/>
    </row>
    <row r="620" spans="1:2" ht="15.75" customHeight="1">
      <c r="A620" s="3"/>
      <c r="B620" s="2"/>
    </row>
    <row r="621" spans="1:2" ht="15.75" customHeight="1">
      <c r="A621" s="3"/>
      <c r="B621" s="2"/>
    </row>
    <row r="622" spans="1:2" ht="15.75" customHeight="1">
      <c r="A622" s="3"/>
      <c r="B622" s="2"/>
    </row>
    <row r="623" spans="1:2" ht="15.75" customHeight="1">
      <c r="A623" s="3"/>
      <c r="B623" s="2"/>
    </row>
    <row r="624" spans="1:2" ht="15.75" customHeight="1">
      <c r="A624" s="3"/>
      <c r="B624" s="2"/>
    </row>
    <row r="625" spans="1:2" ht="15.75" customHeight="1">
      <c r="A625" s="3"/>
      <c r="B625" s="2"/>
    </row>
    <row r="626" spans="1:2" ht="15.75" customHeight="1">
      <c r="A626" s="3"/>
      <c r="B626" s="2"/>
    </row>
    <row r="627" spans="1:2" ht="15.75" customHeight="1">
      <c r="A627" s="3"/>
      <c r="B627" s="2"/>
    </row>
    <row r="628" spans="1:2" ht="15.75" customHeight="1">
      <c r="A628" s="3"/>
      <c r="B628" s="2"/>
    </row>
    <row r="629" spans="1:2" ht="15.75" customHeight="1">
      <c r="A629" s="3"/>
      <c r="B629" s="2"/>
    </row>
    <row r="630" spans="1:2" ht="15.75" customHeight="1">
      <c r="A630" s="3"/>
      <c r="B630" s="2"/>
    </row>
    <row r="631" spans="1:2" ht="15.75" customHeight="1">
      <c r="A631" s="3"/>
      <c r="B631" s="2"/>
    </row>
    <row r="632" spans="1:2" ht="15.75" customHeight="1">
      <c r="A632" s="3"/>
      <c r="B632" s="2"/>
    </row>
    <row r="633" spans="1:2" ht="15.75" customHeight="1">
      <c r="A633" s="3"/>
      <c r="B633" s="2"/>
    </row>
    <row r="634" spans="1:2" ht="15.75" customHeight="1">
      <c r="A634" s="3"/>
      <c r="B634" s="2"/>
    </row>
    <row r="635" spans="1:2" ht="15.75" customHeight="1">
      <c r="A635" s="3"/>
      <c r="B635" s="2"/>
    </row>
    <row r="636" spans="1:2" ht="15.75" customHeight="1">
      <c r="A636" s="3"/>
      <c r="B636" s="2"/>
    </row>
    <row r="637" spans="1:2" ht="15.75" customHeight="1">
      <c r="A637" s="3"/>
      <c r="B637" s="2"/>
    </row>
    <row r="638" spans="1:2" ht="15.75" customHeight="1">
      <c r="A638" s="3"/>
      <c r="B638" s="2"/>
    </row>
    <row r="639" spans="1:2" ht="15.75" customHeight="1">
      <c r="A639" s="3"/>
      <c r="B639" s="2"/>
    </row>
    <row r="640" spans="1:2" ht="15.75" customHeight="1">
      <c r="A640" s="3"/>
      <c r="B640" s="2"/>
    </row>
    <row r="641" spans="1:2" ht="15.75" customHeight="1">
      <c r="A641" s="3"/>
      <c r="B641" s="2"/>
    </row>
    <row r="642" spans="1:2" ht="15.75" customHeight="1">
      <c r="A642" s="3"/>
      <c r="B642" s="2"/>
    </row>
    <row r="643" spans="1:2" ht="15.75" customHeight="1">
      <c r="A643" s="3"/>
      <c r="B643" s="2"/>
    </row>
    <row r="644" spans="1:2" ht="15.75" customHeight="1">
      <c r="A644" s="3"/>
      <c r="B644" s="2"/>
    </row>
    <row r="645" spans="1:2" ht="15.75" customHeight="1">
      <c r="A645" s="3"/>
      <c r="B645" s="2"/>
    </row>
    <row r="646" spans="1:2" ht="15.75" customHeight="1">
      <c r="A646" s="3"/>
      <c r="B646" s="2"/>
    </row>
    <row r="647" spans="1:2" ht="15.75" customHeight="1">
      <c r="A647" s="3"/>
      <c r="B647" s="2"/>
    </row>
    <row r="648" spans="1:2" ht="15.75" customHeight="1">
      <c r="A648" s="3"/>
      <c r="B648" s="2"/>
    </row>
    <row r="649" spans="1:2" ht="15.75" customHeight="1">
      <c r="A649" s="3"/>
      <c r="B649" s="2"/>
    </row>
    <row r="650" spans="1:2" ht="15.75" customHeight="1">
      <c r="A650" s="3"/>
      <c r="B650" s="2"/>
    </row>
    <row r="651" spans="1:2" ht="15.75" customHeight="1">
      <c r="A651" s="3"/>
      <c r="B651" s="2"/>
    </row>
    <row r="652" spans="1:2" ht="15.75" customHeight="1">
      <c r="A652" s="3"/>
      <c r="B652" s="2"/>
    </row>
    <row r="653" spans="1:2" ht="15.75" customHeight="1">
      <c r="A653" s="3"/>
      <c r="B653" s="2"/>
    </row>
    <row r="654" spans="1:2" ht="15.75" customHeight="1">
      <c r="A654" s="3"/>
      <c r="B654" s="2"/>
    </row>
    <row r="655" spans="1:2" ht="15.75" customHeight="1">
      <c r="A655" s="3"/>
      <c r="B655" s="2"/>
    </row>
    <row r="656" spans="1:2" ht="15.75" customHeight="1">
      <c r="A656" s="3"/>
      <c r="B656" s="2"/>
    </row>
    <row r="657" spans="1:2" ht="15.75" customHeight="1">
      <c r="A657" s="3"/>
      <c r="B657" s="2"/>
    </row>
    <row r="658" spans="1:2" ht="15.75" customHeight="1">
      <c r="A658" s="3"/>
      <c r="B658" s="2"/>
    </row>
    <row r="659" spans="1:2" ht="15.75" customHeight="1">
      <c r="A659" s="3"/>
      <c r="B659" s="2"/>
    </row>
    <row r="660" spans="1:2" ht="15.75" customHeight="1">
      <c r="A660" s="3"/>
      <c r="B660" s="2"/>
    </row>
    <row r="661" spans="1:2" ht="15.75" customHeight="1">
      <c r="A661" s="3"/>
      <c r="B661" s="2"/>
    </row>
    <row r="662" spans="1:2" ht="15.75" customHeight="1">
      <c r="A662" s="3"/>
      <c r="B662" s="2"/>
    </row>
    <row r="663" spans="1:2" ht="15.75" customHeight="1">
      <c r="A663" s="3"/>
      <c r="B663" s="2"/>
    </row>
    <row r="664" spans="1:2" ht="15.75" customHeight="1">
      <c r="A664" s="3"/>
      <c r="B664" s="2"/>
    </row>
    <row r="665" spans="1:2" ht="15.75" customHeight="1">
      <c r="A665" s="3"/>
      <c r="B665" s="2"/>
    </row>
    <row r="666" spans="1:2" ht="15.75" customHeight="1">
      <c r="A666" s="3"/>
      <c r="B666" s="2"/>
    </row>
    <row r="667" spans="1:2" ht="15.75" customHeight="1">
      <c r="A667" s="3"/>
      <c r="B667" s="2"/>
    </row>
    <row r="668" spans="1:2" ht="15.75" customHeight="1">
      <c r="A668" s="3"/>
      <c r="B668" s="2"/>
    </row>
    <row r="669" spans="1:2" ht="15.75" customHeight="1">
      <c r="A669" s="3"/>
      <c r="B669" s="2"/>
    </row>
    <row r="670" spans="1:2" ht="15.75" customHeight="1">
      <c r="A670" s="3"/>
      <c r="B670" s="2"/>
    </row>
    <row r="671" spans="1:2" ht="15.75" customHeight="1">
      <c r="A671" s="3"/>
      <c r="B671" s="2"/>
    </row>
    <row r="672" spans="1:2" ht="15.75" customHeight="1">
      <c r="A672" s="3"/>
      <c r="B672" s="2"/>
    </row>
    <row r="673" spans="1:2" ht="15.75" customHeight="1">
      <c r="A673" s="3"/>
      <c r="B673" s="2"/>
    </row>
    <row r="674" spans="1:2" ht="15.75" customHeight="1">
      <c r="A674" s="3"/>
      <c r="B674" s="2"/>
    </row>
    <row r="675" spans="1:2" ht="15.75" customHeight="1">
      <c r="A675" s="3"/>
      <c r="B675" s="2"/>
    </row>
    <row r="676" spans="1:2" ht="15.75" customHeight="1">
      <c r="A676" s="3"/>
      <c r="B676" s="2"/>
    </row>
    <row r="677" spans="1:2" ht="15.75" customHeight="1">
      <c r="A677" s="3"/>
      <c r="B677" s="2"/>
    </row>
    <row r="678" spans="1:2" ht="15.75" customHeight="1">
      <c r="A678" s="3"/>
      <c r="B678" s="2"/>
    </row>
    <row r="679" spans="1:2" ht="15.75" customHeight="1">
      <c r="A679" s="3"/>
      <c r="B679" s="2"/>
    </row>
    <row r="680" spans="1:2" ht="15.75" customHeight="1">
      <c r="A680" s="3"/>
      <c r="B680" s="2"/>
    </row>
    <row r="681" spans="1:2" ht="15.75" customHeight="1">
      <c r="A681" s="3"/>
      <c r="B681" s="2"/>
    </row>
    <row r="682" spans="1:2" ht="15.75" customHeight="1">
      <c r="A682" s="3"/>
      <c r="B682" s="2"/>
    </row>
    <row r="683" spans="1:2" ht="15.75" customHeight="1">
      <c r="A683" s="3"/>
      <c r="B683" s="2"/>
    </row>
    <row r="684" spans="1:2" ht="15.75" customHeight="1">
      <c r="A684" s="3"/>
      <c r="B684" s="2"/>
    </row>
    <row r="685" spans="1:2" ht="15.75" customHeight="1">
      <c r="A685" s="3"/>
      <c r="B685" s="2"/>
    </row>
    <row r="686" spans="1:2" ht="15.75" customHeight="1">
      <c r="A686" s="3"/>
      <c r="B686" s="2"/>
    </row>
    <row r="687" spans="1:2" ht="15.75" customHeight="1">
      <c r="A687" s="3"/>
      <c r="B687" s="2"/>
    </row>
    <row r="688" spans="1:2" ht="15.75" customHeight="1">
      <c r="A688" s="3"/>
      <c r="B688" s="2"/>
    </row>
    <row r="689" spans="1:2" ht="15.75" customHeight="1">
      <c r="A689" s="3"/>
      <c r="B689" s="2"/>
    </row>
    <row r="690" spans="1:2" ht="15.75" customHeight="1">
      <c r="A690" s="3"/>
      <c r="B690" s="2"/>
    </row>
    <row r="691" spans="1:2" ht="15.75" customHeight="1">
      <c r="A691" s="3"/>
      <c r="B691" s="2"/>
    </row>
    <row r="692" spans="1:2" ht="15.75" customHeight="1">
      <c r="A692" s="3"/>
      <c r="B692" s="2"/>
    </row>
    <row r="693" spans="1:2" ht="15.75" customHeight="1">
      <c r="A693" s="3"/>
      <c r="B693" s="2"/>
    </row>
    <row r="694" spans="1:2" ht="15.75" customHeight="1">
      <c r="A694" s="3"/>
      <c r="B694" s="2"/>
    </row>
    <row r="695" spans="1:2" ht="15.75" customHeight="1">
      <c r="A695" s="3"/>
      <c r="B695" s="2"/>
    </row>
    <row r="696" spans="1:2" ht="15.75" customHeight="1">
      <c r="A696" s="3"/>
      <c r="B696" s="2"/>
    </row>
    <row r="697" spans="1:2" ht="15.75" customHeight="1">
      <c r="A697" s="3"/>
      <c r="B697" s="2"/>
    </row>
    <row r="698" spans="1:2" ht="15.75" customHeight="1">
      <c r="A698" s="3"/>
      <c r="B698" s="2"/>
    </row>
    <row r="699" spans="1:2" ht="15.75" customHeight="1">
      <c r="A699" s="3"/>
      <c r="B699" s="2"/>
    </row>
    <row r="700" spans="1:2" ht="15.75" customHeight="1">
      <c r="A700" s="3"/>
      <c r="B700" s="2"/>
    </row>
    <row r="701" spans="1:2" ht="15.75" customHeight="1">
      <c r="A701" s="3"/>
      <c r="B701" s="2"/>
    </row>
    <row r="702" spans="1:2" ht="15.75" customHeight="1">
      <c r="A702" s="3"/>
      <c r="B702" s="2"/>
    </row>
    <row r="703" spans="1:2" ht="15.75" customHeight="1">
      <c r="A703" s="3"/>
      <c r="B703" s="2"/>
    </row>
    <row r="704" spans="1:2" ht="15.75" customHeight="1">
      <c r="A704" s="3"/>
      <c r="B704" s="2"/>
    </row>
    <row r="705" spans="1:2" ht="15.75" customHeight="1">
      <c r="A705" s="3"/>
      <c r="B705" s="2"/>
    </row>
    <row r="706" spans="1:2" ht="15.75" customHeight="1">
      <c r="A706" s="3"/>
      <c r="B706" s="2"/>
    </row>
    <row r="707" spans="1:2" ht="15.75" customHeight="1">
      <c r="A707" s="3"/>
      <c r="B707" s="2"/>
    </row>
    <row r="708" spans="1:2" ht="15.75" customHeight="1">
      <c r="A708" s="3"/>
      <c r="B708" s="2"/>
    </row>
    <row r="709" spans="1:2" ht="15.75" customHeight="1">
      <c r="A709" s="3"/>
      <c r="B709" s="2"/>
    </row>
    <row r="710" spans="1:2" ht="15.75" customHeight="1">
      <c r="A710" s="3"/>
      <c r="B710" s="2"/>
    </row>
    <row r="711" spans="1:2" ht="15.75" customHeight="1">
      <c r="A711" s="3"/>
      <c r="B711" s="2"/>
    </row>
    <row r="712" spans="1:2" ht="15.75" customHeight="1">
      <c r="A712" s="3"/>
      <c r="B712" s="2"/>
    </row>
    <row r="713" spans="1:2" ht="15.75" customHeight="1">
      <c r="A713" s="3"/>
      <c r="B713" s="2"/>
    </row>
    <row r="714" spans="1:2" ht="15.75" customHeight="1">
      <c r="A714" s="3"/>
      <c r="B714" s="2"/>
    </row>
    <row r="715" spans="1:2" ht="15.75" customHeight="1">
      <c r="A715" s="3"/>
      <c r="B715" s="2"/>
    </row>
    <row r="716" spans="1:2" ht="15.75" customHeight="1">
      <c r="A716" s="3"/>
      <c r="B716" s="2"/>
    </row>
    <row r="717" spans="1:2" ht="15.75" customHeight="1">
      <c r="A717" s="3"/>
      <c r="B717" s="2"/>
    </row>
    <row r="718" spans="1:2" ht="15.75" customHeight="1">
      <c r="A718" s="3"/>
      <c r="B718" s="2"/>
    </row>
    <row r="719" spans="1:2" ht="15.75" customHeight="1">
      <c r="A719" s="3"/>
      <c r="B719" s="2"/>
    </row>
    <row r="720" spans="1:2" ht="15.75" customHeight="1">
      <c r="A720" s="3"/>
      <c r="B720" s="2"/>
    </row>
    <row r="721" spans="1:2" ht="15.75" customHeight="1">
      <c r="A721" s="3"/>
      <c r="B721" s="2"/>
    </row>
    <row r="722" spans="1:2" ht="15.75" customHeight="1">
      <c r="A722" s="3"/>
      <c r="B722" s="2"/>
    </row>
    <row r="723" spans="1:2" ht="15.75" customHeight="1">
      <c r="A723" s="3"/>
      <c r="B723" s="2"/>
    </row>
    <row r="724" spans="1:2" ht="15.75" customHeight="1">
      <c r="A724" s="3"/>
      <c r="B724" s="2"/>
    </row>
    <row r="725" spans="1:2" ht="15.75" customHeight="1">
      <c r="A725" s="3"/>
      <c r="B725" s="2"/>
    </row>
    <row r="726" spans="1:2" ht="15.75" customHeight="1">
      <c r="A726" s="3"/>
      <c r="B726" s="2"/>
    </row>
    <row r="727" spans="1:2" ht="15.75" customHeight="1">
      <c r="A727" s="3"/>
      <c r="B727" s="2"/>
    </row>
    <row r="728" spans="1:2" ht="15.75" customHeight="1">
      <c r="A728" s="3"/>
      <c r="B728" s="2"/>
    </row>
    <row r="729" spans="1:2" ht="15.75" customHeight="1">
      <c r="A729" s="3"/>
      <c r="B729" s="2"/>
    </row>
    <row r="730" spans="1:2" ht="15.75" customHeight="1">
      <c r="A730" s="3"/>
      <c r="B730" s="2"/>
    </row>
    <row r="731" spans="1:2" ht="15.75" customHeight="1">
      <c r="A731" s="3"/>
      <c r="B731" s="2"/>
    </row>
    <row r="732" spans="1:2" ht="15.75" customHeight="1">
      <c r="A732" s="3"/>
      <c r="B732" s="2"/>
    </row>
    <row r="733" spans="1:2" ht="15.75" customHeight="1">
      <c r="A733" s="3"/>
      <c r="B733" s="2"/>
    </row>
    <row r="734" spans="1:2" ht="15.75" customHeight="1">
      <c r="A734" s="3"/>
      <c r="B734" s="2"/>
    </row>
    <row r="735" spans="1:2" ht="15.75" customHeight="1">
      <c r="A735" s="3"/>
      <c r="B735" s="2"/>
    </row>
    <row r="736" spans="1:2" ht="15.75" customHeight="1">
      <c r="A736" s="3"/>
      <c r="B736" s="2"/>
    </row>
    <row r="737" spans="1:2" ht="15.75" customHeight="1">
      <c r="A737" s="3"/>
      <c r="B737" s="2"/>
    </row>
    <row r="738" spans="1:2" ht="15.75" customHeight="1">
      <c r="A738" s="3"/>
      <c r="B738" s="2"/>
    </row>
    <row r="739" spans="1:2" ht="15.75" customHeight="1">
      <c r="A739" s="3"/>
      <c r="B739" s="2"/>
    </row>
    <row r="740" spans="1:2" ht="15.75" customHeight="1">
      <c r="A740" s="3"/>
      <c r="B740" s="2"/>
    </row>
    <row r="741" spans="1:2" ht="15.75" customHeight="1">
      <c r="A741" s="3"/>
      <c r="B741" s="2"/>
    </row>
    <row r="742" spans="1:2" ht="15.75" customHeight="1">
      <c r="A742" s="3"/>
      <c r="B742" s="2"/>
    </row>
    <row r="743" spans="1:2" ht="15.75" customHeight="1">
      <c r="A743" s="3"/>
      <c r="B743" s="2"/>
    </row>
    <row r="744" spans="1:2" ht="15.75" customHeight="1">
      <c r="A744" s="3"/>
      <c r="B744" s="2"/>
    </row>
    <row r="745" spans="1:2" ht="15.75" customHeight="1">
      <c r="A745" s="3"/>
      <c r="B745" s="2"/>
    </row>
    <row r="746" spans="1:2" ht="15.75" customHeight="1">
      <c r="A746" s="3"/>
      <c r="B746" s="2"/>
    </row>
    <row r="747" spans="1:2" ht="15.75" customHeight="1">
      <c r="A747" s="3"/>
      <c r="B747" s="2"/>
    </row>
    <row r="748" spans="1:2" ht="15.75" customHeight="1">
      <c r="A748" s="3"/>
      <c r="B748" s="2"/>
    </row>
    <row r="749" spans="1:2" ht="15.75" customHeight="1">
      <c r="A749" s="3"/>
      <c r="B749" s="2"/>
    </row>
    <row r="750" spans="1:2" ht="15.75" customHeight="1">
      <c r="A750" s="3"/>
      <c r="B750" s="2"/>
    </row>
    <row r="751" spans="1:2" ht="15.75" customHeight="1">
      <c r="A751" s="3"/>
      <c r="B751" s="2"/>
    </row>
    <row r="752" spans="1:2" ht="15.75" customHeight="1">
      <c r="A752" s="3"/>
      <c r="B752" s="2"/>
    </row>
    <row r="753" spans="1:2" ht="15.75" customHeight="1">
      <c r="A753" s="3"/>
      <c r="B753" s="2"/>
    </row>
    <row r="754" spans="1:2" ht="15.75" customHeight="1">
      <c r="A754" s="3"/>
      <c r="B754" s="2"/>
    </row>
    <row r="755" spans="1:2" ht="15.75" customHeight="1">
      <c r="A755" s="3"/>
      <c r="B755" s="2"/>
    </row>
    <row r="756" spans="1:2" ht="15.75" customHeight="1">
      <c r="A756" s="3"/>
      <c r="B756" s="2"/>
    </row>
    <row r="757" spans="1:2" ht="15.75" customHeight="1">
      <c r="A757" s="3"/>
      <c r="B757" s="2"/>
    </row>
    <row r="758" spans="1:2" ht="15.75" customHeight="1">
      <c r="A758" s="3"/>
      <c r="B758" s="2"/>
    </row>
    <row r="759" spans="1:2" ht="15.75" customHeight="1">
      <c r="A759" s="3"/>
      <c r="B759" s="2"/>
    </row>
    <row r="760" spans="1:2" ht="15.75" customHeight="1">
      <c r="A760" s="3"/>
      <c r="B760" s="2"/>
    </row>
    <row r="761" spans="1:2" ht="15.75" customHeight="1">
      <c r="A761" s="3"/>
      <c r="B761" s="2"/>
    </row>
    <row r="762" spans="1:2" ht="15.75" customHeight="1">
      <c r="A762" s="3"/>
      <c r="B762" s="2"/>
    </row>
    <row r="763" spans="1:2" ht="15.75" customHeight="1">
      <c r="A763" s="3"/>
      <c r="B763" s="2"/>
    </row>
    <row r="764" spans="1:2" ht="15.75" customHeight="1">
      <c r="A764" s="3"/>
      <c r="B764" s="2"/>
    </row>
    <row r="765" spans="1:2" ht="15.75" customHeight="1">
      <c r="A765" s="3"/>
      <c r="B765" s="2"/>
    </row>
    <row r="766" spans="1:2" ht="15.75" customHeight="1">
      <c r="A766" s="3"/>
      <c r="B766" s="2"/>
    </row>
    <row r="767" spans="1:2" ht="15.75" customHeight="1">
      <c r="A767" s="3"/>
      <c r="B767" s="2"/>
    </row>
    <row r="768" spans="1:2" ht="15.75" customHeight="1">
      <c r="A768" s="3"/>
      <c r="B768" s="2"/>
    </row>
    <row r="769" spans="1:2" ht="15.75" customHeight="1">
      <c r="A769" s="3"/>
      <c r="B769" s="2"/>
    </row>
    <row r="770" spans="1:2" ht="15.75" customHeight="1">
      <c r="A770" s="3"/>
      <c r="B770" s="2"/>
    </row>
    <row r="771" spans="1:2" ht="15.75" customHeight="1">
      <c r="A771" s="3"/>
      <c r="B771" s="2"/>
    </row>
    <row r="772" spans="1:2" ht="15.75" customHeight="1">
      <c r="A772" s="3"/>
      <c r="B772" s="2"/>
    </row>
    <row r="773" spans="1:2" ht="15.75" customHeight="1">
      <c r="A773" s="3"/>
      <c r="B773" s="2"/>
    </row>
    <row r="774" spans="1:2" ht="15.75" customHeight="1">
      <c r="A774" s="3"/>
      <c r="B774" s="2"/>
    </row>
    <row r="775" spans="1:2" ht="15.75" customHeight="1">
      <c r="A775" s="3"/>
      <c r="B775" s="2"/>
    </row>
    <row r="776" spans="1:2" ht="15.75" customHeight="1">
      <c r="A776" s="3"/>
      <c r="B776" s="2"/>
    </row>
    <row r="777" spans="1:2" ht="15.75" customHeight="1">
      <c r="A777" s="3"/>
      <c r="B777" s="2"/>
    </row>
    <row r="778" spans="1:2" ht="15.75" customHeight="1">
      <c r="A778" s="3"/>
      <c r="B778" s="2"/>
    </row>
    <row r="779" spans="1:2" ht="15.75" customHeight="1">
      <c r="A779" s="3"/>
      <c r="B779" s="2"/>
    </row>
    <row r="780" spans="1:2" ht="15.75" customHeight="1">
      <c r="A780" s="3"/>
      <c r="B780" s="2"/>
    </row>
    <row r="781" spans="1:2" ht="15.75" customHeight="1">
      <c r="A781" s="3"/>
      <c r="B781" s="2"/>
    </row>
    <row r="782" spans="1:2" ht="15.75" customHeight="1">
      <c r="A782" s="3"/>
      <c r="B782" s="2"/>
    </row>
    <row r="783" spans="1:2" ht="15.75" customHeight="1">
      <c r="A783" s="3"/>
      <c r="B783" s="2"/>
    </row>
    <row r="784" spans="1:2" ht="15.75" customHeight="1">
      <c r="A784" s="3"/>
      <c r="B784" s="2"/>
    </row>
    <row r="785" spans="1:2" ht="15.75" customHeight="1">
      <c r="A785" s="3"/>
      <c r="B785" s="2"/>
    </row>
    <row r="786" spans="1:2" ht="15.75" customHeight="1">
      <c r="A786" s="3"/>
      <c r="B786" s="2"/>
    </row>
    <row r="787" spans="1:2" ht="15.75" customHeight="1">
      <c r="A787" s="3"/>
      <c r="B787" s="2"/>
    </row>
    <row r="788" spans="1:2" ht="15.75" customHeight="1">
      <c r="A788" s="3"/>
      <c r="B788" s="2"/>
    </row>
    <row r="789" spans="1:2" ht="15.75" customHeight="1">
      <c r="A789" s="3"/>
      <c r="B789" s="2"/>
    </row>
    <row r="790" spans="1:2" ht="15.75" customHeight="1">
      <c r="A790" s="3"/>
      <c r="B790" s="2"/>
    </row>
    <row r="791" spans="1:2" ht="15.75" customHeight="1">
      <c r="A791" s="3"/>
      <c r="B791" s="2"/>
    </row>
    <row r="792" spans="1:2" ht="15.75" customHeight="1">
      <c r="A792" s="3"/>
      <c r="B792" s="2"/>
    </row>
    <row r="793" spans="1:2" ht="15.75" customHeight="1">
      <c r="A793" s="3"/>
      <c r="B793" s="2"/>
    </row>
    <row r="794" spans="1:2" ht="15.75" customHeight="1">
      <c r="A794" s="3"/>
      <c r="B794" s="2"/>
    </row>
    <row r="795" spans="1:2" ht="15.75" customHeight="1">
      <c r="A795" s="3"/>
      <c r="B795" s="2"/>
    </row>
    <row r="796" spans="1:2" ht="15.75" customHeight="1">
      <c r="A796" s="3"/>
      <c r="B796" s="2"/>
    </row>
    <row r="797" spans="1:2" ht="15.75" customHeight="1">
      <c r="A797" s="3"/>
      <c r="B797" s="2"/>
    </row>
    <row r="798" spans="1:2" ht="15.75" customHeight="1">
      <c r="A798" s="3"/>
      <c r="B798" s="2"/>
    </row>
    <row r="799" spans="1:2" ht="15.75" customHeight="1">
      <c r="A799" s="3"/>
      <c r="B799" s="2"/>
    </row>
    <row r="800" spans="1:2" ht="15.75" customHeight="1">
      <c r="A800" s="3"/>
      <c r="B800" s="2"/>
    </row>
    <row r="801" spans="1:2" ht="15.75" customHeight="1">
      <c r="A801" s="3"/>
      <c r="B801" s="2"/>
    </row>
    <row r="802" spans="1:2" ht="15.75" customHeight="1">
      <c r="A802" s="3"/>
      <c r="B802" s="2"/>
    </row>
    <row r="803" spans="1:2" ht="15.75" customHeight="1">
      <c r="A803" s="3"/>
      <c r="B803" s="2"/>
    </row>
    <row r="804" spans="1:2" ht="15.75" customHeight="1">
      <c r="A804" s="3"/>
      <c r="B804" s="2"/>
    </row>
    <row r="805" spans="1:2" ht="15.75" customHeight="1">
      <c r="A805" s="3"/>
      <c r="B805" s="2"/>
    </row>
    <row r="806" spans="1:2" ht="15.75" customHeight="1">
      <c r="A806" s="3"/>
      <c r="B806" s="2"/>
    </row>
    <row r="807" spans="1:2" ht="15.75" customHeight="1">
      <c r="A807" s="3"/>
      <c r="B807" s="2"/>
    </row>
    <row r="808" spans="1:2" ht="15.75" customHeight="1">
      <c r="A808" s="3"/>
      <c r="B808" s="2"/>
    </row>
    <row r="809" spans="1:2" ht="15.75" customHeight="1">
      <c r="A809" s="3"/>
      <c r="B809" s="2"/>
    </row>
    <row r="810" spans="1:2" ht="15.75" customHeight="1">
      <c r="A810" s="3"/>
      <c r="B810" s="2"/>
    </row>
    <row r="811" spans="1:2" ht="15.75" customHeight="1">
      <c r="A811" s="3"/>
      <c r="B811" s="2"/>
    </row>
    <row r="812" spans="1:2" ht="15.75" customHeight="1">
      <c r="A812" s="3"/>
      <c r="B812" s="2"/>
    </row>
    <row r="813" spans="1:2" ht="15.75" customHeight="1">
      <c r="A813" s="3"/>
      <c r="B813" s="2"/>
    </row>
    <row r="814" spans="1:2" ht="15.75" customHeight="1">
      <c r="A814" s="3"/>
      <c r="B814" s="2"/>
    </row>
    <row r="815" spans="1:2" ht="15.75" customHeight="1">
      <c r="A815" s="3"/>
      <c r="B815" s="2"/>
    </row>
    <row r="816" spans="1:2" ht="15.75" customHeight="1">
      <c r="A816" s="3"/>
      <c r="B816" s="2"/>
    </row>
    <row r="817" spans="1:2" ht="15.75" customHeight="1">
      <c r="A817" s="3"/>
      <c r="B817" s="2"/>
    </row>
    <row r="818" spans="1:2" ht="15.75" customHeight="1">
      <c r="A818" s="3"/>
      <c r="B818" s="2"/>
    </row>
    <row r="819" spans="1:2" ht="15.75" customHeight="1">
      <c r="A819" s="3"/>
      <c r="B819" s="2"/>
    </row>
    <row r="820" spans="1:2" ht="15.75" customHeight="1">
      <c r="A820" s="3"/>
      <c r="B820" s="2"/>
    </row>
    <row r="821" spans="1:2" ht="15.75" customHeight="1">
      <c r="A821" s="3"/>
      <c r="B821" s="2"/>
    </row>
    <row r="822" spans="1:2" ht="15.75" customHeight="1">
      <c r="A822" s="3"/>
      <c r="B822" s="2"/>
    </row>
    <row r="823" spans="1:2" ht="15.75" customHeight="1">
      <c r="A823" s="3"/>
      <c r="B823" s="2"/>
    </row>
    <row r="824" spans="1:2" ht="15.75" customHeight="1">
      <c r="A824" s="3"/>
      <c r="B824" s="2"/>
    </row>
    <row r="825" spans="1:2" ht="15.75" customHeight="1">
      <c r="A825" s="3"/>
      <c r="B825" s="2"/>
    </row>
    <row r="826" spans="1:2" ht="15.75" customHeight="1">
      <c r="A826" s="3"/>
      <c r="B826" s="2"/>
    </row>
    <row r="827" spans="1:2" ht="15.75" customHeight="1">
      <c r="A827" s="3"/>
      <c r="B827" s="2"/>
    </row>
    <row r="828" spans="1:2" ht="15.75" customHeight="1">
      <c r="A828" s="3"/>
      <c r="B828" s="2"/>
    </row>
    <row r="829" spans="1:2" ht="15.75" customHeight="1">
      <c r="A829" s="3"/>
      <c r="B829" s="2"/>
    </row>
    <row r="830" spans="1:2" ht="15.75" customHeight="1">
      <c r="A830" s="3"/>
      <c r="B830" s="2"/>
    </row>
    <row r="831" spans="1:2" ht="15.75" customHeight="1">
      <c r="A831" s="3"/>
      <c r="B831" s="2"/>
    </row>
    <row r="832" spans="1:2" ht="15.75" customHeight="1">
      <c r="A832" s="3"/>
      <c r="B832" s="2"/>
    </row>
    <row r="833" spans="1:2" ht="15.75" customHeight="1">
      <c r="A833" s="3"/>
      <c r="B833" s="2"/>
    </row>
    <row r="834" spans="1:2" ht="15.75" customHeight="1">
      <c r="A834" s="3"/>
      <c r="B834" s="2"/>
    </row>
    <row r="835" spans="1:2" ht="15.75" customHeight="1">
      <c r="A835" s="3"/>
      <c r="B835" s="2"/>
    </row>
    <row r="836" spans="1:2" ht="15.75" customHeight="1">
      <c r="A836" s="3"/>
      <c r="B836" s="2"/>
    </row>
    <row r="837" spans="1:2" ht="15.75" customHeight="1">
      <c r="A837" s="3"/>
      <c r="B837" s="2"/>
    </row>
    <row r="838" spans="1:2" ht="15.75" customHeight="1">
      <c r="A838" s="3"/>
      <c r="B838" s="2"/>
    </row>
    <row r="839" spans="1:2" ht="15.75" customHeight="1">
      <c r="A839" s="3"/>
      <c r="B839" s="2"/>
    </row>
    <row r="840" spans="1:2" ht="15.75" customHeight="1">
      <c r="A840" s="3"/>
      <c r="B840" s="2"/>
    </row>
    <row r="841" spans="1:2" ht="15.75" customHeight="1">
      <c r="A841" s="3"/>
      <c r="B841" s="2"/>
    </row>
    <row r="842" spans="1:2" ht="15.75" customHeight="1">
      <c r="A842" s="3"/>
      <c r="B842" s="2"/>
    </row>
    <row r="843" spans="1:2" ht="15.75" customHeight="1">
      <c r="A843" s="3"/>
      <c r="B843" s="2"/>
    </row>
    <row r="844" spans="1:2" ht="15.75" customHeight="1">
      <c r="A844" s="3"/>
      <c r="B844" s="2"/>
    </row>
    <row r="845" spans="1:2" ht="15.75" customHeight="1">
      <c r="A845" s="3"/>
      <c r="B845" s="2"/>
    </row>
    <row r="846" spans="1:2" ht="15.75" customHeight="1">
      <c r="A846" s="3"/>
      <c r="B846" s="2"/>
    </row>
    <row r="847" spans="1:2" ht="15.75" customHeight="1">
      <c r="A847" s="3"/>
      <c r="B847" s="2"/>
    </row>
    <row r="848" spans="1:2" ht="15.75" customHeight="1">
      <c r="A848" s="3"/>
      <c r="B848" s="2"/>
    </row>
    <row r="849" spans="1:2" ht="15.75" customHeight="1">
      <c r="A849" s="3"/>
      <c r="B849" s="2"/>
    </row>
    <row r="850" spans="1:2" ht="15.75" customHeight="1">
      <c r="A850" s="3"/>
      <c r="B850" s="2"/>
    </row>
    <row r="851" spans="1:2" ht="15.75" customHeight="1">
      <c r="A851" s="3"/>
      <c r="B851" s="2"/>
    </row>
    <row r="852" spans="1:2" ht="15.75" customHeight="1">
      <c r="A852" s="3"/>
      <c r="B852" s="2"/>
    </row>
    <row r="853" spans="1:2" ht="15.75" customHeight="1">
      <c r="A853" s="3"/>
      <c r="B853" s="2"/>
    </row>
    <row r="854" spans="1:2" ht="15.75" customHeight="1">
      <c r="A854" s="3"/>
      <c r="B854" s="2"/>
    </row>
    <row r="855" spans="1:2" ht="15.75" customHeight="1">
      <c r="A855" s="3"/>
      <c r="B855" s="2"/>
    </row>
    <row r="856" spans="1:2" ht="15.75" customHeight="1">
      <c r="A856" s="3"/>
      <c r="B856" s="2"/>
    </row>
    <row r="857" spans="1:2" ht="15.75" customHeight="1">
      <c r="A857" s="3"/>
      <c r="B857" s="2"/>
    </row>
    <row r="858" spans="1:2" ht="15.75" customHeight="1">
      <c r="A858" s="3"/>
      <c r="B858" s="2"/>
    </row>
    <row r="859" spans="1:2" ht="15.75" customHeight="1">
      <c r="A859" s="3"/>
      <c r="B859" s="2"/>
    </row>
    <row r="860" spans="1:2" ht="15.75" customHeight="1">
      <c r="A860" s="3"/>
      <c r="B860" s="2"/>
    </row>
    <row r="861" spans="1:2" ht="15.75" customHeight="1">
      <c r="A861" s="3"/>
      <c r="B861" s="2"/>
    </row>
    <row r="862" spans="1:2" ht="15.75" customHeight="1">
      <c r="A862" s="3"/>
      <c r="B862" s="2"/>
    </row>
    <row r="863" spans="1:2" ht="15.75" customHeight="1">
      <c r="A863" s="3"/>
      <c r="B863" s="2"/>
    </row>
    <row r="864" spans="1:2" ht="15.75" customHeight="1">
      <c r="A864" s="3"/>
      <c r="B864" s="2"/>
    </row>
    <row r="865" spans="1:2" ht="15.75" customHeight="1">
      <c r="A865" s="3"/>
      <c r="B865" s="2"/>
    </row>
    <row r="866" spans="1:2" ht="15.75" customHeight="1">
      <c r="A866" s="3"/>
      <c r="B866" s="2"/>
    </row>
    <row r="867" spans="1:2" ht="15.75" customHeight="1">
      <c r="A867" s="3"/>
      <c r="B867" s="2"/>
    </row>
    <row r="868" spans="1:2" ht="15.75" customHeight="1">
      <c r="A868" s="3"/>
      <c r="B868" s="2"/>
    </row>
    <row r="869" spans="1:2" ht="15.75" customHeight="1">
      <c r="A869" s="3"/>
      <c r="B869" s="2"/>
    </row>
    <row r="870" spans="1:2" ht="15.75" customHeight="1">
      <c r="A870" s="3"/>
      <c r="B870" s="2"/>
    </row>
    <row r="871" spans="1:2" ht="15.75" customHeight="1">
      <c r="A871" s="3"/>
      <c r="B871" s="2"/>
    </row>
    <row r="872" spans="1:2" ht="15.75" customHeight="1">
      <c r="A872" s="3"/>
      <c r="B872" s="2"/>
    </row>
    <row r="873" spans="1:2" ht="15.75" customHeight="1">
      <c r="A873" s="3"/>
      <c r="B873" s="2"/>
    </row>
    <row r="874" spans="1:2" ht="15.75" customHeight="1">
      <c r="A874" s="3"/>
      <c r="B874" s="2"/>
    </row>
    <row r="875" spans="1:2" ht="15.75" customHeight="1">
      <c r="A875" s="3"/>
      <c r="B875" s="2"/>
    </row>
    <row r="876" spans="1:2" ht="15.75" customHeight="1">
      <c r="A876" s="3"/>
      <c r="B876" s="2"/>
    </row>
    <row r="877" spans="1:2" ht="15.75" customHeight="1">
      <c r="A877" s="3"/>
      <c r="B877" s="2"/>
    </row>
    <row r="878" spans="1:2" ht="15.75" customHeight="1">
      <c r="A878" s="3"/>
      <c r="B878" s="2"/>
    </row>
    <row r="879" spans="1:2" ht="15.75" customHeight="1">
      <c r="A879" s="3"/>
      <c r="B879" s="2"/>
    </row>
    <row r="880" spans="1:2" ht="15.75" customHeight="1">
      <c r="A880" s="3"/>
      <c r="B880" s="2"/>
    </row>
    <row r="881" spans="1:2" ht="15.75" customHeight="1">
      <c r="A881" s="3"/>
      <c r="B881" s="2"/>
    </row>
    <row r="882" spans="1:2" ht="15.75" customHeight="1">
      <c r="A882" s="3"/>
      <c r="B882" s="2"/>
    </row>
    <row r="883" spans="1:2" ht="15.75" customHeight="1">
      <c r="A883" s="3"/>
      <c r="B883" s="2"/>
    </row>
    <row r="884" spans="1:2" ht="15.75" customHeight="1">
      <c r="A884" s="3"/>
      <c r="B884" s="2"/>
    </row>
    <row r="885" spans="1:2" ht="15.75" customHeight="1">
      <c r="A885" s="3"/>
      <c r="B885" s="2"/>
    </row>
    <row r="886" spans="1:2" ht="15.75" customHeight="1">
      <c r="A886" s="3"/>
      <c r="B886" s="2"/>
    </row>
    <row r="887" spans="1:2" ht="15.75" customHeight="1">
      <c r="A887" s="3"/>
      <c r="B887" s="2"/>
    </row>
    <row r="888" spans="1:2" ht="15.75" customHeight="1">
      <c r="A888" s="3"/>
      <c r="B888" s="2"/>
    </row>
    <row r="889" spans="1:2" ht="15.75" customHeight="1">
      <c r="A889" s="3"/>
      <c r="B889" s="2"/>
    </row>
    <row r="890" spans="1:2" ht="15.75" customHeight="1">
      <c r="A890" s="3"/>
      <c r="B890" s="2"/>
    </row>
    <row r="891" spans="1:2" ht="15.75" customHeight="1">
      <c r="A891" s="3"/>
      <c r="B891" s="2"/>
    </row>
    <row r="892" spans="1:2" ht="15.75" customHeight="1">
      <c r="A892" s="3"/>
      <c r="B892" s="2"/>
    </row>
    <row r="893" spans="1:2" ht="15.75" customHeight="1">
      <c r="A893" s="3"/>
      <c r="B893" s="2"/>
    </row>
    <row r="894" spans="1:2" ht="15.75" customHeight="1">
      <c r="A894" s="3"/>
      <c r="B894" s="2"/>
    </row>
    <row r="895" spans="1:2" ht="15.75" customHeight="1">
      <c r="A895" s="3"/>
      <c r="B895" s="2"/>
    </row>
    <row r="896" spans="1:2" ht="15.75" customHeight="1">
      <c r="A896" s="3"/>
      <c r="B896" s="2"/>
    </row>
    <row r="897" spans="1:2" ht="15.75" customHeight="1">
      <c r="A897" s="3"/>
      <c r="B897" s="2"/>
    </row>
    <row r="898" spans="1:2" ht="15.75" customHeight="1">
      <c r="A898" s="3"/>
      <c r="B898" s="2"/>
    </row>
    <row r="899" spans="1:2" ht="15.75" customHeight="1">
      <c r="A899" s="3"/>
      <c r="B899" s="2"/>
    </row>
    <row r="900" spans="1:2" ht="15.75" customHeight="1">
      <c r="A900" s="3"/>
      <c r="B900" s="2"/>
    </row>
    <row r="901" spans="1:2" ht="15.75" customHeight="1">
      <c r="A901" s="3"/>
      <c r="B901" s="2"/>
    </row>
    <row r="902" spans="1:2" ht="15.75" customHeight="1">
      <c r="A902" s="3"/>
      <c r="B902" s="2"/>
    </row>
    <row r="903" spans="1:2" ht="15.75" customHeight="1">
      <c r="A903" s="3"/>
      <c r="B903" s="2"/>
    </row>
    <row r="904" spans="1:2" ht="15.75" customHeight="1">
      <c r="A904" s="3"/>
      <c r="B904" s="2"/>
    </row>
    <row r="905" spans="1:2" ht="15.75" customHeight="1">
      <c r="A905" s="3"/>
      <c r="B905" s="2"/>
    </row>
    <row r="906" spans="1:2" ht="15.75" customHeight="1">
      <c r="A906" s="3"/>
      <c r="B906" s="2"/>
    </row>
    <row r="907" spans="1:2" ht="15.75" customHeight="1">
      <c r="A907" s="3"/>
      <c r="B907" s="2"/>
    </row>
    <row r="908" spans="1:2" ht="15.75" customHeight="1">
      <c r="A908" s="3"/>
      <c r="B908" s="2"/>
    </row>
    <row r="909" spans="1:2" ht="15.75" customHeight="1">
      <c r="A909" s="3"/>
      <c r="B909" s="2"/>
    </row>
    <row r="910" spans="1:2" ht="15.75" customHeight="1">
      <c r="A910" s="3"/>
      <c r="B910" s="2"/>
    </row>
    <row r="911" spans="1:2" ht="15.75" customHeight="1">
      <c r="A911" s="3"/>
      <c r="B911" s="2"/>
    </row>
    <row r="912" spans="1:2" ht="15.75" customHeight="1">
      <c r="A912" s="3"/>
      <c r="B912" s="2"/>
    </row>
    <row r="913" spans="1:2" ht="15.75" customHeight="1">
      <c r="A913" s="3"/>
      <c r="B913" s="2"/>
    </row>
    <row r="914" spans="1:2" ht="15.75" customHeight="1">
      <c r="A914" s="3"/>
      <c r="B914" s="2"/>
    </row>
    <row r="915" spans="1:2" ht="15.75" customHeight="1">
      <c r="A915" s="3"/>
      <c r="B915" s="2"/>
    </row>
    <row r="916" spans="1:2" ht="15.75" customHeight="1">
      <c r="A916" s="3"/>
      <c r="B916" s="2"/>
    </row>
    <row r="917" spans="1:2" ht="15.75" customHeight="1">
      <c r="A917" s="3"/>
      <c r="B917" s="2"/>
    </row>
    <row r="918" spans="1:2" ht="15.75" customHeight="1">
      <c r="A918" s="3"/>
      <c r="B918" s="2"/>
    </row>
    <row r="919" spans="1:2" ht="15.75" customHeight="1">
      <c r="A919" s="3"/>
      <c r="B919" s="2"/>
    </row>
    <row r="920" spans="1:2" ht="15.75" customHeight="1">
      <c r="A920" s="3"/>
      <c r="B920" s="2"/>
    </row>
    <row r="921" spans="1:2" ht="15.75" customHeight="1">
      <c r="A921" s="3"/>
      <c r="B921" s="2"/>
    </row>
    <row r="922" spans="1:2" ht="15.75" customHeight="1">
      <c r="A922" s="3"/>
      <c r="B922" s="2"/>
    </row>
    <row r="923" spans="1:2" ht="15.75" customHeight="1">
      <c r="A923" s="3"/>
      <c r="B923" s="2"/>
    </row>
    <row r="924" spans="1:2" ht="15.75" customHeight="1">
      <c r="A924" s="3"/>
      <c r="B924" s="2"/>
    </row>
    <row r="925" spans="1:2" ht="15.75" customHeight="1">
      <c r="A925" s="3"/>
      <c r="B925" s="2"/>
    </row>
    <row r="926" spans="1:2" ht="15.75" customHeight="1">
      <c r="A926" s="3"/>
      <c r="B926" s="2"/>
    </row>
    <row r="927" spans="1:2" ht="15.75" customHeight="1">
      <c r="A927" s="3"/>
      <c r="B927" s="2"/>
    </row>
    <row r="928" spans="1:2" ht="15.75" customHeight="1">
      <c r="A928" s="3"/>
      <c r="B928" s="2"/>
    </row>
    <row r="929" spans="1:2" ht="15.75" customHeight="1">
      <c r="A929" s="3"/>
      <c r="B929" s="2"/>
    </row>
    <row r="930" spans="1:2" ht="15.75" customHeight="1">
      <c r="A930" s="3"/>
      <c r="B930" s="2"/>
    </row>
    <row r="931" spans="1:2" ht="15.75" customHeight="1">
      <c r="A931" s="3"/>
      <c r="B931" s="2"/>
    </row>
    <row r="932" spans="1:2" ht="15.75" customHeight="1">
      <c r="A932" s="3"/>
      <c r="B932" s="2"/>
    </row>
    <row r="933" spans="1:2" ht="15.75" customHeight="1">
      <c r="A933" s="3"/>
      <c r="B933" s="2"/>
    </row>
    <row r="934" spans="1:2" ht="15.75" customHeight="1">
      <c r="A934" s="3"/>
      <c r="B934" s="2"/>
    </row>
    <row r="935" spans="1:2" ht="15.75" customHeight="1">
      <c r="A935" s="3"/>
      <c r="B935" s="2"/>
    </row>
    <row r="936" spans="1:2" ht="15.75" customHeight="1">
      <c r="A936" s="3"/>
      <c r="B936" s="2"/>
    </row>
    <row r="937" spans="1:2" ht="15.75" customHeight="1">
      <c r="A937" s="3"/>
      <c r="B937" s="2"/>
    </row>
    <row r="938" spans="1:2" ht="15.75" customHeight="1">
      <c r="A938" s="3"/>
      <c r="B938" s="2"/>
    </row>
    <row r="939" spans="1:2" ht="15.75" customHeight="1">
      <c r="A939" s="3"/>
      <c r="B939" s="2"/>
    </row>
    <row r="940" spans="1:2" ht="15.75" customHeight="1">
      <c r="A940" s="3"/>
      <c r="B940" s="2"/>
    </row>
    <row r="941" spans="1:2" ht="15.75" customHeight="1">
      <c r="A941" s="3"/>
      <c r="B941" s="2"/>
    </row>
    <row r="942" spans="1:2" ht="15.75" customHeight="1">
      <c r="A942" s="3"/>
      <c r="B942" s="2"/>
    </row>
    <row r="943" spans="1:2" ht="15.75" customHeight="1">
      <c r="A943" s="3"/>
      <c r="B943" s="2"/>
    </row>
    <row r="944" spans="1:2" ht="15.75" customHeight="1">
      <c r="A944" s="3"/>
      <c r="B944" s="2"/>
    </row>
    <row r="945" spans="1:2" ht="15.75" customHeight="1">
      <c r="A945" s="3"/>
      <c r="B945" s="2"/>
    </row>
    <row r="946" spans="1:2" ht="15.75" customHeight="1">
      <c r="A946" s="3"/>
      <c r="B946" s="2"/>
    </row>
    <row r="947" spans="1:2" ht="15.75" customHeight="1">
      <c r="A947" s="3"/>
      <c r="B947" s="2"/>
    </row>
    <row r="948" spans="1:2" ht="15.75" customHeight="1">
      <c r="A948" s="3"/>
      <c r="B948" s="2"/>
    </row>
    <row r="949" spans="1:2" ht="15.75" customHeight="1">
      <c r="A949" s="3"/>
      <c r="B949" s="2"/>
    </row>
    <row r="950" spans="1:2" ht="15.75" customHeight="1">
      <c r="A950" s="3"/>
      <c r="B950" s="2"/>
    </row>
    <row r="951" spans="1:2" ht="15.75" customHeight="1">
      <c r="A951" s="3"/>
      <c r="B951" s="2"/>
    </row>
    <row r="952" spans="1:2" ht="15.75" customHeight="1">
      <c r="A952" s="3"/>
      <c r="B952" s="2"/>
    </row>
    <row r="953" spans="1:2" ht="15.75" customHeight="1">
      <c r="A953" s="3"/>
      <c r="B953" s="2"/>
    </row>
    <row r="954" spans="1:2" ht="15.75" customHeight="1">
      <c r="A954" s="3"/>
      <c r="B954" s="2"/>
    </row>
    <row r="955" spans="1:2" ht="15.75" customHeight="1">
      <c r="A955" s="3"/>
      <c r="B955" s="2"/>
    </row>
    <row r="956" spans="1:2" ht="15.75" customHeight="1">
      <c r="A956" s="3"/>
      <c r="B956" s="2"/>
    </row>
    <row r="957" spans="1:2" ht="15.75" customHeight="1">
      <c r="A957" s="3"/>
      <c r="B957" s="2"/>
    </row>
    <row r="958" spans="1:2" ht="15.75" customHeight="1">
      <c r="A958" s="3"/>
      <c r="B958" s="2"/>
    </row>
    <row r="959" spans="1:2" ht="15.75" customHeight="1">
      <c r="A959" s="3"/>
      <c r="B959" s="2"/>
    </row>
    <row r="960" spans="1:2" ht="15.75" customHeight="1">
      <c r="A960" s="3"/>
      <c r="B960" s="2"/>
    </row>
    <row r="961" spans="1:2" ht="15.75" customHeight="1">
      <c r="A961" s="3"/>
      <c r="B961" s="2"/>
    </row>
    <row r="962" spans="1:2" ht="15.75" customHeight="1">
      <c r="A962" s="3"/>
      <c r="B962" s="2"/>
    </row>
    <row r="963" spans="1:2" ht="15.75" customHeight="1">
      <c r="A963" s="3"/>
      <c r="B963" s="2"/>
    </row>
    <row r="964" spans="1:2" ht="15.75" customHeight="1">
      <c r="A964" s="3"/>
      <c r="B964" s="2"/>
    </row>
    <row r="965" spans="1:2" ht="15.75" customHeight="1">
      <c r="A965" s="3"/>
      <c r="B965" s="2"/>
    </row>
    <row r="966" spans="1:2" ht="15.75" customHeight="1">
      <c r="A966" s="3"/>
      <c r="B966" s="2"/>
    </row>
    <row r="967" spans="1:2" ht="15.75" customHeight="1">
      <c r="A967" s="3"/>
      <c r="B967" s="2"/>
    </row>
    <row r="968" spans="1:2" ht="15.75" customHeight="1">
      <c r="A968" s="3"/>
      <c r="B968" s="2"/>
    </row>
    <row r="969" spans="1:2" ht="15.75" customHeight="1">
      <c r="A969" s="3"/>
      <c r="B969" s="2"/>
    </row>
    <row r="970" spans="1:2" ht="15.75" customHeight="1">
      <c r="A970" s="3"/>
      <c r="B970" s="2"/>
    </row>
    <row r="971" spans="1:2" ht="15.75" customHeight="1">
      <c r="A971" s="3"/>
      <c r="B971" s="2"/>
    </row>
    <row r="972" spans="1:2" ht="15.75" customHeight="1">
      <c r="A972" s="3"/>
      <c r="B972" s="2"/>
    </row>
    <row r="973" spans="1:2" ht="15.75" customHeight="1">
      <c r="A973" s="3"/>
      <c r="B973" s="2"/>
    </row>
    <row r="974" spans="1:2" ht="15.75" customHeight="1">
      <c r="A974" s="3"/>
      <c r="B974" s="2"/>
    </row>
    <row r="975" spans="1:2" ht="15.75" customHeight="1">
      <c r="A975" s="3"/>
      <c r="B975" s="2"/>
    </row>
    <row r="976" spans="1:2" ht="15.75" customHeight="1">
      <c r="A976" s="3"/>
      <c r="B976" s="2"/>
    </row>
    <row r="977" spans="1:2" ht="15.75" customHeight="1">
      <c r="A977" s="3"/>
      <c r="B977" s="2"/>
    </row>
    <row r="978" spans="1:2" ht="15.75" customHeight="1">
      <c r="A978" s="3"/>
      <c r="B978" s="2"/>
    </row>
    <row r="979" spans="1:2" ht="15.75" customHeight="1">
      <c r="A979" s="3"/>
      <c r="B979" s="2"/>
    </row>
    <row r="980" spans="1:2" ht="15.75" customHeight="1">
      <c r="A980" s="3"/>
      <c r="B980" s="2"/>
    </row>
    <row r="981" spans="1:2" ht="15.75" customHeight="1">
      <c r="A981" s="3"/>
      <c r="B981" s="2"/>
    </row>
    <row r="982" spans="1:2" ht="15.75" customHeight="1">
      <c r="A982" s="3"/>
      <c r="B982" s="2"/>
    </row>
    <row r="983" spans="1:2" ht="15.75" customHeight="1">
      <c r="A983" s="3"/>
      <c r="B983" s="2"/>
    </row>
    <row r="984" spans="1:2" ht="15.75" customHeight="1">
      <c r="A984" s="3"/>
      <c r="B984" s="2"/>
    </row>
    <row r="985" spans="1:2" ht="15.75" customHeight="1">
      <c r="A985" s="3"/>
      <c r="B985" s="2"/>
    </row>
    <row r="986" spans="1:2" ht="15.75" customHeight="1">
      <c r="A986" s="3"/>
      <c r="B986" s="2"/>
    </row>
    <row r="987" spans="1:2" ht="15.75" customHeight="1">
      <c r="A987" s="3"/>
      <c r="B987" s="2"/>
    </row>
    <row r="988" spans="1:2" ht="15.75" customHeight="1">
      <c r="A988" s="3"/>
      <c r="B988" s="2"/>
    </row>
    <row r="989" spans="1:2" ht="15.75" customHeight="1">
      <c r="A989" s="3"/>
      <c r="B989" s="2"/>
    </row>
    <row r="990" spans="1:2" ht="15.75" customHeight="1">
      <c r="A990" s="3"/>
      <c r="B990" s="2"/>
    </row>
    <row r="991" spans="1:2" ht="15.75" customHeight="1">
      <c r="A991" s="3"/>
      <c r="B991" s="2"/>
    </row>
    <row r="992" spans="1:2" ht="15.75" customHeight="1">
      <c r="A992" s="3"/>
      <c r="B992" s="2"/>
    </row>
    <row r="993" spans="1:2" ht="15.75" customHeight="1">
      <c r="A993" s="3"/>
      <c r="B993" s="2"/>
    </row>
    <row r="994" spans="1:2" ht="15.75" customHeight="1">
      <c r="A994" s="3"/>
      <c r="B994" s="2"/>
    </row>
    <row r="995" spans="1:2" ht="15.75" customHeight="1">
      <c r="A995" s="3"/>
      <c r="B995" s="2"/>
    </row>
    <row r="996" spans="1:2" ht="15.75" customHeight="1">
      <c r="A996" s="3"/>
      <c r="B996" s="2"/>
    </row>
    <row r="997" spans="1:2" ht="15.75" customHeight="1">
      <c r="A997" s="3"/>
      <c r="B997" s="2"/>
    </row>
    <row r="998" spans="1:2" ht="15.75" customHeight="1">
      <c r="A998" s="3"/>
      <c r="B998" s="2"/>
    </row>
    <row r="999" spans="1:2" ht="15.75" customHeight="1">
      <c r="A999" s="3"/>
      <c r="B999" s="2"/>
    </row>
    <row r="1000" spans="1:2" ht="15.75" customHeight="1">
      <c r="A1000" s="3"/>
      <c r="B1000" s="2"/>
    </row>
  </sheetData>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1" topLeftCell="A2" activePane="bottomLeft" state="frozen"/>
      <selection pane="bottomLeft" activeCell="B3" sqref="B3"/>
    </sheetView>
  </sheetViews>
  <sheetFormatPr defaultColWidth="14.453125" defaultRowHeight="15" customHeight="1"/>
  <cols>
    <col min="1" max="2" width="9.08984375" customWidth="1"/>
    <col min="3" max="3" width="11.7265625" customWidth="1"/>
    <col min="4" max="4" width="17.26953125" customWidth="1"/>
    <col min="5" max="5" width="21.7265625" customWidth="1"/>
    <col min="6" max="6" width="100.26953125" customWidth="1"/>
    <col min="7" max="26" width="8.81640625" customWidth="1"/>
  </cols>
  <sheetData>
    <row r="1" spans="1:26" ht="14.5">
      <c r="A1" s="2" t="s">
        <v>2</v>
      </c>
      <c r="B1" s="16" t="s">
        <v>181</v>
      </c>
      <c r="C1" t="s">
        <v>199</v>
      </c>
      <c r="D1" t="s">
        <v>207</v>
      </c>
      <c r="E1" t="s">
        <v>209</v>
      </c>
      <c r="F1" t="s">
        <v>215</v>
      </c>
      <c r="G1" t="s">
        <v>222</v>
      </c>
    </row>
    <row r="2" spans="1:26" ht="14.5">
      <c r="A2" s="2">
        <v>120</v>
      </c>
      <c r="B2" s="16" t="s">
        <v>507</v>
      </c>
      <c r="C2" t="s">
        <v>508</v>
      </c>
      <c r="D2" t="s">
        <v>509</v>
      </c>
      <c r="E2" t="s">
        <v>510</v>
      </c>
      <c r="F2" t="s">
        <v>511</v>
      </c>
    </row>
    <row r="3" spans="1:26" ht="14.5">
      <c r="A3" s="2">
        <v>121</v>
      </c>
      <c r="B3" s="16" t="s">
        <v>512</v>
      </c>
      <c r="D3" t="s">
        <v>513</v>
      </c>
      <c r="E3" t="s">
        <v>514</v>
      </c>
      <c r="F3" t="s">
        <v>515</v>
      </c>
    </row>
    <row r="4" spans="1:26" ht="14.5">
      <c r="A4" s="2">
        <v>122</v>
      </c>
      <c r="B4" s="16" t="s">
        <v>516</v>
      </c>
      <c r="D4" s="27">
        <v>79100</v>
      </c>
      <c r="E4" t="s">
        <v>517</v>
      </c>
      <c r="F4" t="s">
        <v>518</v>
      </c>
    </row>
    <row r="5" spans="1:26" ht="14.5">
      <c r="A5" s="2">
        <v>123</v>
      </c>
      <c r="B5" s="16" t="s">
        <v>519</v>
      </c>
      <c r="C5" t="s">
        <v>520</v>
      </c>
      <c r="D5" t="s">
        <v>521</v>
      </c>
      <c r="E5" t="s">
        <v>522</v>
      </c>
      <c r="F5" t="s">
        <v>523</v>
      </c>
      <c r="G5" t="s">
        <v>524</v>
      </c>
    </row>
    <row r="6" spans="1:26" ht="14.5">
      <c r="A6" s="2">
        <v>124</v>
      </c>
      <c r="B6" s="16" t="s">
        <v>525</v>
      </c>
      <c r="E6" t="s">
        <v>517</v>
      </c>
      <c r="F6" t="s">
        <v>526</v>
      </c>
    </row>
    <row r="7" spans="1:26" ht="14.5">
      <c r="A7" s="2">
        <v>125</v>
      </c>
      <c r="B7" s="16" t="s">
        <v>527</v>
      </c>
      <c r="D7" t="s">
        <v>528</v>
      </c>
      <c r="E7" t="s">
        <v>517</v>
      </c>
    </row>
    <row r="8" spans="1:26" ht="14.5">
      <c r="A8" s="2">
        <v>126</v>
      </c>
      <c r="B8" s="16" t="s">
        <v>529</v>
      </c>
      <c r="E8" t="s">
        <v>510</v>
      </c>
      <c r="F8" t="s">
        <v>530</v>
      </c>
    </row>
    <row r="9" spans="1:26" ht="14.5">
      <c r="A9" s="2">
        <v>127</v>
      </c>
      <c r="B9" s="16" t="s">
        <v>531</v>
      </c>
      <c r="E9" t="s">
        <v>517</v>
      </c>
    </row>
    <row r="10" spans="1:26" ht="14.5">
      <c r="A10" s="2">
        <v>128</v>
      </c>
      <c r="B10" s="16" t="s">
        <v>532</v>
      </c>
      <c r="C10" s="6"/>
      <c r="D10" s="6" t="s">
        <v>533</v>
      </c>
      <c r="E10" s="6" t="s">
        <v>522</v>
      </c>
      <c r="F10" s="6" t="s">
        <v>534</v>
      </c>
      <c r="G10" s="6"/>
      <c r="H10" s="6"/>
      <c r="I10" s="6"/>
      <c r="J10" s="6"/>
      <c r="K10" s="6"/>
      <c r="L10" s="6"/>
      <c r="M10" s="6"/>
      <c r="N10" s="6"/>
      <c r="O10" s="6"/>
      <c r="P10" s="6"/>
      <c r="Q10" s="6"/>
      <c r="R10" s="6"/>
      <c r="S10" s="6"/>
      <c r="T10" s="6"/>
      <c r="U10" s="6"/>
      <c r="V10" s="6"/>
      <c r="W10" s="6"/>
      <c r="X10" s="6"/>
      <c r="Y10" s="6"/>
      <c r="Z10" s="6"/>
    </row>
    <row r="11" spans="1:26" ht="14.5">
      <c r="A11" s="2">
        <v>129</v>
      </c>
      <c r="B11" s="16" t="s">
        <v>535</v>
      </c>
      <c r="C11" s="6"/>
      <c r="D11" s="6"/>
      <c r="E11" s="6" t="s">
        <v>517</v>
      </c>
      <c r="F11" s="6" t="s">
        <v>536</v>
      </c>
      <c r="G11" s="6"/>
      <c r="H11" s="6"/>
      <c r="I11" s="6"/>
      <c r="J11" s="6"/>
      <c r="K11" s="6"/>
      <c r="L11" s="6"/>
      <c r="M11" s="6"/>
      <c r="N11" s="6"/>
      <c r="O11" s="6"/>
      <c r="P11" s="6"/>
      <c r="Q11" s="6"/>
      <c r="R11" s="6"/>
      <c r="S11" s="6"/>
      <c r="T11" s="6"/>
      <c r="U11" s="6"/>
      <c r="V11" s="6"/>
      <c r="W11" s="6"/>
      <c r="X11" s="6"/>
      <c r="Y11" s="6"/>
      <c r="Z11" s="6"/>
    </row>
    <row r="12" spans="1:26" ht="14.5">
      <c r="A12" s="2">
        <v>130</v>
      </c>
      <c r="B12" s="16" t="s">
        <v>537</v>
      </c>
      <c r="C12" s="6"/>
      <c r="D12" s="6" t="s">
        <v>538</v>
      </c>
      <c r="E12" s="6" t="s">
        <v>517</v>
      </c>
      <c r="F12" s="6" t="s">
        <v>539</v>
      </c>
      <c r="G12" s="6" t="s">
        <v>540</v>
      </c>
      <c r="H12" s="6"/>
      <c r="I12" s="6"/>
      <c r="J12" s="6"/>
      <c r="K12" s="6"/>
      <c r="L12" s="6"/>
      <c r="M12" s="6"/>
      <c r="N12" s="6"/>
      <c r="O12" s="6"/>
      <c r="P12" s="6"/>
      <c r="Q12" s="6"/>
      <c r="R12" s="6"/>
      <c r="S12" s="6"/>
      <c r="T12" s="6"/>
      <c r="U12" s="6"/>
      <c r="V12" s="6"/>
      <c r="W12" s="6"/>
      <c r="X12" s="6"/>
      <c r="Y12" s="6"/>
      <c r="Z12" s="6"/>
    </row>
    <row r="13" spans="1:26" ht="14.5">
      <c r="A13" s="2">
        <v>131</v>
      </c>
      <c r="B13" s="16" t="s">
        <v>541</v>
      </c>
      <c r="C13" s="6"/>
      <c r="D13" s="6"/>
      <c r="E13" s="6" t="s">
        <v>542</v>
      </c>
      <c r="F13" s="6"/>
      <c r="G13" s="6"/>
      <c r="H13" s="6"/>
      <c r="I13" s="6"/>
      <c r="J13" s="6"/>
      <c r="K13" s="6"/>
      <c r="L13" s="6"/>
      <c r="M13" s="6"/>
      <c r="N13" s="6"/>
      <c r="O13" s="6"/>
      <c r="P13" s="6"/>
      <c r="Q13" s="6"/>
      <c r="R13" s="6"/>
      <c r="S13" s="6"/>
      <c r="T13" s="6"/>
      <c r="U13" s="6"/>
      <c r="V13" s="6"/>
      <c r="W13" s="6"/>
      <c r="X13" s="6"/>
      <c r="Y13" s="6"/>
      <c r="Z13" s="6"/>
    </row>
    <row r="14" spans="1:26" ht="14.5">
      <c r="A14" s="2">
        <v>132</v>
      </c>
      <c r="B14" s="16" t="s">
        <v>543</v>
      </c>
      <c r="C14" s="6"/>
      <c r="D14" s="6"/>
      <c r="E14" s="6" t="s">
        <v>517</v>
      </c>
      <c r="F14" s="6" t="s">
        <v>544</v>
      </c>
      <c r="G14" s="6" t="s">
        <v>545</v>
      </c>
      <c r="H14" s="6"/>
      <c r="I14" s="6"/>
      <c r="J14" s="6"/>
      <c r="K14" s="6"/>
      <c r="L14" s="6"/>
      <c r="M14" s="6"/>
      <c r="N14" s="6"/>
      <c r="O14" s="6"/>
      <c r="P14" s="6"/>
      <c r="Q14" s="6"/>
      <c r="R14" s="6"/>
      <c r="S14" s="6"/>
      <c r="T14" s="6"/>
      <c r="U14" s="6"/>
      <c r="V14" s="6"/>
      <c r="W14" s="6"/>
      <c r="X14" s="6"/>
      <c r="Y14" s="6"/>
      <c r="Z14" s="6"/>
    </row>
    <row r="15" spans="1:26" ht="14.5">
      <c r="A15" s="2">
        <v>133</v>
      </c>
      <c r="B15" s="16" t="s">
        <v>543</v>
      </c>
      <c r="C15" s="6"/>
      <c r="D15" s="6"/>
      <c r="E15" s="6" t="s">
        <v>517</v>
      </c>
      <c r="F15" s="6"/>
      <c r="G15" s="6"/>
      <c r="H15" s="6"/>
      <c r="I15" s="6"/>
      <c r="J15" s="6"/>
      <c r="K15" s="6"/>
      <c r="L15" s="6"/>
      <c r="M15" s="6"/>
      <c r="N15" s="6"/>
      <c r="O15" s="6"/>
      <c r="P15" s="6"/>
      <c r="Q15" s="6"/>
      <c r="R15" s="6"/>
      <c r="S15" s="6"/>
      <c r="T15" s="6"/>
      <c r="U15" s="6"/>
      <c r="V15" s="6"/>
      <c r="W15" s="6"/>
      <c r="X15" s="6"/>
      <c r="Y15" s="6"/>
      <c r="Z15" s="6"/>
    </row>
    <row r="16" spans="1:26" ht="14.5">
      <c r="A16" s="2">
        <v>134</v>
      </c>
      <c r="B16" s="16" t="s">
        <v>546</v>
      </c>
      <c r="D16" t="s">
        <v>547</v>
      </c>
      <c r="E16" t="s">
        <v>522</v>
      </c>
    </row>
    <row r="17" spans="1:26" ht="14.5">
      <c r="A17" s="2">
        <v>135</v>
      </c>
      <c r="B17" s="16" t="s">
        <v>548</v>
      </c>
      <c r="E17" t="s">
        <v>517</v>
      </c>
    </row>
    <row r="18" spans="1:26" ht="14.5">
      <c r="A18" s="2">
        <v>136</v>
      </c>
      <c r="B18" s="16" t="s">
        <v>516</v>
      </c>
      <c r="D18" t="s">
        <v>549</v>
      </c>
      <c r="E18" t="s">
        <v>517</v>
      </c>
      <c r="F18" t="s">
        <v>550</v>
      </c>
    </row>
    <row r="19" spans="1:26" ht="14.5">
      <c r="A19" s="2">
        <v>137</v>
      </c>
      <c r="B19" s="16" t="s">
        <v>551</v>
      </c>
      <c r="C19" t="s">
        <v>552</v>
      </c>
      <c r="D19" t="s">
        <v>553</v>
      </c>
      <c r="E19" t="s">
        <v>517</v>
      </c>
    </row>
    <row r="20" spans="1:26" ht="14.5">
      <c r="A20" s="17">
        <v>138</v>
      </c>
      <c r="B20" s="31">
        <v>31444</v>
      </c>
      <c r="D20" s="14" t="s">
        <v>554</v>
      </c>
      <c r="E20" s="14" t="s">
        <v>517</v>
      </c>
      <c r="F20" s="14" t="s">
        <v>555</v>
      </c>
    </row>
    <row r="21" spans="1:26" ht="15.75" customHeight="1">
      <c r="A21" s="17">
        <v>139</v>
      </c>
      <c r="B21" s="31">
        <v>30742</v>
      </c>
      <c r="D21" s="14" t="s">
        <v>556</v>
      </c>
      <c r="E21" s="14" t="s">
        <v>517</v>
      </c>
      <c r="F21" s="14" t="s">
        <v>557</v>
      </c>
    </row>
    <row r="22" spans="1:26" ht="15.75" customHeight="1">
      <c r="A22" s="17">
        <v>140</v>
      </c>
      <c r="B22" s="31">
        <v>31472</v>
      </c>
      <c r="D22" s="14" t="s">
        <v>558</v>
      </c>
      <c r="E22" s="14" t="s">
        <v>517</v>
      </c>
      <c r="F22" s="14" t="s">
        <v>559</v>
      </c>
    </row>
    <row r="23" spans="1:26" ht="15.75" customHeight="1">
      <c r="A23" s="17">
        <v>141</v>
      </c>
      <c r="B23" s="31">
        <v>30011</v>
      </c>
      <c r="C23" s="14" t="s">
        <v>560</v>
      </c>
      <c r="D23" s="32" t="s">
        <v>561</v>
      </c>
      <c r="E23" s="14" t="s">
        <v>517</v>
      </c>
      <c r="F23" s="14" t="s">
        <v>557</v>
      </c>
    </row>
    <row r="24" spans="1:26" ht="15.75" customHeight="1">
      <c r="A24" s="17">
        <v>142</v>
      </c>
      <c r="B24" s="31">
        <v>33725</v>
      </c>
      <c r="C24" s="14" t="s">
        <v>520</v>
      </c>
      <c r="D24" s="14" t="s">
        <v>562</v>
      </c>
      <c r="E24" s="14" t="s">
        <v>517</v>
      </c>
      <c r="F24" s="14" t="s">
        <v>563</v>
      </c>
    </row>
    <row r="25" spans="1:26" ht="15.75" customHeight="1">
      <c r="A25" s="17">
        <v>143</v>
      </c>
      <c r="B25" s="31">
        <v>34394</v>
      </c>
      <c r="E25" s="14" t="s">
        <v>517</v>
      </c>
    </row>
    <row r="26" spans="1:26" ht="15.75" customHeight="1">
      <c r="A26" s="17">
        <v>144</v>
      </c>
      <c r="B26" s="31">
        <v>31472</v>
      </c>
      <c r="C26" s="14" t="s">
        <v>564</v>
      </c>
      <c r="D26" s="14" t="s">
        <v>565</v>
      </c>
      <c r="E26" s="14" t="s">
        <v>517</v>
      </c>
      <c r="F26" s="14" t="s">
        <v>566</v>
      </c>
      <c r="G26" s="6"/>
      <c r="H26" s="6"/>
      <c r="I26" s="6"/>
      <c r="J26" s="6"/>
      <c r="K26" s="6"/>
      <c r="L26" s="6"/>
      <c r="M26" s="6"/>
      <c r="N26" s="6"/>
      <c r="O26" s="6"/>
      <c r="P26" s="6"/>
      <c r="Q26" s="6"/>
      <c r="R26" s="6"/>
      <c r="S26" s="6"/>
      <c r="T26" s="6"/>
      <c r="U26" s="6"/>
      <c r="V26" s="6"/>
      <c r="W26" s="6"/>
      <c r="X26" s="6"/>
      <c r="Y26" s="6"/>
      <c r="Z26" s="6"/>
    </row>
    <row r="27" spans="1:26" ht="15.75" customHeight="1">
      <c r="A27" s="17">
        <v>145</v>
      </c>
      <c r="B27" s="31">
        <v>39508</v>
      </c>
      <c r="C27" s="14" t="s">
        <v>567</v>
      </c>
      <c r="D27" s="14" t="s">
        <v>533</v>
      </c>
      <c r="E27" s="14" t="s">
        <v>517</v>
      </c>
      <c r="F27" s="14" t="s">
        <v>568</v>
      </c>
      <c r="G27" s="14" t="s">
        <v>545</v>
      </c>
      <c r="H27" s="6"/>
      <c r="I27" s="6"/>
      <c r="J27" s="6"/>
      <c r="K27" s="6"/>
      <c r="L27" s="6"/>
      <c r="M27" s="6"/>
      <c r="N27" s="6"/>
      <c r="O27" s="6"/>
      <c r="P27" s="6"/>
      <c r="Q27" s="6"/>
      <c r="R27" s="6"/>
      <c r="S27" s="6"/>
      <c r="T27" s="6"/>
      <c r="U27" s="6"/>
      <c r="V27" s="6"/>
      <c r="W27" s="6"/>
      <c r="X27" s="6"/>
      <c r="Y27" s="6"/>
      <c r="Z27" s="6"/>
    </row>
    <row r="28" spans="1:26" ht="15.75" customHeight="1">
      <c r="A28" s="2"/>
      <c r="B28" s="16"/>
    </row>
    <row r="29" spans="1:26" ht="15.75" customHeight="1">
      <c r="A29" s="2"/>
      <c r="B29" s="16"/>
    </row>
    <row r="30" spans="1:26" ht="15.75" customHeight="1">
      <c r="A30" s="2"/>
      <c r="B30" s="16"/>
    </row>
    <row r="31" spans="1:26" ht="15.75" customHeight="1">
      <c r="A31" s="2"/>
      <c r="B31" s="16"/>
    </row>
    <row r="32" spans="1:26" ht="15.75" customHeight="1">
      <c r="A32" s="2"/>
      <c r="B32" s="16"/>
    </row>
    <row r="33" spans="1:2" ht="15.75" customHeight="1">
      <c r="A33" s="2"/>
      <c r="B33" s="16"/>
    </row>
    <row r="34" spans="1:2" ht="15.75" customHeight="1">
      <c r="A34" s="2"/>
      <c r="B34" s="16"/>
    </row>
    <row r="35" spans="1:2" ht="15.75" customHeight="1">
      <c r="A35" s="2"/>
      <c r="B35" s="16"/>
    </row>
    <row r="36" spans="1:2" ht="15.75" customHeight="1">
      <c r="A36" s="2"/>
      <c r="B36" s="16"/>
    </row>
    <row r="37" spans="1:2" ht="15.75" customHeight="1">
      <c r="A37" s="2"/>
      <c r="B37" s="16"/>
    </row>
    <row r="38" spans="1:2" ht="15.75" customHeight="1">
      <c r="A38" s="2"/>
      <c r="B38" s="16"/>
    </row>
    <row r="39" spans="1:2" ht="15.75" customHeight="1">
      <c r="A39" s="2"/>
      <c r="B39" s="16"/>
    </row>
    <row r="40" spans="1:2" ht="15.75" customHeight="1">
      <c r="A40" s="2"/>
      <c r="B40" s="16"/>
    </row>
    <row r="41" spans="1:2" ht="15.75" customHeight="1">
      <c r="A41" s="2"/>
      <c r="B41" s="16"/>
    </row>
    <row r="42" spans="1:2" ht="15.75" customHeight="1">
      <c r="A42" s="2"/>
      <c r="B42" s="16"/>
    </row>
    <row r="43" spans="1:2" ht="15.75" customHeight="1">
      <c r="A43" s="2"/>
      <c r="B43" s="16"/>
    </row>
    <row r="44" spans="1:2" ht="15.75" customHeight="1">
      <c r="A44" s="2"/>
      <c r="B44" s="16"/>
    </row>
    <row r="45" spans="1:2" ht="15.75" customHeight="1">
      <c r="A45" s="2"/>
      <c r="B45" s="16"/>
    </row>
    <row r="46" spans="1:2" ht="15.75" customHeight="1">
      <c r="A46" s="2"/>
      <c r="B46" s="16"/>
    </row>
    <row r="47" spans="1:2" ht="15.75" customHeight="1">
      <c r="A47" s="2"/>
      <c r="B47" s="16"/>
    </row>
    <row r="48" spans="1:2" ht="15.75" customHeight="1">
      <c r="A48" s="2"/>
      <c r="B48" s="16"/>
    </row>
    <row r="49" spans="1:2" ht="15.75" customHeight="1">
      <c r="A49" s="2"/>
      <c r="B49" s="16"/>
    </row>
    <row r="50" spans="1:2" ht="15.75" customHeight="1">
      <c r="A50" s="2"/>
      <c r="B50" s="16"/>
    </row>
    <row r="51" spans="1:2" ht="15.75" customHeight="1">
      <c r="A51" s="2"/>
      <c r="B51" s="16"/>
    </row>
    <row r="52" spans="1:2" ht="15.75" customHeight="1">
      <c r="A52" s="2"/>
      <c r="B52" s="16"/>
    </row>
    <row r="53" spans="1:2" ht="15.75" customHeight="1">
      <c r="A53" s="2"/>
      <c r="B53" s="16"/>
    </row>
    <row r="54" spans="1:2" ht="15.75" customHeight="1">
      <c r="A54" s="2"/>
      <c r="B54" s="16"/>
    </row>
    <row r="55" spans="1:2" ht="15.75" customHeight="1">
      <c r="A55" s="2"/>
      <c r="B55" s="16"/>
    </row>
    <row r="56" spans="1:2" ht="15.75" customHeight="1">
      <c r="A56" s="2"/>
      <c r="B56" s="16"/>
    </row>
    <row r="57" spans="1:2" ht="15.75" customHeight="1">
      <c r="A57" s="2"/>
      <c r="B57" s="16"/>
    </row>
    <row r="58" spans="1:2" ht="15.75" customHeight="1">
      <c r="A58" s="2"/>
      <c r="B58" s="16"/>
    </row>
    <row r="59" spans="1:2" ht="15.75" customHeight="1">
      <c r="A59" s="2"/>
      <c r="B59" s="16"/>
    </row>
    <row r="60" spans="1:2" ht="15.75" customHeight="1">
      <c r="A60" s="2"/>
      <c r="B60" s="16"/>
    </row>
    <row r="61" spans="1:2" ht="15.75" customHeight="1">
      <c r="A61" s="2"/>
      <c r="B61" s="16"/>
    </row>
    <row r="62" spans="1:2" ht="15.75" customHeight="1">
      <c r="A62" s="2"/>
      <c r="B62" s="16"/>
    </row>
    <row r="63" spans="1:2" ht="15.75" customHeight="1">
      <c r="A63" s="2"/>
      <c r="B63" s="16"/>
    </row>
    <row r="64" spans="1:2" ht="15.75" customHeight="1">
      <c r="A64" s="2"/>
      <c r="B64" s="16"/>
    </row>
    <row r="65" spans="1:2" ht="15.75" customHeight="1">
      <c r="A65" s="2"/>
      <c r="B65" s="16"/>
    </row>
    <row r="66" spans="1:2" ht="15.75" customHeight="1">
      <c r="A66" s="2"/>
      <c r="B66" s="16"/>
    </row>
    <row r="67" spans="1:2" ht="15.75" customHeight="1">
      <c r="A67" s="2"/>
      <c r="B67" s="16"/>
    </row>
    <row r="68" spans="1:2" ht="15.75" customHeight="1">
      <c r="A68" s="2"/>
      <c r="B68" s="16"/>
    </row>
    <row r="69" spans="1:2" ht="15.75" customHeight="1">
      <c r="A69" s="2"/>
      <c r="B69" s="16"/>
    </row>
    <row r="70" spans="1:2" ht="15.75" customHeight="1">
      <c r="A70" s="2"/>
      <c r="B70" s="16"/>
    </row>
    <row r="71" spans="1:2" ht="15.75" customHeight="1">
      <c r="A71" s="2"/>
      <c r="B71" s="16"/>
    </row>
    <row r="72" spans="1:2" ht="15.75" customHeight="1">
      <c r="A72" s="2"/>
      <c r="B72" s="16"/>
    </row>
    <row r="73" spans="1:2" ht="15.75" customHeight="1">
      <c r="A73" s="2"/>
      <c r="B73" s="16"/>
    </row>
    <row r="74" spans="1:2" ht="15.75" customHeight="1">
      <c r="A74" s="2"/>
      <c r="B74" s="16"/>
    </row>
    <row r="75" spans="1:2" ht="15.75" customHeight="1">
      <c r="A75" s="2"/>
      <c r="B75" s="16"/>
    </row>
    <row r="76" spans="1:2" ht="15.75" customHeight="1">
      <c r="A76" s="2"/>
      <c r="B76" s="16"/>
    </row>
    <row r="77" spans="1:2" ht="15.75" customHeight="1">
      <c r="A77" s="2"/>
      <c r="B77" s="16"/>
    </row>
    <row r="78" spans="1:2" ht="15.75" customHeight="1">
      <c r="A78" s="2"/>
      <c r="B78" s="16"/>
    </row>
    <row r="79" spans="1:2" ht="15.75" customHeight="1">
      <c r="A79" s="2"/>
      <c r="B79" s="16"/>
    </row>
    <row r="80" spans="1:2" ht="15.75" customHeight="1">
      <c r="A80" s="2"/>
      <c r="B80" s="16"/>
    </row>
    <row r="81" spans="1:2" ht="15.75" customHeight="1">
      <c r="A81" s="2"/>
      <c r="B81" s="16"/>
    </row>
    <row r="82" spans="1:2" ht="15.75" customHeight="1">
      <c r="A82" s="2"/>
      <c r="B82" s="16"/>
    </row>
    <row r="83" spans="1:2" ht="15.75" customHeight="1">
      <c r="A83" s="2"/>
      <c r="B83" s="16"/>
    </row>
    <row r="84" spans="1:2" ht="15.75" customHeight="1">
      <c r="A84" s="2"/>
      <c r="B84" s="16"/>
    </row>
    <row r="85" spans="1:2" ht="15.75" customHeight="1">
      <c r="A85" s="2"/>
      <c r="B85" s="16"/>
    </row>
    <row r="86" spans="1:2" ht="15.75" customHeight="1">
      <c r="A86" s="2"/>
      <c r="B86" s="16"/>
    </row>
    <row r="87" spans="1:2" ht="15.75" customHeight="1">
      <c r="A87" s="2"/>
      <c r="B87" s="16"/>
    </row>
    <row r="88" spans="1:2" ht="15.75" customHeight="1">
      <c r="A88" s="2"/>
      <c r="B88" s="16"/>
    </row>
    <row r="89" spans="1:2" ht="15.75" customHeight="1">
      <c r="A89" s="2"/>
      <c r="B89" s="16"/>
    </row>
    <row r="90" spans="1:2" ht="15.75" customHeight="1">
      <c r="A90" s="2"/>
      <c r="B90" s="16"/>
    </row>
    <row r="91" spans="1:2" ht="15.75" customHeight="1">
      <c r="A91" s="2"/>
      <c r="B91" s="16"/>
    </row>
    <row r="92" spans="1:2" ht="15.75" customHeight="1">
      <c r="A92" s="2"/>
      <c r="B92" s="16"/>
    </row>
    <row r="93" spans="1:2" ht="15.75" customHeight="1">
      <c r="A93" s="2"/>
      <c r="B93" s="16"/>
    </row>
    <row r="94" spans="1:2" ht="15.75" customHeight="1">
      <c r="A94" s="2"/>
      <c r="B94" s="16"/>
    </row>
    <row r="95" spans="1:2" ht="15.75" customHeight="1">
      <c r="A95" s="2"/>
      <c r="B95" s="16"/>
    </row>
    <row r="96" spans="1:2" ht="15.75" customHeight="1">
      <c r="A96" s="2"/>
      <c r="B96" s="16"/>
    </row>
    <row r="97" spans="1:2" ht="15.75" customHeight="1">
      <c r="A97" s="2"/>
      <c r="B97" s="16"/>
    </row>
    <row r="98" spans="1:2" ht="15.75" customHeight="1">
      <c r="A98" s="2"/>
      <c r="B98" s="16"/>
    </row>
    <row r="99" spans="1:2" ht="15.75" customHeight="1">
      <c r="A99" s="2"/>
      <c r="B99" s="16"/>
    </row>
    <row r="100" spans="1:2" ht="15.75" customHeight="1">
      <c r="A100" s="2"/>
      <c r="B100" s="16"/>
    </row>
    <row r="101" spans="1:2" ht="15.75" customHeight="1">
      <c r="A101" s="2"/>
      <c r="B101" s="16"/>
    </row>
    <row r="102" spans="1:2" ht="15.75" customHeight="1">
      <c r="A102" s="2"/>
      <c r="B102" s="16"/>
    </row>
    <row r="103" spans="1:2" ht="15.75" customHeight="1">
      <c r="A103" s="2"/>
      <c r="B103" s="16"/>
    </row>
    <row r="104" spans="1:2" ht="15.75" customHeight="1">
      <c r="A104" s="2"/>
      <c r="B104" s="16"/>
    </row>
    <row r="105" spans="1:2" ht="15.75" customHeight="1">
      <c r="A105" s="2"/>
      <c r="B105" s="16"/>
    </row>
    <row r="106" spans="1:2" ht="15.75" customHeight="1">
      <c r="A106" s="2"/>
      <c r="B106" s="16"/>
    </row>
    <row r="107" spans="1:2" ht="15.75" customHeight="1">
      <c r="A107" s="2"/>
      <c r="B107" s="16"/>
    </row>
    <row r="108" spans="1:2" ht="15.75" customHeight="1">
      <c r="A108" s="2"/>
      <c r="B108" s="16"/>
    </row>
    <row r="109" spans="1:2" ht="15.75" customHeight="1">
      <c r="A109" s="2"/>
      <c r="B109" s="16"/>
    </row>
    <row r="110" spans="1:2" ht="15.75" customHeight="1">
      <c r="A110" s="2"/>
      <c r="B110" s="16"/>
    </row>
    <row r="111" spans="1:2" ht="15.75" customHeight="1">
      <c r="A111" s="2"/>
      <c r="B111" s="16"/>
    </row>
    <row r="112" spans="1:2" ht="15.75" customHeight="1">
      <c r="A112" s="2"/>
      <c r="B112" s="16"/>
    </row>
    <row r="113" spans="1:2" ht="15.75" customHeight="1">
      <c r="A113" s="2"/>
      <c r="B113" s="16"/>
    </row>
    <row r="114" spans="1:2" ht="15.75" customHeight="1">
      <c r="A114" s="2"/>
      <c r="B114" s="16"/>
    </row>
    <row r="115" spans="1:2" ht="15.75" customHeight="1">
      <c r="A115" s="2"/>
      <c r="B115" s="16"/>
    </row>
    <row r="116" spans="1:2" ht="15.75" customHeight="1">
      <c r="A116" s="2"/>
      <c r="B116" s="16"/>
    </row>
    <row r="117" spans="1:2" ht="15.75" customHeight="1">
      <c r="A117" s="2"/>
      <c r="B117" s="16"/>
    </row>
    <row r="118" spans="1:2" ht="15.75" customHeight="1">
      <c r="A118" s="2"/>
      <c r="B118" s="16"/>
    </row>
    <row r="119" spans="1:2" ht="15.75" customHeight="1">
      <c r="A119" s="2"/>
      <c r="B119" s="16"/>
    </row>
    <row r="120" spans="1:2" ht="15.75" customHeight="1">
      <c r="A120" s="2"/>
      <c r="B120" s="16"/>
    </row>
    <row r="121" spans="1:2" ht="15.75" customHeight="1">
      <c r="A121" s="2"/>
      <c r="B121" s="16"/>
    </row>
    <row r="122" spans="1:2" ht="15.75" customHeight="1">
      <c r="A122" s="2"/>
      <c r="B122" s="16"/>
    </row>
    <row r="123" spans="1:2" ht="15.75" customHeight="1">
      <c r="A123" s="2"/>
      <c r="B123" s="16"/>
    </row>
    <row r="124" spans="1:2" ht="15.75" customHeight="1">
      <c r="A124" s="2"/>
      <c r="B124" s="16"/>
    </row>
    <row r="125" spans="1:2" ht="15.75" customHeight="1">
      <c r="A125" s="2"/>
      <c r="B125" s="16"/>
    </row>
    <row r="126" spans="1:2" ht="15.75" customHeight="1">
      <c r="A126" s="2"/>
      <c r="B126" s="16"/>
    </row>
    <row r="127" spans="1:2" ht="15.75" customHeight="1">
      <c r="A127" s="2"/>
      <c r="B127" s="16"/>
    </row>
    <row r="128" spans="1:2" ht="15.75" customHeight="1">
      <c r="A128" s="2"/>
      <c r="B128" s="16"/>
    </row>
    <row r="129" spans="1:2" ht="15.75" customHeight="1">
      <c r="A129" s="2"/>
      <c r="B129" s="16"/>
    </row>
    <row r="130" spans="1:2" ht="15.75" customHeight="1">
      <c r="A130" s="2"/>
      <c r="B130" s="16"/>
    </row>
    <row r="131" spans="1:2" ht="15.75" customHeight="1">
      <c r="A131" s="2"/>
      <c r="B131" s="16"/>
    </row>
    <row r="132" spans="1:2" ht="15.75" customHeight="1">
      <c r="A132" s="2"/>
      <c r="B132" s="16"/>
    </row>
    <row r="133" spans="1:2" ht="15.75" customHeight="1">
      <c r="A133" s="2"/>
      <c r="B133" s="16"/>
    </row>
    <row r="134" spans="1:2" ht="15.75" customHeight="1">
      <c r="A134" s="2"/>
      <c r="B134" s="16"/>
    </row>
    <row r="135" spans="1:2" ht="15.75" customHeight="1">
      <c r="A135" s="2"/>
      <c r="B135" s="16"/>
    </row>
    <row r="136" spans="1:2" ht="15.75" customHeight="1">
      <c r="A136" s="2"/>
      <c r="B136" s="16"/>
    </row>
    <row r="137" spans="1:2" ht="15.75" customHeight="1">
      <c r="A137" s="2"/>
      <c r="B137" s="16"/>
    </row>
    <row r="138" spans="1:2" ht="15.75" customHeight="1">
      <c r="A138" s="2"/>
      <c r="B138" s="16"/>
    </row>
    <row r="139" spans="1:2" ht="15.75" customHeight="1">
      <c r="A139" s="2"/>
      <c r="B139" s="16"/>
    </row>
    <row r="140" spans="1:2" ht="15.75" customHeight="1">
      <c r="A140" s="2"/>
      <c r="B140" s="16"/>
    </row>
    <row r="141" spans="1:2" ht="15.75" customHeight="1">
      <c r="A141" s="2"/>
      <c r="B141" s="16"/>
    </row>
    <row r="142" spans="1:2" ht="15.75" customHeight="1">
      <c r="A142" s="2"/>
      <c r="B142" s="16"/>
    </row>
    <row r="143" spans="1:2" ht="15.75" customHeight="1">
      <c r="A143" s="2"/>
      <c r="B143" s="16"/>
    </row>
    <row r="144" spans="1:2" ht="15.75" customHeight="1">
      <c r="A144" s="2"/>
      <c r="B144" s="16"/>
    </row>
    <row r="145" spans="1:2" ht="15.75" customHeight="1">
      <c r="A145" s="2"/>
      <c r="B145" s="16"/>
    </row>
    <row r="146" spans="1:2" ht="15.75" customHeight="1">
      <c r="A146" s="2"/>
      <c r="B146" s="16"/>
    </row>
    <row r="147" spans="1:2" ht="15.75" customHeight="1">
      <c r="A147" s="2"/>
      <c r="B147" s="16"/>
    </row>
    <row r="148" spans="1:2" ht="15.75" customHeight="1">
      <c r="A148" s="2"/>
      <c r="B148" s="16"/>
    </row>
    <row r="149" spans="1:2" ht="15.75" customHeight="1">
      <c r="A149" s="2"/>
      <c r="B149" s="16"/>
    </row>
    <row r="150" spans="1:2" ht="15.75" customHeight="1">
      <c r="A150" s="2"/>
      <c r="B150" s="16"/>
    </row>
    <row r="151" spans="1:2" ht="15.75" customHeight="1">
      <c r="A151" s="2"/>
      <c r="B151" s="16"/>
    </row>
    <row r="152" spans="1:2" ht="15.75" customHeight="1">
      <c r="A152" s="2"/>
      <c r="B152" s="16"/>
    </row>
    <row r="153" spans="1:2" ht="15.75" customHeight="1">
      <c r="A153" s="2"/>
      <c r="B153" s="16"/>
    </row>
    <row r="154" spans="1:2" ht="15.75" customHeight="1">
      <c r="A154" s="2"/>
      <c r="B154" s="16"/>
    </row>
    <row r="155" spans="1:2" ht="15.75" customHeight="1">
      <c r="A155" s="2"/>
      <c r="B155" s="16"/>
    </row>
    <row r="156" spans="1:2" ht="15.75" customHeight="1">
      <c r="A156" s="2"/>
      <c r="B156" s="16"/>
    </row>
    <row r="157" spans="1:2" ht="15.75" customHeight="1">
      <c r="A157" s="2"/>
      <c r="B157" s="16"/>
    </row>
    <row r="158" spans="1:2" ht="15.75" customHeight="1">
      <c r="A158" s="2"/>
      <c r="B158" s="16"/>
    </row>
    <row r="159" spans="1:2" ht="15.75" customHeight="1">
      <c r="A159" s="2"/>
      <c r="B159" s="16"/>
    </row>
    <row r="160" spans="1:2" ht="15.75" customHeight="1">
      <c r="A160" s="2"/>
      <c r="B160" s="16"/>
    </row>
    <row r="161" spans="1:2" ht="15.75" customHeight="1">
      <c r="A161" s="2"/>
      <c r="B161" s="16"/>
    </row>
    <row r="162" spans="1:2" ht="15.75" customHeight="1">
      <c r="A162" s="2"/>
      <c r="B162" s="16"/>
    </row>
    <row r="163" spans="1:2" ht="15.75" customHeight="1">
      <c r="A163" s="2"/>
      <c r="B163" s="16"/>
    </row>
    <row r="164" spans="1:2" ht="15.75" customHeight="1">
      <c r="A164" s="2"/>
      <c r="B164" s="16"/>
    </row>
    <row r="165" spans="1:2" ht="15.75" customHeight="1">
      <c r="A165" s="2"/>
      <c r="B165" s="16"/>
    </row>
    <row r="166" spans="1:2" ht="15.75" customHeight="1">
      <c r="A166" s="2"/>
      <c r="B166" s="16"/>
    </row>
    <row r="167" spans="1:2" ht="15.75" customHeight="1">
      <c r="A167" s="2"/>
      <c r="B167" s="16"/>
    </row>
    <row r="168" spans="1:2" ht="15.75" customHeight="1">
      <c r="A168" s="2"/>
      <c r="B168" s="16"/>
    </row>
    <row r="169" spans="1:2" ht="15.75" customHeight="1">
      <c r="A169" s="2"/>
      <c r="B169" s="16"/>
    </row>
    <row r="170" spans="1:2" ht="15.75" customHeight="1">
      <c r="A170" s="2"/>
      <c r="B170" s="16"/>
    </row>
    <row r="171" spans="1:2" ht="15.75" customHeight="1">
      <c r="A171" s="2"/>
      <c r="B171" s="16"/>
    </row>
    <row r="172" spans="1:2" ht="15.75" customHeight="1">
      <c r="A172" s="2"/>
      <c r="B172" s="16"/>
    </row>
    <row r="173" spans="1:2" ht="15.75" customHeight="1">
      <c r="A173" s="2"/>
      <c r="B173" s="16"/>
    </row>
    <row r="174" spans="1:2" ht="15.75" customHeight="1">
      <c r="A174" s="2"/>
      <c r="B174" s="16"/>
    </row>
    <row r="175" spans="1:2" ht="15.75" customHeight="1">
      <c r="A175" s="2"/>
      <c r="B175" s="16"/>
    </row>
    <row r="176" spans="1:2" ht="15.75" customHeight="1">
      <c r="A176" s="2"/>
      <c r="B176" s="16"/>
    </row>
    <row r="177" spans="1:2" ht="15.75" customHeight="1">
      <c r="A177" s="2"/>
      <c r="B177" s="16"/>
    </row>
    <row r="178" spans="1:2" ht="15.75" customHeight="1">
      <c r="A178" s="2"/>
      <c r="B178" s="16"/>
    </row>
    <row r="179" spans="1:2" ht="15.75" customHeight="1">
      <c r="A179" s="2"/>
      <c r="B179" s="16"/>
    </row>
    <row r="180" spans="1:2" ht="15.75" customHeight="1">
      <c r="A180" s="2"/>
      <c r="B180" s="16"/>
    </row>
    <row r="181" spans="1:2" ht="15.75" customHeight="1">
      <c r="A181" s="2"/>
      <c r="B181" s="16"/>
    </row>
    <row r="182" spans="1:2" ht="15.75" customHeight="1">
      <c r="A182" s="2"/>
      <c r="B182" s="16"/>
    </row>
    <row r="183" spans="1:2" ht="15.75" customHeight="1">
      <c r="A183" s="2"/>
      <c r="B183" s="16"/>
    </row>
    <row r="184" spans="1:2" ht="15.75" customHeight="1">
      <c r="A184" s="2"/>
      <c r="B184" s="16"/>
    </row>
    <row r="185" spans="1:2" ht="15.75" customHeight="1">
      <c r="A185" s="2"/>
      <c r="B185" s="16"/>
    </row>
    <row r="186" spans="1:2" ht="15.75" customHeight="1">
      <c r="A186" s="2"/>
      <c r="B186" s="16"/>
    </row>
    <row r="187" spans="1:2" ht="15.75" customHeight="1">
      <c r="A187" s="2"/>
      <c r="B187" s="16"/>
    </row>
    <row r="188" spans="1:2" ht="15.75" customHeight="1">
      <c r="A188" s="2"/>
      <c r="B188" s="16"/>
    </row>
    <row r="189" spans="1:2" ht="15.75" customHeight="1">
      <c r="A189" s="2"/>
      <c r="B189" s="16"/>
    </row>
    <row r="190" spans="1:2" ht="15.75" customHeight="1">
      <c r="A190" s="2"/>
      <c r="B190" s="16"/>
    </row>
    <row r="191" spans="1:2" ht="15.75" customHeight="1">
      <c r="A191" s="2"/>
      <c r="B191" s="16"/>
    </row>
    <row r="192" spans="1:2" ht="15.75" customHeight="1">
      <c r="A192" s="2"/>
      <c r="B192" s="16"/>
    </row>
    <row r="193" spans="1:2" ht="15.75" customHeight="1">
      <c r="A193" s="2"/>
      <c r="B193" s="16"/>
    </row>
    <row r="194" spans="1:2" ht="15.75" customHeight="1">
      <c r="A194" s="2"/>
      <c r="B194" s="16"/>
    </row>
    <row r="195" spans="1:2" ht="15.75" customHeight="1">
      <c r="A195" s="2"/>
      <c r="B195" s="16"/>
    </row>
    <row r="196" spans="1:2" ht="15.75" customHeight="1">
      <c r="A196" s="2"/>
      <c r="B196" s="16"/>
    </row>
    <row r="197" spans="1:2" ht="15.75" customHeight="1">
      <c r="A197" s="2"/>
      <c r="B197" s="16"/>
    </row>
    <row r="198" spans="1:2" ht="15.75" customHeight="1">
      <c r="A198" s="2"/>
      <c r="B198" s="16"/>
    </row>
    <row r="199" spans="1:2" ht="15.75" customHeight="1">
      <c r="A199" s="2"/>
      <c r="B199" s="16"/>
    </row>
    <row r="200" spans="1:2" ht="15.75" customHeight="1">
      <c r="A200" s="2"/>
      <c r="B200" s="16"/>
    </row>
    <row r="201" spans="1:2" ht="15.75" customHeight="1">
      <c r="A201" s="2"/>
      <c r="B201" s="16"/>
    </row>
    <row r="202" spans="1:2" ht="15.75" customHeight="1">
      <c r="A202" s="2"/>
      <c r="B202" s="16"/>
    </row>
    <row r="203" spans="1:2" ht="15.75" customHeight="1">
      <c r="A203" s="2"/>
      <c r="B203" s="16"/>
    </row>
    <row r="204" spans="1:2" ht="15.75" customHeight="1">
      <c r="A204" s="2"/>
      <c r="B204" s="16"/>
    </row>
    <row r="205" spans="1:2" ht="15.75" customHeight="1">
      <c r="A205" s="2"/>
      <c r="B205" s="16"/>
    </row>
    <row r="206" spans="1:2" ht="15.75" customHeight="1">
      <c r="A206" s="2"/>
      <c r="B206" s="16"/>
    </row>
    <row r="207" spans="1:2" ht="15.75" customHeight="1">
      <c r="A207" s="2"/>
      <c r="B207" s="16"/>
    </row>
    <row r="208" spans="1:2" ht="15.75" customHeight="1">
      <c r="A208" s="2"/>
      <c r="B208" s="16"/>
    </row>
    <row r="209" spans="1:2" ht="15.75" customHeight="1">
      <c r="A209" s="2"/>
      <c r="B209" s="16"/>
    </row>
    <row r="210" spans="1:2" ht="15.75" customHeight="1">
      <c r="A210" s="2"/>
      <c r="B210" s="16"/>
    </row>
    <row r="211" spans="1:2" ht="15.75" customHeight="1">
      <c r="A211" s="2"/>
      <c r="B211" s="16"/>
    </row>
    <row r="212" spans="1:2" ht="15.75" customHeight="1">
      <c r="A212" s="2"/>
      <c r="B212" s="16"/>
    </row>
    <row r="213" spans="1:2" ht="15.75" customHeight="1">
      <c r="A213" s="2"/>
      <c r="B213" s="16"/>
    </row>
    <row r="214" spans="1:2" ht="15.75" customHeight="1">
      <c r="A214" s="2"/>
      <c r="B214" s="16"/>
    </row>
    <row r="215" spans="1:2" ht="15.75" customHeight="1">
      <c r="A215" s="2"/>
      <c r="B215" s="16"/>
    </row>
    <row r="216" spans="1:2" ht="15.75" customHeight="1">
      <c r="A216" s="2"/>
      <c r="B216" s="16"/>
    </row>
    <row r="217" spans="1:2" ht="15.75" customHeight="1">
      <c r="A217" s="2"/>
      <c r="B217" s="16"/>
    </row>
    <row r="218" spans="1:2" ht="15.75" customHeight="1">
      <c r="A218" s="2"/>
      <c r="B218" s="16"/>
    </row>
    <row r="219" spans="1:2" ht="15.75" customHeight="1">
      <c r="A219" s="2"/>
      <c r="B219" s="16"/>
    </row>
    <row r="220" spans="1:2" ht="15.75" customHeight="1">
      <c r="A220" s="2"/>
      <c r="B220" s="16"/>
    </row>
    <row r="221" spans="1:2" ht="15.75" customHeight="1">
      <c r="A221" s="2"/>
      <c r="B221" s="16"/>
    </row>
    <row r="222" spans="1:2" ht="15.75" customHeight="1">
      <c r="A222" s="2"/>
      <c r="B222" s="16"/>
    </row>
    <row r="223" spans="1:2" ht="15.75" customHeight="1">
      <c r="A223" s="2"/>
      <c r="B223" s="16"/>
    </row>
    <row r="224" spans="1:2" ht="15.75" customHeight="1">
      <c r="A224" s="2"/>
      <c r="B224" s="16"/>
    </row>
    <row r="225" spans="1:2" ht="15.75" customHeight="1">
      <c r="A225" s="2"/>
      <c r="B225" s="16"/>
    </row>
    <row r="226" spans="1:2" ht="15.75" customHeight="1">
      <c r="A226" s="2"/>
      <c r="B226" s="16"/>
    </row>
    <row r="227" spans="1:2" ht="15.75" customHeight="1">
      <c r="A227" s="2"/>
      <c r="B227" s="16"/>
    </row>
    <row r="228" spans="1:2" ht="15.75" customHeight="1">
      <c r="A228" s="2"/>
      <c r="B228" s="16"/>
    </row>
    <row r="229" spans="1:2" ht="15.75" customHeight="1">
      <c r="A229" s="2"/>
      <c r="B229" s="16"/>
    </row>
    <row r="230" spans="1:2" ht="15.75" customHeight="1">
      <c r="A230" s="2"/>
      <c r="B230" s="16"/>
    </row>
    <row r="231" spans="1:2" ht="15.75" customHeight="1">
      <c r="A231" s="2"/>
      <c r="B231" s="16"/>
    </row>
    <row r="232" spans="1:2" ht="15.75" customHeight="1">
      <c r="A232" s="2"/>
      <c r="B232" s="16"/>
    </row>
    <row r="233" spans="1:2" ht="15.75" customHeight="1">
      <c r="A233" s="2"/>
      <c r="B233" s="16"/>
    </row>
    <row r="234" spans="1:2" ht="15.75" customHeight="1">
      <c r="A234" s="2"/>
      <c r="B234" s="16"/>
    </row>
    <row r="235" spans="1:2" ht="15.75" customHeight="1">
      <c r="A235" s="2"/>
      <c r="B235" s="16"/>
    </row>
    <row r="236" spans="1:2" ht="15.75" customHeight="1">
      <c r="A236" s="2"/>
      <c r="B236" s="16"/>
    </row>
    <row r="237" spans="1:2" ht="15.75" customHeight="1">
      <c r="A237" s="2"/>
      <c r="B237" s="16"/>
    </row>
    <row r="238" spans="1:2" ht="15.75" customHeight="1">
      <c r="A238" s="2"/>
      <c r="B238" s="16"/>
    </row>
    <row r="239" spans="1:2" ht="15.75" customHeight="1">
      <c r="A239" s="2"/>
      <c r="B239" s="16"/>
    </row>
    <row r="240" spans="1:2" ht="15.75" customHeight="1">
      <c r="A240" s="2"/>
      <c r="B240" s="16"/>
    </row>
    <row r="241" spans="1:2" ht="15.75" customHeight="1">
      <c r="A241" s="2"/>
      <c r="B241" s="16"/>
    </row>
    <row r="242" spans="1:2" ht="15.75" customHeight="1">
      <c r="A242" s="2"/>
      <c r="B242" s="16"/>
    </row>
    <row r="243" spans="1:2" ht="15.75" customHeight="1">
      <c r="A243" s="2"/>
      <c r="B243" s="16"/>
    </row>
    <row r="244" spans="1:2" ht="15.75" customHeight="1">
      <c r="A244" s="2"/>
      <c r="B244" s="16"/>
    </row>
    <row r="245" spans="1:2" ht="15.75" customHeight="1">
      <c r="A245" s="2"/>
      <c r="B245" s="16"/>
    </row>
    <row r="246" spans="1:2" ht="15.75" customHeight="1">
      <c r="A246" s="2"/>
      <c r="B246" s="16"/>
    </row>
    <row r="247" spans="1:2" ht="15.75" customHeight="1">
      <c r="A247" s="2"/>
      <c r="B247" s="16"/>
    </row>
    <row r="248" spans="1:2" ht="15.75" customHeight="1">
      <c r="A248" s="2"/>
      <c r="B248" s="16"/>
    </row>
    <row r="249" spans="1:2" ht="15.75" customHeight="1">
      <c r="A249" s="2"/>
      <c r="B249" s="16"/>
    </row>
    <row r="250" spans="1:2" ht="15.75" customHeight="1">
      <c r="A250" s="2"/>
      <c r="B250" s="16"/>
    </row>
    <row r="251" spans="1:2" ht="15.75" customHeight="1">
      <c r="A251" s="2"/>
      <c r="B251" s="16"/>
    </row>
    <row r="252" spans="1:2" ht="15.75" customHeight="1">
      <c r="A252" s="2"/>
      <c r="B252" s="16"/>
    </row>
    <row r="253" spans="1:2" ht="15.75" customHeight="1">
      <c r="A253" s="2"/>
      <c r="B253" s="16"/>
    </row>
    <row r="254" spans="1:2" ht="15.75" customHeight="1">
      <c r="A254" s="2"/>
      <c r="B254" s="16"/>
    </row>
    <row r="255" spans="1:2" ht="15.75" customHeight="1">
      <c r="A255" s="2"/>
      <c r="B255" s="16"/>
    </row>
    <row r="256" spans="1:2" ht="15.75" customHeight="1">
      <c r="A256" s="2"/>
      <c r="B256" s="16"/>
    </row>
    <row r="257" spans="1:2" ht="15.75" customHeight="1">
      <c r="A257" s="2"/>
      <c r="B257" s="16"/>
    </row>
    <row r="258" spans="1:2" ht="15.75" customHeight="1">
      <c r="A258" s="2"/>
      <c r="B258" s="16"/>
    </row>
    <row r="259" spans="1:2" ht="15.75" customHeight="1">
      <c r="A259" s="2"/>
      <c r="B259" s="16"/>
    </row>
    <row r="260" spans="1:2" ht="15.75" customHeight="1">
      <c r="A260" s="2"/>
      <c r="B260" s="16"/>
    </row>
    <row r="261" spans="1:2" ht="15.75" customHeight="1">
      <c r="A261" s="2"/>
      <c r="B261" s="16"/>
    </row>
    <row r="262" spans="1:2" ht="15.75" customHeight="1">
      <c r="A262" s="2"/>
      <c r="B262" s="16"/>
    </row>
    <row r="263" spans="1:2" ht="15.75" customHeight="1">
      <c r="A263" s="2"/>
      <c r="B263" s="16"/>
    </row>
    <row r="264" spans="1:2" ht="15.75" customHeight="1">
      <c r="A264" s="2"/>
      <c r="B264" s="16"/>
    </row>
    <row r="265" spans="1:2" ht="15.75" customHeight="1">
      <c r="A265" s="2"/>
      <c r="B265" s="16"/>
    </row>
    <row r="266" spans="1:2" ht="15.75" customHeight="1">
      <c r="A266" s="2"/>
      <c r="B266" s="16"/>
    </row>
    <row r="267" spans="1:2" ht="15.75" customHeight="1">
      <c r="A267" s="2"/>
      <c r="B267" s="16"/>
    </row>
    <row r="268" spans="1:2" ht="15.75" customHeight="1">
      <c r="A268" s="2"/>
      <c r="B268" s="16"/>
    </row>
    <row r="269" spans="1:2" ht="15.75" customHeight="1">
      <c r="A269" s="2"/>
      <c r="B269" s="16"/>
    </row>
    <row r="270" spans="1:2" ht="15.75" customHeight="1">
      <c r="A270" s="2"/>
      <c r="B270" s="16"/>
    </row>
    <row r="271" spans="1:2" ht="15.75" customHeight="1">
      <c r="A271" s="2"/>
      <c r="B271" s="16"/>
    </row>
    <row r="272" spans="1:2" ht="15.75" customHeight="1">
      <c r="A272" s="2"/>
      <c r="B272" s="16"/>
    </row>
    <row r="273" spans="1:2" ht="15.75" customHeight="1">
      <c r="A273" s="2"/>
      <c r="B273" s="16"/>
    </row>
    <row r="274" spans="1:2" ht="15.75" customHeight="1">
      <c r="A274" s="2"/>
      <c r="B274" s="16"/>
    </row>
    <row r="275" spans="1:2" ht="15.75" customHeight="1">
      <c r="A275" s="2"/>
      <c r="B275" s="16"/>
    </row>
    <row r="276" spans="1:2" ht="15.75" customHeight="1">
      <c r="A276" s="2"/>
      <c r="B276" s="16"/>
    </row>
    <row r="277" spans="1:2" ht="15.75" customHeight="1">
      <c r="A277" s="2"/>
      <c r="B277" s="16"/>
    </row>
    <row r="278" spans="1:2" ht="15.75" customHeight="1">
      <c r="A278" s="2"/>
      <c r="B278" s="16"/>
    </row>
    <row r="279" spans="1:2" ht="15.75" customHeight="1">
      <c r="A279" s="2"/>
      <c r="B279" s="16"/>
    </row>
    <row r="280" spans="1:2" ht="15.75" customHeight="1">
      <c r="A280" s="2"/>
      <c r="B280" s="16"/>
    </row>
    <row r="281" spans="1:2" ht="15.75" customHeight="1">
      <c r="A281" s="2"/>
      <c r="B281" s="16"/>
    </row>
    <row r="282" spans="1:2" ht="15.75" customHeight="1">
      <c r="A282" s="2"/>
      <c r="B282" s="16"/>
    </row>
    <row r="283" spans="1:2" ht="15.75" customHeight="1">
      <c r="A283" s="2"/>
      <c r="B283" s="16"/>
    </row>
    <row r="284" spans="1:2" ht="15.75" customHeight="1">
      <c r="A284" s="2"/>
      <c r="B284" s="16"/>
    </row>
    <row r="285" spans="1:2" ht="15.75" customHeight="1">
      <c r="A285" s="2"/>
      <c r="B285" s="16"/>
    </row>
    <row r="286" spans="1:2" ht="15.75" customHeight="1">
      <c r="A286" s="2"/>
      <c r="B286" s="16"/>
    </row>
    <row r="287" spans="1:2" ht="15.75" customHeight="1">
      <c r="A287" s="2"/>
      <c r="B287" s="16"/>
    </row>
    <row r="288" spans="1:2" ht="15.75" customHeight="1">
      <c r="A288" s="2"/>
      <c r="B288" s="16"/>
    </row>
    <row r="289" spans="1:2" ht="15.75" customHeight="1">
      <c r="A289" s="2"/>
      <c r="B289" s="16"/>
    </row>
    <row r="290" spans="1:2" ht="15.75" customHeight="1">
      <c r="A290" s="2"/>
      <c r="B290" s="16"/>
    </row>
    <row r="291" spans="1:2" ht="15.75" customHeight="1">
      <c r="A291" s="2"/>
      <c r="B291" s="16"/>
    </row>
    <row r="292" spans="1:2" ht="15.75" customHeight="1">
      <c r="A292" s="2"/>
      <c r="B292" s="16"/>
    </row>
    <row r="293" spans="1:2" ht="15.75" customHeight="1">
      <c r="A293" s="2"/>
      <c r="B293" s="16"/>
    </row>
    <row r="294" spans="1:2" ht="15.75" customHeight="1">
      <c r="A294" s="2"/>
      <c r="B294" s="16"/>
    </row>
    <row r="295" spans="1:2" ht="15.75" customHeight="1">
      <c r="A295" s="2"/>
      <c r="B295" s="16"/>
    </row>
    <row r="296" spans="1:2" ht="15.75" customHeight="1">
      <c r="A296" s="2"/>
      <c r="B296" s="16"/>
    </row>
    <row r="297" spans="1:2" ht="15.75" customHeight="1">
      <c r="A297" s="2"/>
      <c r="B297" s="16"/>
    </row>
    <row r="298" spans="1:2" ht="15.75" customHeight="1">
      <c r="A298" s="2"/>
      <c r="B298" s="16"/>
    </row>
    <row r="299" spans="1:2" ht="15.75" customHeight="1">
      <c r="A299" s="2"/>
      <c r="B299" s="16"/>
    </row>
    <row r="300" spans="1:2" ht="15.75" customHeight="1">
      <c r="A300" s="2"/>
      <c r="B300" s="16"/>
    </row>
    <row r="301" spans="1:2" ht="15.75" customHeight="1">
      <c r="A301" s="2"/>
      <c r="B301" s="16"/>
    </row>
    <row r="302" spans="1:2" ht="15.75" customHeight="1">
      <c r="A302" s="2"/>
      <c r="B302" s="16"/>
    </row>
    <row r="303" spans="1:2" ht="15.75" customHeight="1">
      <c r="A303" s="2"/>
      <c r="B303" s="16"/>
    </row>
    <row r="304" spans="1:2" ht="15.75" customHeight="1">
      <c r="A304" s="2"/>
      <c r="B304" s="16"/>
    </row>
    <row r="305" spans="1:2" ht="15.75" customHeight="1">
      <c r="A305" s="2"/>
      <c r="B305" s="16"/>
    </row>
    <row r="306" spans="1:2" ht="15.75" customHeight="1">
      <c r="A306" s="2"/>
      <c r="B306" s="16"/>
    </row>
    <row r="307" spans="1:2" ht="15.75" customHeight="1">
      <c r="A307" s="2"/>
      <c r="B307" s="16"/>
    </row>
    <row r="308" spans="1:2" ht="15.75" customHeight="1">
      <c r="A308" s="2"/>
      <c r="B308" s="16"/>
    </row>
    <row r="309" spans="1:2" ht="15.75" customHeight="1">
      <c r="A309" s="2"/>
      <c r="B309" s="16"/>
    </row>
    <row r="310" spans="1:2" ht="15.75" customHeight="1">
      <c r="A310" s="2"/>
      <c r="B310" s="16"/>
    </row>
    <row r="311" spans="1:2" ht="15.75" customHeight="1">
      <c r="A311" s="2"/>
      <c r="B311" s="16"/>
    </row>
    <row r="312" spans="1:2" ht="15.75" customHeight="1">
      <c r="A312" s="2"/>
      <c r="B312" s="16"/>
    </row>
    <row r="313" spans="1:2" ht="15.75" customHeight="1">
      <c r="A313" s="2"/>
      <c r="B313" s="16"/>
    </row>
    <row r="314" spans="1:2" ht="15.75" customHeight="1">
      <c r="A314" s="2"/>
      <c r="B314" s="16"/>
    </row>
    <row r="315" spans="1:2" ht="15.75" customHeight="1">
      <c r="A315" s="2"/>
      <c r="B315" s="16"/>
    </row>
    <row r="316" spans="1:2" ht="15.75" customHeight="1">
      <c r="A316" s="2"/>
      <c r="B316" s="16"/>
    </row>
    <row r="317" spans="1:2" ht="15.75" customHeight="1">
      <c r="A317" s="2"/>
      <c r="B317" s="16"/>
    </row>
    <row r="318" spans="1:2" ht="15.75" customHeight="1">
      <c r="A318" s="2"/>
      <c r="B318" s="16"/>
    </row>
    <row r="319" spans="1:2" ht="15.75" customHeight="1">
      <c r="A319" s="2"/>
      <c r="B319" s="16"/>
    </row>
    <row r="320" spans="1:2" ht="15.75" customHeight="1">
      <c r="A320" s="2"/>
      <c r="B320" s="16"/>
    </row>
    <row r="321" spans="1:2" ht="15.75" customHeight="1">
      <c r="A321" s="2"/>
      <c r="B321" s="16"/>
    </row>
    <row r="322" spans="1:2" ht="15.75" customHeight="1">
      <c r="A322" s="2"/>
      <c r="B322" s="16"/>
    </row>
    <row r="323" spans="1:2" ht="15.75" customHeight="1">
      <c r="A323" s="2"/>
      <c r="B323" s="16"/>
    </row>
    <row r="324" spans="1:2" ht="15.75" customHeight="1">
      <c r="A324" s="2"/>
      <c r="B324" s="16"/>
    </row>
    <row r="325" spans="1:2" ht="15.75" customHeight="1">
      <c r="A325" s="2"/>
      <c r="B325" s="16"/>
    </row>
    <row r="326" spans="1:2" ht="15.75" customHeight="1">
      <c r="A326" s="2"/>
      <c r="B326" s="16"/>
    </row>
    <row r="327" spans="1:2" ht="15.75" customHeight="1">
      <c r="A327" s="2"/>
      <c r="B327" s="16"/>
    </row>
    <row r="328" spans="1:2" ht="15.75" customHeight="1">
      <c r="A328" s="2"/>
      <c r="B328" s="16"/>
    </row>
    <row r="329" spans="1:2" ht="15.75" customHeight="1">
      <c r="A329" s="2"/>
      <c r="B329" s="16"/>
    </row>
    <row r="330" spans="1:2" ht="15.75" customHeight="1">
      <c r="A330" s="2"/>
      <c r="B330" s="16"/>
    </row>
    <row r="331" spans="1:2" ht="15.75" customHeight="1">
      <c r="A331" s="2"/>
      <c r="B331" s="16"/>
    </row>
    <row r="332" spans="1:2" ht="15.75" customHeight="1">
      <c r="A332" s="2"/>
      <c r="B332" s="16"/>
    </row>
    <row r="333" spans="1:2" ht="15.75" customHeight="1">
      <c r="A333" s="2"/>
      <c r="B333" s="16"/>
    </row>
    <row r="334" spans="1:2" ht="15.75" customHeight="1">
      <c r="A334" s="2"/>
      <c r="B334" s="16"/>
    </row>
    <row r="335" spans="1:2" ht="15.75" customHeight="1">
      <c r="A335" s="2"/>
      <c r="B335" s="16"/>
    </row>
    <row r="336" spans="1:2" ht="15.75" customHeight="1">
      <c r="A336" s="2"/>
      <c r="B336" s="16"/>
    </row>
    <row r="337" spans="1:2" ht="15.75" customHeight="1">
      <c r="A337" s="2"/>
      <c r="B337" s="16"/>
    </row>
    <row r="338" spans="1:2" ht="15.75" customHeight="1">
      <c r="A338" s="2"/>
      <c r="B338" s="16"/>
    </row>
    <row r="339" spans="1:2" ht="15.75" customHeight="1">
      <c r="A339" s="2"/>
      <c r="B339" s="16"/>
    </row>
    <row r="340" spans="1:2" ht="15.75" customHeight="1">
      <c r="A340" s="2"/>
      <c r="B340" s="16"/>
    </row>
    <row r="341" spans="1:2" ht="15.75" customHeight="1">
      <c r="A341" s="2"/>
      <c r="B341" s="16"/>
    </row>
    <row r="342" spans="1:2" ht="15.75" customHeight="1">
      <c r="A342" s="2"/>
      <c r="B342" s="16"/>
    </row>
    <row r="343" spans="1:2" ht="15.75" customHeight="1">
      <c r="A343" s="2"/>
      <c r="B343" s="16"/>
    </row>
    <row r="344" spans="1:2" ht="15.75" customHeight="1">
      <c r="A344" s="2"/>
      <c r="B344" s="16"/>
    </row>
    <row r="345" spans="1:2" ht="15.75" customHeight="1">
      <c r="A345" s="2"/>
      <c r="B345" s="16"/>
    </row>
    <row r="346" spans="1:2" ht="15.75" customHeight="1">
      <c r="A346" s="2"/>
      <c r="B346" s="16"/>
    </row>
    <row r="347" spans="1:2" ht="15.75" customHeight="1">
      <c r="A347" s="2"/>
      <c r="B347" s="16"/>
    </row>
    <row r="348" spans="1:2" ht="15.75" customHeight="1">
      <c r="A348" s="2"/>
      <c r="B348" s="16"/>
    </row>
    <row r="349" spans="1:2" ht="15.75" customHeight="1">
      <c r="A349" s="2"/>
      <c r="B349" s="16"/>
    </row>
    <row r="350" spans="1:2" ht="15.75" customHeight="1">
      <c r="A350" s="2"/>
      <c r="B350" s="16"/>
    </row>
    <row r="351" spans="1:2" ht="15.75" customHeight="1">
      <c r="A351" s="2"/>
      <c r="B351" s="16"/>
    </row>
    <row r="352" spans="1:2" ht="15.75" customHeight="1">
      <c r="A352" s="2"/>
      <c r="B352" s="16"/>
    </row>
    <row r="353" spans="1:2" ht="15.75" customHeight="1">
      <c r="A353" s="2"/>
      <c r="B353" s="16"/>
    </row>
    <row r="354" spans="1:2" ht="15.75" customHeight="1">
      <c r="A354" s="2"/>
      <c r="B354" s="16"/>
    </row>
    <row r="355" spans="1:2" ht="15.75" customHeight="1">
      <c r="A355" s="2"/>
      <c r="B355" s="16"/>
    </row>
    <row r="356" spans="1:2" ht="15.75" customHeight="1">
      <c r="A356" s="2"/>
      <c r="B356" s="16"/>
    </row>
    <row r="357" spans="1:2" ht="15.75" customHeight="1">
      <c r="A357" s="2"/>
      <c r="B357" s="16"/>
    </row>
    <row r="358" spans="1:2" ht="15.75" customHeight="1">
      <c r="A358" s="2"/>
      <c r="B358" s="16"/>
    </row>
    <row r="359" spans="1:2" ht="15.75" customHeight="1">
      <c r="A359" s="2"/>
      <c r="B359" s="16"/>
    </row>
    <row r="360" spans="1:2" ht="15.75" customHeight="1">
      <c r="A360" s="2"/>
      <c r="B360" s="16"/>
    </row>
    <row r="361" spans="1:2" ht="15.75" customHeight="1">
      <c r="A361" s="2"/>
      <c r="B361" s="16"/>
    </row>
    <row r="362" spans="1:2" ht="15.75" customHeight="1">
      <c r="A362" s="2"/>
      <c r="B362" s="16"/>
    </row>
    <row r="363" spans="1:2" ht="15.75" customHeight="1">
      <c r="A363" s="2"/>
      <c r="B363" s="16"/>
    </row>
    <row r="364" spans="1:2" ht="15.75" customHeight="1">
      <c r="A364" s="2"/>
      <c r="B364" s="16"/>
    </row>
    <row r="365" spans="1:2" ht="15.75" customHeight="1">
      <c r="A365" s="2"/>
      <c r="B365" s="16"/>
    </row>
    <row r="366" spans="1:2" ht="15.75" customHeight="1">
      <c r="A366" s="2"/>
      <c r="B366" s="16"/>
    </row>
    <row r="367" spans="1:2" ht="15.75" customHeight="1">
      <c r="A367" s="2"/>
      <c r="B367" s="16"/>
    </row>
    <row r="368" spans="1:2" ht="15.75" customHeight="1">
      <c r="A368" s="2"/>
      <c r="B368" s="16"/>
    </row>
    <row r="369" spans="1:2" ht="15.75" customHeight="1">
      <c r="A369" s="2"/>
      <c r="B369" s="16"/>
    </row>
    <row r="370" spans="1:2" ht="15.75" customHeight="1">
      <c r="A370" s="2"/>
      <c r="B370" s="16"/>
    </row>
    <row r="371" spans="1:2" ht="15.75" customHeight="1">
      <c r="A371" s="2"/>
      <c r="B371" s="16"/>
    </row>
    <row r="372" spans="1:2" ht="15.75" customHeight="1">
      <c r="A372" s="2"/>
      <c r="B372" s="16"/>
    </row>
    <row r="373" spans="1:2" ht="15.75" customHeight="1">
      <c r="A373" s="2"/>
      <c r="B373" s="16"/>
    </row>
    <row r="374" spans="1:2" ht="15.75" customHeight="1">
      <c r="A374" s="2"/>
      <c r="B374" s="16"/>
    </row>
    <row r="375" spans="1:2" ht="15.75" customHeight="1">
      <c r="A375" s="2"/>
      <c r="B375" s="16"/>
    </row>
    <row r="376" spans="1:2" ht="15.75" customHeight="1">
      <c r="A376" s="2"/>
      <c r="B376" s="16"/>
    </row>
    <row r="377" spans="1:2" ht="15.75" customHeight="1">
      <c r="A377" s="2"/>
      <c r="B377" s="16"/>
    </row>
    <row r="378" spans="1:2" ht="15.75" customHeight="1">
      <c r="A378" s="2"/>
      <c r="B378" s="16"/>
    </row>
    <row r="379" spans="1:2" ht="15.75" customHeight="1">
      <c r="A379" s="2"/>
      <c r="B379" s="16"/>
    </row>
    <row r="380" spans="1:2" ht="15.75" customHeight="1">
      <c r="A380" s="2"/>
      <c r="B380" s="16"/>
    </row>
    <row r="381" spans="1:2" ht="15.75" customHeight="1">
      <c r="A381" s="2"/>
      <c r="B381" s="16"/>
    </row>
    <row r="382" spans="1:2" ht="15.75" customHeight="1">
      <c r="A382" s="2"/>
      <c r="B382" s="16"/>
    </row>
    <row r="383" spans="1:2" ht="15.75" customHeight="1">
      <c r="A383" s="2"/>
      <c r="B383" s="16"/>
    </row>
    <row r="384" spans="1:2" ht="15.75" customHeight="1">
      <c r="A384" s="2"/>
      <c r="B384" s="16"/>
    </row>
    <row r="385" spans="1:2" ht="15.75" customHeight="1">
      <c r="A385" s="2"/>
      <c r="B385" s="16"/>
    </row>
    <row r="386" spans="1:2" ht="15.75" customHeight="1">
      <c r="A386" s="2"/>
      <c r="B386" s="16"/>
    </row>
    <row r="387" spans="1:2" ht="15.75" customHeight="1">
      <c r="A387" s="2"/>
      <c r="B387" s="16"/>
    </row>
    <row r="388" spans="1:2" ht="15.75" customHeight="1">
      <c r="A388" s="2"/>
      <c r="B388" s="16"/>
    </row>
    <row r="389" spans="1:2" ht="15.75" customHeight="1">
      <c r="A389" s="2"/>
      <c r="B389" s="16"/>
    </row>
    <row r="390" spans="1:2" ht="15.75" customHeight="1">
      <c r="A390" s="2"/>
      <c r="B390" s="16"/>
    </row>
    <row r="391" spans="1:2" ht="15.75" customHeight="1">
      <c r="A391" s="2"/>
      <c r="B391" s="16"/>
    </row>
    <row r="392" spans="1:2" ht="15.75" customHeight="1">
      <c r="A392" s="2"/>
      <c r="B392" s="16"/>
    </row>
    <row r="393" spans="1:2" ht="15.75" customHeight="1">
      <c r="A393" s="2"/>
      <c r="B393" s="16"/>
    </row>
    <row r="394" spans="1:2" ht="15.75" customHeight="1">
      <c r="A394" s="2"/>
      <c r="B394" s="16"/>
    </row>
    <row r="395" spans="1:2" ht="15.75" customHeight="1">
      <c r="A395" s="2"/>
      <c r="B395" s="16"/>
    </row>
    <row r="396" spans="1:2" ht="15.75" customHeight="1">
      <c r="A396" s="2"/>
      <c r="B396" s="16"/>
    </row>
    <row r="397" spans="1:2" ht="15.75" customHeight="1">
      <c r="A397" s="2"/>
      <c r="B397" s="16"/>
    </row>
    <row r="398" spans="1:2" ht="15.75" customHeight="1">
      <c r="A398" s="2"/>
      <c r="B398" s="16"/>
    </row>
    <row r="399" spans="1:2" ht="15.75" customHeight="1">
      <c r="A399" s="2"/>
      <c r="B399" s="16"/>
    </row>
    <row r="400" spans="1:2" ht="15.75" customHeight="1">
      <c r="A400" s="2"/>
      <c r="B400" s="16"/>
    </row>
    <row r="401" spans="1:2" ht="15.75" customHeight="1">
      <c r="A401" s="2"/>
      <c r="B401" s="16"/>
    </row>
    <row r="402" spans="1:2" ht="15.75" customHeight="1">
      <c r="A402" s="2"/>
      <c r="B402" s="16"/>
    </row>
    <row r="403" spans="1:2" ht="15.75" customHeight="1">
      <c r="A403" s="2"/>
      <c r="B403" s="16"/>
    </row>
    <row r="404" spans="1:2" ht="15.75" customHeight="1">
      <c r="A404" s="2"/>
      <c r="B404" s="16"/>
    </row>
    <row r="405" spans="1:2" ht="15.75" customHeight="1">
      <c r="A405" s="2"/>
      <c r="B405" s="16"/>
    </row>
    <row r="406" spans="1:2" ht="15.75" customHeight="1">
      <c r="A406" s="2"/>
      <c r="B406" s="16"/>
    </row>
    <row r="407" spans="1:2" ht="15.75" customHeight="1">
      <c r="A407" s="2"/>
      <c r="B407" s="16"/>
    </row>
    <row r="408" spans="1:2" ht="15.75" customHeight="1">
      <c r="A408" s="2"/>
      <c r="B408" s="16"/>
    </row>
    <row r="409" spans="1:2" ht="15.75" customHeight="1">
      <c r="A409" s="2"/>
      <c r="B409" s="16"/>
    </row>
    <row r="410" spans="1:2" ht="15.75" customHeight="1">
      <c r="A410" s="2"/>
      <c r="B410" s="16"/>
    </row>
    <row r="411" spans="1:2" ht="15.75" customHeight="1">
      <c r="A411" s="2"/>
      <c r="B411" s="16"/>
    </row>
    <row r="412" spans="1:2" ht="15.75" customHeight="1">
      <c r="A412" s="2"/>
      <c r="B412" s="16"/>
    </row>
    <row r="413" spans="1:2" ht="15.75" customHeight="1">
      <c r="A413" s="2"/>
      <c r="B413" s="16"/>
    </row>
    <row r="414" spans="1:2" ht="15.75" customHeight="1">
      <c r="A414" s="2"/>
      <c r="B414" s="16"/>
    </row>
    <row r="415" spans="1:2" ht="15.75" customHeight="1">
      <c r="A415" s="2"/>
      <c r="B415" s="16"/>
    </row>
    <row r="416" spans="1:2" ht="15.75" customHeight="1">
      <c r="A416" s="2"/>
      <c r="B416" s="16"/>
    </row>
    <row r="417" spans="1:2" ht="15.75" customHeight="1">
      <c r="A417" s="2"/>
      <c r="B417" s="16"/>
    </row>
    <row r="418" spans="1:2" ht="15.75" customHeight="1">
      <c r="A418" s="2"/>
      <c r="B418" s="16"/>
    </row>
    <row r="419" spans="1:2" ht="15.75" customHeight="1">
      <c r="A419" s="2"/>
      <c r="B419" s="16"/>
    </row>
    <row r="420" spans="1:2" ht="15.75" customHeight="1">
      <c r="A420" s="2"/>
      <c r="B420" s="16"/>
    </row>
    <row r="421" spans="1:2" ht="15.75" customHeight="1">
      <c r="A421" s="2"/>
      <c r="B421" s="16"/>
    </row>
    <row r="422" spans="1:2" ht="15.75" customHeight="1">
      <c r="A422" s="2"/>
      <c r="B422" s="16"/>
    </row>
    <row r="423" spans="1:2" ht="15.75" customHeight="1">
      <c r="A423" s="2"/>
      <c r="B423" s="16"/>
    </row>
    <row r="424" spans="1:2" ht="15.75" customHeight="1">
      <c r="A424" s="2"/>
      <c r="B424" s="16"/>
    </row>
    <row r="425" spans="1:2" ht="15.75" customHeight="1">
      <c r="A425" s="2"/>
      <c r="B425" s="16"/>
    </row>
    <row r="426" spans="1:2" ht="15.75" customHeight="1">
      <c r="A426" s="2"/>
      <c r="B426" s="16"/>
    </row>
    <row r="427" spans="1:2" ht="15.75" customHeight="1">
      <c r="A427" s="2"/>
      <c r="B427" s="16"/>
    </row>
    <row r="428" spans="1:2" ht="15.75" customHeight="1">
      <c r="A428" s="2"/>
      <c r="B428" s="16"/>
    </row>
    <row r="429" spans="1:2" ht="15.75" customHeight="1">
      <c r="A429" s="2"/>
      <c r="B429" s="16"/>
    </row>
    <row r="430" spans="1:2" ht="15.75" customHeight="1">
      <c r="A430" s="2"/>
      <c r="B430" s="16"/>
    </row>
    <row r="431" spans="1:2" ht="15.75" customHeight="1">
      <c r="A431" s="2"/>
      <c r="B431" s="16"/>
    </row>
    <row r="432" spans="1:2" ht="15.75" customHeight="1">
      <c r="A432" s="2"/>
      <c r="B432" s="16"/>
    </row>
    <row r="433" spans="1:2" ht="15.75" customHeight="1">
      <c r="A433" s="2"/>
      <c r="B433" s="16"/>
    </row>
    <row r="434" spans="1:2" ht="15.75" customHeight="1">
      <c r="A434" s="2"/>
      <c r="B434" s="16"/>
    </row>
    <row r="435" spans="1:2" ht="15.75" customHeight="1">
      <c r="A435" s="2"/>
      <c r="B435" s="16"/>
    </row>
    <row r="436" spans="1:2" ht="15.75" customHeight="1">
      <c r="A436" s="2"/>
      <c r="B436" s="16"/>
    </row>
    <row r="437" spans="1:2" ht="15.75" customHeight="1">
      <c r="A437" s="2"/>
      <c r="B437" s="16"/>
    </row>
    <row r="438" spans="1:2" ht="15.75" customHeight="1">
      <c r="A438" s="2"/>
      <c r="B438" s="16"/>
    </row>
    <row r="439" spans="1:2" ht="15.75" customHeight="1">
      <c r="A439" s="2"/>
      <c r="B439" s="16"/>
    </row>
    <row r="440" spans="1:2" ht="15.75" customHeight="1">
      <c r="A440" s="2"/>
      <c r="B440" s="16"/>
    </row>
    <row r="441" spans="1:2" ht="15.75" customHeight="1">
      <c r="A441" s="2"/>
      <c r="B441" s="16"/>
    </row>
    <row r="442" spans="1:2" ht="15.75" customHeight="1">
      <c r="A442" s="2"/>
      <c r="B442" s="16"/>
    </row>
    <row r="443" spans="1:2" ht="15.75" customHeight="1">
      <c r="A443" s="2"/>
      <c r="B443" s="16"/>
    </row>
    <row r="444" spans="1:2" ht="15.75" customHeight="1">
      <c r="A444" s="2"/>
      <c r="B444" s="16"/>
    </row>
    <row r="445" spans="1:2" ht="15.75" customHeight="1">
      <c r="A445" s="2"/>
      <c r="B445" s="16"/>
    </row>
    <row r="446" spans="1:2" ht="15.75" customHeight="1">
      <c r="A446" s="2"/>
      <c r="B446" s="16"/>
    </row>
    <row r="447" spans="1:2" ht="15.75" customHeight="1">
      <c r="A447" s="2"/>
      <c r="B447" s="16"/>
    </row>
    <row r="448" spans="1:2" ht="15.75" customHeight="1">
      <c r="A448" s="2"/>
      <c r="B448" s="16"/>
    </row>
    <row r="449" spans="1:2" ht="15.75" customHeight="1">
      <c r="A449" s="2"/>
      <c r="B449" s="16"/>
    </row>
    <row r="450" spans="1:2" ht="15.75" customHeight="1">
      <c r="A450" s="2"/>
      <c r="B450" s="16"/>
    </row>
    <row r="451" spans="1:2" ht="15.75" customHeight="1">
      <c r="A451" s="2"/>
      <c r="B451" s="16"/>
    </row>
    <row r="452" spans="1:2" ht="15.75" customHeight="1">
      <c r="A452" s="2"/>
      <c r="B452" s="16"/>
    </row>
    <row r="453" spans="1:2" ht="15.75" customHeight="1">
      <c r="A453" s="2"/>
      <c r="B453" s="16"/>
    </row>
    <row r="454" spans="1:2" ht="15.75" customHeight="1">
      <c r="A454" s="2"/>
      <c r="B454" s="16"/>
    </row>
    <row r="455" spans="1:2" ht="15.75" customHeight="1">
      <c r="A455" s="2"/>
      <c r="B455" s="16"/>
    </row>
    <row r="456" spans="1:2" ht="15.75" customHeight="1">
      <c r="A456" s="2"/>
      <c r="B456" s="16"/>
    </row>
    <row r="457" spans="1:2" ht="15.75" customHeight="1">
      <c r="A457" s="2"/>
      <c r="B457" s="16"/>
    </row>
    <row r="458" spans="1:2" ht="15.75" customHeight="1">
      <c r="A458" s="2"/>
      <c r="B458" s="16"/>
    </row>
    <row r="459" spans="1:2" ht="15.75" customHeight="1">
      <c r="A459" s="2"/>
      <c r="B459" s="16"/>
    </row>
    <row r="460" spans="1:2" ht="15.75" customHeight="1">
      <c r="A460" s="2"/>
      <c r="B460" s="16"/>
    </row>
    <row r="461" spans="1:2" ht="15.75" customHeight="1">
      <c r="A461" s="2"/>
      <c r="B461" s="16"/>
    </row>
    <row r="462" spans="1:2" ht="15.75" customHeight="1">
      <c r="A462" s="2"/>
      <c r="B462" s="16"/>
    </row>
    <row r="463" spans="1:2" ht="15.75" customHeight="1">
      <c r="A463" s="2"/>
      <c r="B463" s="16"/>
    </row>
    <row r="464" spans="1:2" ht="15.75" customHeight="1">
      <c r="A464" s="2"/>
      <c r="B464" s="16"/>
    </row>
    <row r="465" spans="1:2" ht="15.75" customHeight="1">
      <c r="A465" s="2"/>
      <c r="B465" s="16"/>
    </row>
    <row r="466" spans="1:2" ht="15.75" customHeight="1">
      <c r="A466" s="2"/>
      <c r="B466" s="16"/>
    </row>
    <row r="467" spans="1:2" ht="15.75" customHeight="1">
      <c r="A467" s="2"/>
      <c r="B467" s="16"/>
    </row>
    <row r="468" spans="1:2" ht="15.75" customHeight="1">
      <c r="A468" s="2"/>
      <c r="B468" s="16"/>
    </row>
    <row r="469" spans="1:2" ht="15.75" customHeight="1">
      <c r="A469" s="2"/>
      <c r="B469" s="16"/>
    </row>
    <row r="470" spans="1:2" ht="15.75" customHeight="1">
      <c r="A470" s="2"/>
      <c r="B470" s="16"/>
    </row>
    <row r="471" spans="1:2" ht="15.75" customHeight="1">
      <c r="A471" s="2"/>
      <c r="B471" s="16"/>
    </row>
    <row r="472" spans="1:2" ht="15.75" customHeight="1">
      <c r="A472" s="2"/>
      <c r="B472" s="16"/>
    </row>
    <row r="473" spans="1:2" ht="15.75" customHeight="1">
      <c r="A473" s="2"/>
      <c r="B473" s="16"/>
    </row>
    <row r="474" spans="1:2" ht="15.75" customHeight="1">
      <c r="A474" s="2"/>
      <c r="B474" s="16"/>
    </row>
    <row r="475" spans="1:2" ht="15.75" customHeight="1">
      <c r="A475" s="2"/>
      <c r="B475" s="16"/>
    </row>
    <row r="476" spans="1:2" ht="15.75" customHeight="1">
      <c r="A476" s="2"/>
      <c r="B476" s="16"/>
    </row>
    <row r="477" spans="1:2" ht="15.75" customHeight="1">
      <c r="A477" s="2"/>
      <c r="B477" s="16"/>
    </row>
    <row r="478" spans="1:2" ht="15.75" customHeight="1">
      <c r="A478" s="2"/>
      <c r="B478" s="16"/>
    </row>
    <row r="479" spans="1:2" ht="15.75" customHeight="1">
      <c r="A479" s="2"/>
      <c r="B479" s="16"/>
    </row>
    <row r="480" spans="1:2" ht="15.75" customHeight="1">
      <c r="A480" s="2"/>
      <c r="B480" s="16"/>
    </row>
    <row r="481" spans="1:2" ht="15.75" customHeight="1">
      <c r="A481" s="2"/>
      <c r="B481" s="16"/>
    </row>
    <row r="482" spans="1:2" ht="15.75" customHeight="1">
      <c r="A482" s="2"/>
      <c r="B482" s="16"/>
    </row>
    <row r="483" spans="1:2" ht="15.75" customHeight="1">
      <c r="A483" s="2"/>
      <c r="B483" s="16"/>
    </row>
    <row r="484" spans="1:2" ht="15.75" customHeight="1">
      <c r="A484" s="2"/>
      <c r="B484" s="16"/>
    </row>
    <row r="485" spans="1:2" ht="15.75" customHeight="1">
      <c r="A485" s="2"/>
      <c r="B485" s="16"/>
    </row>
    <row r="486" spans="1:2" ht="15.75" customHeight="1">
      <c r="A486" s="2"/>
      <c r="B486" s="16"/>
    </row>
    <row r="487" spans="1:2" ht="15.75" customHeight="1">
      <c r="A487" s="2"/>
      <c r="B487" s="16"/>
    </row>
    <row r="488" spans="1:2" ht="15.75" customHeight="1">
      <c r="A488" s="2"/>
      <c r="B488" s="16"/>
    </row>
    <row r="489" spans="1:2" ht="15.75" customHeight="1">
      <c r="A489" s="2"/>
      <c r="B489" s="16"/>
    </row>
    <row r="490" spans="1:2" ht="15.75" customHeight="1">
      <c r="A490" s="2"/>
      <c r="B490" s="16"/>
    </row>
    <row r="491" spans="1:2" ht="15.75" customHeight="1">
      <c r="A491" s="2"/>
      <c r="B491" s="16"/>
    </row>
    <row r="492" spans="1:2" ht="15.75" customHeight="1">
      <c r="A492" s="2"/>
      <c r="B492" s="16"/>
    </row>
    <row r="493" spans="1:2" ht="15.75" customHeight="1">
      <c r="A493" s="2"/>
      <c r="B493" s="16"/>
    </row>
    <row r="494" spans="1:2" ht="15.75" customHeight="1">
      <c r="A494" s="2"/>
      <c r="B494" s="16"/>
    </row>
    <row r="495" spans="1:2" ht="15.75" customHeight="1">
      <c r="A495" s="2"/>
      <c r="B495" s="16"/>
    </row>
    <row r="496" spans="1:2" ht="15.75" customHeight="1">
      <c r="A496" s="2"/>
      <c r="B496" s="16"/>
    </row>
    <row r="497" spans="1:2" ht="15.75" customHeight="1">
      <c r="A497" s="2"/>
      <c r="B497" s="16"/>
    </row>
    <row r="498" spans="1:2" ht="15.75" customHeight="1">
      <c r="A498" s="2"/>
      <c r="B498" s="16"/>
    </row>
    <row r="499" spans="1:2" ht="15.75" customHeight="1">
      <c r="A499" s="2"/>
      <c r="B499" s="16"/>
    </row>
    <row r="500" spans="1:2" ht="15.75" customHeight="1">
      <c r="A500" s="2"/>
      <c r="B500" s="16"/>
    </row>
    <row r="501" spans="1:2" ht="15.75" customHeight="1">
      <c r="A501" s="2"/>
      <c r="B501" s="16"/>
    </row>
    <row r="502" spans="1:2" ht="15.75" customHeight="1">
      <c r="A502" s="2"/>
      <c r="B502" s="16"/>
    </row>
    <row r="503" spans="1:2" ht="15.75" customHeight="1">
      <c r="A503" s="2"/>
      <c r="B503" s="16"/>
    </row>
    <row r="504" spans="1:2" ht="15.75" customHeight="1">
      <c r="A504" s="2"/>
      <c r="B504" s="16"/>
    </row>
    <row r="505" spans="1:2" ht="15.75" customHeight="1">
      <c r="A505" s="2"/>
      <c r="B505" s="16"/>
    </row>
    <row r="506" spans="1:2" ht="15.75" customHeight="1">
      <c r="A506" s="2"/>
      <c r="B506" s="16"/>
    </row>
    <row r="507" spans="1:2" ht="15.75" customHeight="1">
      <c r="A507" s="2"/>
      <c r="B507" s="16"/>
    </row>
    <row r="508" spans="1:2" ht="15.75" customHeight="1">
      <c r="A508" s="2"/>
      <c r="B508" s="16"/>
    </row>
    <row r="509" spans="1:2" ht="15.75" customHeight="1">
      <c r="A509" s="2"/>
      <c r="B509" s="16"/>
    </row>
    <row r="510" spans="1:2" ht="15.75" customHeight="1">
      <c r="A510" s="2"/>
      <c r="B510" s="16"/>
    </row>
    <row r="511" spans="1:2" ht="15.75" customHeight="1">
      <c r="A511" s="2"/>
      <c r="B511" s="16"/>
    </row>
    <row r="512" spans="1:2" ht="15.75" customHeight="1">
      <c r="A512" s="2"/>
      <c r="B512" s="16"/>
    </row>
    <row r="513" spans="1:2" ht="15.75" customHeight="1">
      <c r="A513" s="2"/>
      <c r="B513" s="16"/>
    </row>
    <row r="514" spans="1:2" ht="15.75" customHeight="1">
      <c r="A514" s="2"/>
      <c r="B514" s="16"/>
    </row>
    <row r="515" spans="1:2" ht="15.75" customHeight="1">
      <c r="A515" s="2"/>
      <c r="B515" s="16"/>
    </row>
    <row r="516" spans="1:2" ht="15.75" customHeight="1">
      <c r="A516" s="2"/>
      <c r="B516" s="16"/>
    </row>
    <row r="517" spans="1:2" ht="15.75" customHeight="1">
      <c r="A517" s="2"/>
      <c r="B517" s="16"/>
    </row>
    <row r="518" spans="1:2" ht="15.75" customHeight="1">
      <c r="A518" s="2"/>
      <c r="B518" s="16"/>
    </row>
    <row r="519" spans="1:2" ht="15.75" customHeight="1">
      <c r="A519" s="2"/>
      <c r="B519" s="16"/>
    </row>
    <row r="520" spans="1:2" ht="15.75" customHeight="1">
      <c r="A520" s="2"/>
      <c r="B520" s="16"/>
    </row>
    <row r="521" spans="1:2" ht="15.75" customHeight="1">
      <c r="A521" s="2"/>
      <c r="B521" s="16"/>
    </row>
    <row r="522" spans="1:2" ht="15.75" customHeight="1">
      <c r="A522" s="2"/>
      <c r="B522" s="16"/>
    </row>
    <row r="523" spans="1:2" ht="15.75" customHeight="1">
      <c r="A523" s="2"/>
      <c r="B523" s="16"/>
    </row>
    <row r="524" spans="1:2" ht="15.75" customHeight="1">
      <c r="A524" s="2"/>
      <c r="B524" s="16"/>
    </row>
    <row r="525" spans="1:2" ht="15.75" customHeight="1">
      <c r="A525" s="2"/>
      <c r="B525" s="16"/>
    </row>
    <row r="526" spans="1:2" ht="15.75" customHeight="1">
      <c r="A526" s="2"/>
      <c r="B526" s="16"/>
    </row>
    <row r="527" spans="1:2" ht="15.75" customHeight="1">
      <c r="A527" s="2"/>
      <c r="B527" s="16"/>
    </row>
    <row r="528" spans="1:2" ht="15.75" customHeight="1">
      <c r="A528" s="2"/>
      <c r="B528" s="16"/>
    </row>
    <row r="529" spans="1:2" ht="15.75" customHeight="1">
      <c r="A529" s="2"/>
      <c r="B529" s="16"/>
    </row>
    <row r="530" spans="1:2" ht="15.75" customHeight="1">
      <c r="A530" s="2"/>
      <c r="B530" s="16"/>
    </row>
    <row r="531" spans="1:2" ht="15.75" customHeight="1">
      <c r="A531" s="2"/>
      <c r="B531" s="16"/>
    </row>
    <row r="532" spans="1:2" ht="15.75" customHeight="1">
      <c r="A532" s="2"/>
      <c r="B532" s="16"/>
    </row>
    <row r="533" spans="1:2" ht="15.75" customHeight="1">
      <c r="A533" s="2"/>
      <c r="B533" s="16"/>
    </row>
    <row r="534" spans="1:2" ht="15.75" customHeight="1">
      <c r="A534" s="2"/>
      <c r="B534" s="16"/>
    </row>
    <row r="535" spans="1:2" ht="15.75" customHeight="1">
      <c r="A535" s="2"/>
      <c r="B535" s="16"/>
    </row>
    <row r="536" spans="1:2" ht="15.75" customHeight="1">
      <c r="A536" s="2"/>
      <c r="B536" s="16"/>
    </row>
    <row r="537" spans="1:2" ht="15.75" customHeight="1">
      <c r="A537" s="2"/>
      <c r="B537" s="16"/>
    </row>
    <row r="538" spans="1:2" ht="15.75" customHeight="1">
      <c r="A538" s="2"/>
      <c r="B538" s="16"/>
    </row>
    <row r="539" spans="1:2" ht="15.75" customHeight="1">
      <c r="A539" s="2"/>
      <c r="B539" s="16"/>
    </row>
    <row r="540" spans="1:2" ht="15.75" customHeight="1">
      <c r="A540" s="2"/>
      <c r="B540" s="16"/>
    </row>
    <row r="541" spans="1:2" ht="15.75" customHeight="1">
      <c r="A541" s="2"/>
      <c r="B541" s="16"/>
    </row>
    <row r="542" spans="1:2" ht="15.75" customHeight="1">
      <c r="A542" s="2"/>
      <c r="B542" s="16"/>
    </row>
    <row r="543" spans="1:2" ht="15.75" customHeight="1">
      <c r="A543" s="2"/>
      <c r="B543" s="16"/>
    </row>
    <row r="544" spans="1:2" ht="15.75" customHeight="1">
      <c r="A544" s="2"/>
      <c r="B544" s="16"/>
    </row>
    <row r="545" spans="1:2" ht="15.75" customHeight="1">
      <c r="A545" s="2"/>
      <c r="B545" s="16"/>
    </row>
    <row r="546" spans="1:2" ht="15.75" customHeight="1">
      <c r="A546" s="2"/>
      <c r="B546" s="16"/>
    </row>
    <row r="547" spans="1:2" ht="15.75" customHeight="1">
      <c r="A547" s="2"/>
      <c r="B547" s="16"/>
    </row>
    <row r="548" spans="1:2" ht="15.75" customHeight="1">
      <c r="A548" s="2"/>
      <c r="B548" s="16"/>
    </row>
    <row r="549" spans="1:2" ht="15.75" customHeight="1">
      <c r="A549" s="2"/>
      <c r="B549" s="16"/>
    </row>
    <row r="550" spans="1:2" ht="15.75" customHeight="1">
      <c r="A550" s="2"/>
      <c r="B550" s="16"/>
    </row>
    <row r="551" spans="1:2" ht="15.75" customHeight="1">
      <c r="A551" s="2"/>
      <c r="B551" s="16"/>
    </row>
    <row r="552" spans="1:2" ht="15.75" customHeight="1">
      <c r="A552" s="2"/>
      <c r="B552" s="16"/>
    </row>
    <row r="553" spans="1:2" ht="15.75" customHeight="1">
      <c r="A553" s="2"/>
      <c r="B553" s="16"/>
    </row>
    <row r="554" spans="1:2" ht="15.75" customHeight="1">
      <c r="A554" s="2"/>
      <c r="B554" s="16"/>
    </row>
    <row r="555" spans="1:2" ht="15.75" customHeight="1">
      <c r="A555" s="2"/>
      <c r="B555" s="16"/>
    </row>
    <row r="556" spans="1:2" ht="15.75" customHeight="1">
      <c r="A556" s="2"/>
      <c r="B556" s="16"/>
    </row>
    <row r="557" spans="1:2" ht="15.75" customHeight="1">
      <c r="A557" s="2"/>
      <c r="B557" s="16"/>
    </row>
    <row r="558" spans="1:2" ht="15.75" customHeight="1">
      <c r="A558" s="2"/>
      <c r="B558" s="16"/>
    </row>
    <row r="559" spans="1:2" ht="15.75" customHeight="1">
      <c r="A559" s="2"/>
      <c r="B559" s="16"/>
    </row>
    <row r="560" spans="1:2" ht="15.75" customHeight="1">
      <c r="A560" s="2"/>
      <c r="B560" s="16"/>
    </row>
    <row r="561" spans="1:2" ht="15.75" customHeight="1">
      <c r="A561" s="2"/>
      <c r="B561" s="16"/>
    </row>
    <row r="562" spans="1:2" ht="15.75" customHeight="1">
      <c r="A562" s="2"/>
      <c r="B562" s="16"/>
    </row>
    <row r="563" spans="1:2" ht="15.75" customHeight="1">
      <c r="A563" s="2"/>
      <c r="B563" s="16"/>
    </row>
    <row r="564" spans="1:2" ht="15.75" customHeight="1">
      <c r="A564" s="2"/>
      <c r="B564" s="16"/>
    </row>
    <row r="565" spans="1:2" ht="15.75" customHeight="1">
      <c r="A565" s="2"/>
      <c r="B565" s="16"/>
    </row>
    <row r="566" spans="1:2" ht="15.75" customHeight="1">
      <c r="A566" s="2"/>
      <c r="B566" s="16"/>
    </row>
    <row r="567" spans="1:2" ht="15.75" customHeight="1">
      <c r="A567" s="2"/>
      <c r="B567" s="16"/>
    </row>
    <row r="568" spans="1:2" ht="15.75" customHeight="1">
      <c r="A568" s="2"/>
      <c r="B568" s="16"/>
    </row>
    <row r="569" spans="1:2" ht="15.75" customHeight="1">
      <c r="A569" s="2"/>
      <c r="B569" s="16"/>
    </row>
    <row r="570" spans="1:2" ht="15.75" customHeight="1">
      <c r="A570" s="2"/>
      <c r="B570" s="16"/>
    </row>
    <row r="571" spans="1:2" ht="15.75" customHeight="1">
      <c r="A571" s="2"/>
      <c r="B571" s="16"/>
    </row>
    <row r="572" spans="1:2" ht="15.75" customHeight="1">
      <c r="A572" s="2"/>
      <c r="B572" s="16"/>
    </row>
    <row r="573" spans="1:2" ht="15.75" customHeight="1">
      <c r="A573" s="2"/>
      <c r="B573" s="16"/>
    </row>
    <row r="574" spans="1:2" ht="15.75" customHeight="1">
      <c r="A574" s="2"/>
      <c r="B574" s="16"/>
    </row>
    <row r="575" spans="1:2" ht="15.75" customHeight="1">
      <c r="A575" s="2"/>
      <c r="B575" s="16"/>
    </row>
    <row r="576" spans="1:2" ht="15.75" customHeight="1">
      <c r="A576" s="2"/>
      <c r="B576" s="16"/>
    </row>
    <row r="577" spans="1:2" ht="15.75" customHeight="1">
      <c r="A577" s="2"/>
      <c r="B577" s="16"/>
    </row>
    <row r="578" spans="1:2" ht="15.75" customHeight="1">
      <c r="A578" s="2"/>
      <c r="B578" s="16"/>
    </row>
    <row r="579" spans="1:2" ht="15.75" customHeight="1">
      <c r="A579" s="2"/>
      <c r="B579" s="16"/>
    </row>
    <row r="580" spans="1:2" ht="15.75" customHeight="1">
      <c r="A580" s="2"/>
      <c r="B580" s="16"/>
    </row>
    <row r="581" spans="1:2" ht="15.75" customHeight="1">
      <c r="A581" s="2"/>
      <c r="B581" s="16"/>
    </row>
    <row r="582" spans="1:2" ht="15.75" customHeight="1">
      <c r="A582" s="2"/>
      <c r="B582" s="16"/>
    </row>
    <row r="583" spans="1:2" ht="15.75" customHeight="1">
      <c r="A583" s="2"/>
      <c r="B583" s="16"/>
    </row>
    <row r="584" spans="1:2" ht="15.75" customHeight="1">
      <c r="A584" s="2"/>
      <c r="B584" s="16"/>
    </row>
    <row r="585" spans="1:2" ht="15.75" customHeight="1">
      <c r="A585" s="2"/>
      <c r="B585" s="16"/>
    </row>
    <row r="586" spans="1:2" ht="15.75" customHeight="1">
      <c r="A586" s="2"/>
      <c r="B586" s="16"/>
    </row>
    <row r="587" spans="1:2" ht="15.75" customHeight="1">
      <c r="A587" s="2"/>
      <c r="B587" s="16"/>
    </row>
    <row r="588" spans="1:2" ht="15.75" customHeight="1">
      <c r="A588" s="2"/>
      <c r="B588" s="16"/>
    </row>
    <row r="589" spans="1:2" ht="15.75" customHeight="1">
      <c r="A589" s="2"/>
      <c r="B589" s="16"/>
    </row>
    <row r="590" spans="1:2" ht="15.75" customHeight="1">
      <c r="A590" s="2"/>
      <c r="B590" s="16"/>
    </row>
    <row r="591" spans="1:2" ht="15.75" customHeight="1">
      <c r="A591" s="2"/>
      <c r="B591" s="16"/>
    </row>
    <row r="592" spans="1:2" ht="15.75" customHeight="1">
      <c r="A592" s="2"/>
      <c r="B592" s="16"/>
    </row>
    <row r="593" spans="1:2" ht="15.75" customHeight="1">
      <c r="A593" s="2"/>
      <c r="B593" s="16"/>
    </row>
    <row r="594" spans="1:2" ht="15.75" customHeight="1">
      <c r="A594" s="2"/>
      <c r="B594" s="16"/>
    </row>
    <row r="595" spans="1:2" ht="15.75" customHeight="1">
      <c r="A595" s="2"/>
      <c r="B595" s="16"/>
    </row>
    <row r="596" spans="1:2" ht="15.75" customHeight="1">
      <c r="A596" s="2"/>
      <c r="B596" s="16"/>
    </row>
    <row r="597" spans="1:2" ht="15.75" customHeight="1">
      <c r="A597" s="2"/>
      <c r="B597" s="16"/>
    </row>
    <row r="598" spans="1:2" ht="15.75" customHeight="1">
      <c r="A598" s="2"/>
      <c r="B598" s="16"/>
    </row>
    <row r="599" spans="1:2" ht="15.75" customHeight="1">
      <c r="A599" s="2"/>
      <c r="B599" s="16"/>
    </row>
    <row r="600" spans="1:2" ht="15.75" customHeight="1">
      <c r="A600" s="2"/>
      <c r="B600" s="16"/>
    </row>
    <row r="601" spans="1:2" ht="15.75" customHeight="1">
      <c r="A601" s="2"/>
      <c r="B601" s="16"/>
    </row>
    <row r="602" spans="1:2" ht="15.75" customHeight="1">
      <c r="A602" s="2"/>
      <c r="B602" s="16"/>
    </row>
    <row r="603" spans="1:2" ht="15.75" customHeight="1">
      <c r="A603" s="2"/>
      <c r="B603" s="16"/>
    </row>
    <row r="604" spans="1:2" ht="15.75" customHeight="1">
      <c r="A604" s="2"/>
      <c r="B604" s="16"/>
    </row>
    <row r="605" spans="1:2" ht="15.75" customHeight="1">
      <c r="A605" s="2"/>
      <c r="B605" s="16"/>
    </row>
    <row r="606" spans="1:2" ht="15.75" customHeight="1">
      <c r="A606" s="2"/>
      <c r="B606" s="16"/>
    </row>
    <row r="607" spans="1:2" ht="15.75" customHeight="1">
      <c r="A607" s="2"/>
      <c r="B607" s="16"/>
    </row>
    <row r="608" spans="1:2" ht="15.75" customHeight="1">
      <c r="A608" s="2"/>
      <c r="B608" s="16"/>
    </row>
    <row r="609" spans="1:2" ht="15.75" customHeight="1">
      <c r="A609" s="2"/>
      <c r="B609" s="16"/>
    </row>
    <row r="610" spans="1:2" ht="15.75" customHeight="1">
      <c r="A610" s="2"/>
      <c r="B610" s="16"/>
    </row>
    <row r="611" spans="1:2" ht="15.75" customHeight="1">
      <c r="A611" s="2"/>
      <c r="B611" s="16"/>
    </row>
    <row r="612" spans="1:2" ht="15.75" customHeight="1">
      <c r="A612" s="2"/>
      <c r="B612" s="16"/>
    </row>
    <row r="613" spans="1:2" ht="15.75" customHeight="1">
      <c r="A613" s="2"/>
      <c r="B613" s="16"/>
    </row>
    <row r="614" spans="1:2" ht="15.75" customHeight="1">
      <c r="A614" s="2"/>
      <c r="B614" s="16"/>
    </row>
    <row r="615" spans="1:2" ht="15.75" customHeight="1">
      <c r="A615" s="2"/>
      <c r="B615" s="16"/>
    </row>
    <row r="616" spans="1:2" ht="15.75" customHeight="1">
      <c r="A616" s="2"/>
      <c r="B616" s="16"/>
    </row>
    <row r="617" spans="1:2" ht="15.75" customHeight="1">
      <c r="A617" s="2"/>
      <c r="B617" s="16"/>
    </row>
    <row r="618" spans="1:2" ht="15.75" customHeight="1">
      <c r="A618" s="2"/>
      <c r="B618" s="16"/>
    </row>
    <row r="619" spans="1:2" ht="15.75" customHeight="1">
      <c r="A619" s="2"/>
      <c r="B619" s="16"/>
    </row>
    <row r="620" spans="1:2" ht="15.75" customHeight="1">
      <c r="A620" s="2"/>
      <c r="B620" s="16"/>
    </row>
    <row r="621" spans="1:2" ht="15.75" customHeight="1">
      <c r="A621" s="2"/>
      <c r="B621" s="16"/>
    </row>
    <row r="622" spans="1:2" ht="15.75" customHeight="1">
      <c r="A622" s="2"/>
      <c r="B622" s="16"/>
    </row>
    <row r="623" spans="1:2" ht="15.75" customHeight="1">
      <c r="A623" s="2"/>
      <c r="B623" s="16"/>
    </row>
    <row r="624" spans="1:2" ht="15.75" customHeight="1">
      <c r="A624" s="2"/>
      <c r="B624" s="16"/>
    </row>
    <row r="625" spans="1:2" ht="15.75" customHeight="1">
      <c r="A625" s="2"/>
      <c r="B625" s="16"/>
    </row>
    <row r="626" spans="1:2" ht="15.75" customHeight="1">
      <c r="A626" s="2"/>
      <c r="B626" s="16"/>
    </row>
    <row r="627" spans="1:2" ht="15.75" customHeight="1">
      <c r="A627" s="2"/>
      <c r="B627" s="16"/>
    </row>
    <row r="628" spans="1:2" ht="15.75" customHeight="1">
      <c r="A628" s="2"/>
      <c r="B628" s="16"/>
    </row>
    <row r="629" spans="1:2" ht="15.75" customHeight="1">
      <c r="A629" s="2"/>
      <c r="B629" s="16"/>
    </row>
    <row r="630" spans="1:2" ht="15.75" customHeight="1">
      <c r="A630" s="2"/>
      <c r="B630" s="16"/>
    </row>
    <row r="631" spans="1:2" ht="15.75" customHeight="1">
      <c r="A631" s="2"/>
      <c r="B631" s="16"/>
    </row>
    <row r="632" spans="1:2" ht="15.75" customHeight="1">
      <c r="A632" s="2"/>
      <c r="B632" s="16"/>
    </row>
    <row r="633" spans="1:2" ht="15.75" customHeight="1">
      <c r="A633" s="2"/>
      <c r="B633" s="16"/>
    </row>
    <row r="634" spans="1:2" ht="15.75" customHeight="1">
      <c r="A634" s="2"/>
      <c r="B634" s="16"/>
    </row>
    <row r="635" spans="1:2" ht="15.75" customHeight="1">
      <c r="A635" s="2"/>
      <c r="B635" s="16"/>
    </row>
    <row r="636" spans="1:2" ht="15.75" customHeight="1">
      <c r="A636" s="2"/>
      <c r="B636" s="16"/>
    </row>
    <row r="637" spans="1:2" ht="15.75" customHeight="1">
      <c r="A637" s="2"/>
      <c r="B637" s="16"/>
    </row>
    <row r="638" spans="1:2" ht="15.75" customHeight="1">
      <c r="A638" s="2"/>
      <c r="B638" s="16"/>
    </row>
    <row r="639" spans="1:2" ht="15.75" customHeight="1">
      <c r="A639" s="2"/>
      <c r="B639" s="16"/>
    </row>
    <row r="640" spans="1:2" ht="15.75" customHeight="1">
      <c r="A640" s="2"/>
      <c r="B640" s="16"/>
    </row>
    <row r="641" spans="1:2" ht="15.75" customHeight="1">
      <c r="A641" s="2"/>
      <c r="B641" s="16"/>
    </row>
    <row r="642" spans="1:2" ht="15.75" customHeight="1">
      <c r="A642" s="2"/>
      <c r="B642" s="16"/>
    </row>
    <row r="643" spans="1:2" ht="15.75" customHeight="1">
      <c r="A643" s="2"/>
      <c r="B643" s="16"/>
    </row>
    <row r="644" spans="1:2" ht="15.75" customHeight="1">
      <c r="A644" s="2"/>
      <c r="B644" s="16"/>
    </row>
    <row r="645" spans="1:2" ht="15.75" customHeight="1">
      <c r="A645" s="2"/>
      <c r="B645" s="16"/>
    </row>
    <row r="646" spans="1:2" ht="15.75" customHeight="1">
      <c r="A646" s="2"/>
      <c r="B646" s="16"/>
    </row>
    <row r="647" spans="1:2" ht="15.75" customHeight="1">
      <c r="A647" s="2"/>
      <c r="B647" s="16"/>
    </row>
    <row r="648" spans="1:2" ht="15.75" customHeight="1">
      <c r="A648" s="2"/>
      <c r="B648" s="16"/>
    </row>
    <row r="649" spans="1:2" ht="15.75" customHeight="1">
      <c r="A649" s="2"/>
      <c r="B649" s="16"/>
    </row>
    <row r="650" spans="1:2" ht="15.75" customHeight="1">
      <c r="A650" s="2"/>
      <c r="B650" s="16"/>
    </row>
    <row r="651" spans="1:2" ht="15.75" customHeight="1">
      <c r="A651" s="2"/>
      <c r="B651" s="16"/>
    </row>
    <row r="652" spans="1:2" ht="15.75" customHeight="1">
      <c r="A652" s="2"/>
      <c r="B652" s="16"/>
    </row>
    <row r="653" spans="1:2" ht="15.75" customHeight="1">
      <c r="A653" s="2"/>
      <c r="B653" s="16"/>
    </row>
    <row r="654" spans="1:2" ht="15.75" customHeight="1">
      <c r="A654" s="2"/>
      <c r="B654" s="16"/>
    </row>
    <row r="655" spans="1:2" ht="15.75" customHeight="1">
      <c r="A655" s="2"/>
      <c r="B655" s="16"/>
    </row>
    <row r="656" spans="1:2" ht="15.75" customHeight="1">
      <c r="A656" s="2"/>
      <c r="B656" s="16"/>
    </row>
    <row r="657" spans="1:2" ht="15.75" customHeight="1">
      <c r="A657" s="2"/>
      <c r="B657" s="16"/>
    </row>
    <row r="658" spans="1:2" ht="15.75" customHeight="1">
      <c r="A658" s="2"/>
      <c r="B658" s="16"/>
    </row>
    <row r="659" spans="1:2" ht="15.75" customHeight="1">
      <c r="A659" s="2"/>
      <c r="B659" s="16"/>
    </row>
    <row r="660" spans="1:2" ht="15.75" customHeight="1">
      <c r="A660" s="2"/>
      <c r="B660" s="16"/>
    </row>
    <row r="661" spans="1:2" ht="15.75" customHeight="1">
      <c r="A661" s="2"/>
      <c r="B661" s="16"/>
    </row>
    <row r="662" spans="1:2" ht="15.75" customHeight="1">
      <c r="A662" s="2"/>
      <c r="B662" s="16"/>
    </row>
    <row r="663" spans="1:2" ht="15.75" customHeight="1">
      <c r="A663" s="2"/>
      <c r="B663" s="16"/>
    </row>
    <row r="664" spans="1:2" ht="15.75" customHeight="1">
      <c r="A664" s="2"/>
      <c r="B664" s="16"/>
    </row>
    <row r="665" spans="1:2" ht="15.75" customHeight="1">
      <c r="A665" s="2"/>
      <c r="B665" s="16"/>
    </row>
    <row r="666" spans="1:2" ht="15.75" customHeight="1">
      <c r="A666" s="2"/>
      <c r="B666" s="16"/>
    </row>
    <row r="667" spans="1:2" ht="15.75" customHeight="1">
      <c r="A667" s="2"/>
      <c r="B667" s="16"/>
    </row>
    <row r="668" spans="1:2" ht="15.75" customHeight="1">
      <c r="A668" s="2"/>
      <c r="B668" s="16"/>
    </row>
    <row r="669" spans="1:2" ht="15.75" customHeight="1">
      <c r="A669" s="2"/>
      <c r="B669" s="16"/>
    </row>
    <row r="670" spans="1:2" ht="15.75" customHeight="1">
      <c r="A670" s="2"/>
      <c r="B670" s="16"/>
    </row>
    <row r="671" spans="1:2" ht="15.75" customHeight="1">
      <c r="A671" s="2"/>
      <c r="B671" s="16"/>
    </row>
    <row r="672" spans="1:2" ht="15.75" customHeight="1">
      <c r="A672" s="2"/>
      <c r="B672" s="16"/>
    </row>
    <row r="673" spans="1:2" ht="15.75" customHeight="1">
      <c r="A673" s="2"/>
      <c r="B673" s="16"/>
    </row>
    <row r="674" spans="1:2" ht="15.75" customHeight="1">
      <c r="A674" s="2"/>
      <c r="B674" s="16"/>
    </row>
    <row r="675" spans="1:2" ht="15.75" customHeight="1">
      <c r="A675" s="2"/>
      <c r="B675" s="16"/>
    </row>
    <row r="676" spans="1:2" ht="15.75" customHeight="1">
      <c r="A676" s="2"/>
      <c r="B676" s="16"/>
    </row>
    <row r="677" spans="1:2" ht="15.75" customHeight="1">
      <c r="A677" s="2"/>
      <c r="B677" s="16"/>
    </row>
    <row r="678" spans="1:2" ht="15.75" customHeight="1">
      <c r="A678" s="2"/>
      <c r="B678" s="16"/>
    </row>
    <row r="679" spans="1:2" ht="15.75" customHeight="1">
      <c r="A679" s="2"/>
      <c r="B679" s="16"/>
    </row>
    <row r="680" spans="1:2" ht="15.75" customHeight="1">
      <c r="A680" s="2"/>
      <c r="B680" s="16"/>
    </row>
    <row r="681" spans="1:2" ht="15.75" customHeight="1">
      <c r="A681" s="2"/>
      <c r="B681" s="16"/>
    </row>
    <row r="682" spans="1:2" ht="15.75" customHeight="1">
      <c r="A682" s="2"/>
      <c r="B682" s="16"/>
    </row>
    <row r="683" spans="1:2" ht="15.75" customHeight="1">
      <c r="A683" s="2"/>
      <c r="B683" s="16"/>
    </row>
    <row r="684" spans="1:2" ht="15.75" customHeight="1">
      <c r="A684" s="2"/>
      <c r="B684" s="16"/>
    </row>
    <row r="685" spans="1:2" ht="15.75" customHeight="1">
      <c r="A685" s="2"/>
      <c r="B685" s="16"/>
    </row>
    <row r="686" spans="1:2" ht="15.75" customHeight="1">
      <c r="A686" s="2"/>
      <c r="B686" s="16"/>
    </row>
    <row r="687" spans="1:2" ht="15.75" customHeight="1">
      <c r="A687" s="2"/>
      <c r="B687" s="16"/>
    </row>
    <row r="688" spans="1:2" ht="15.75" customHeight="1">
      <c r="A688" s="2"/>
      <c r="B688" s="16"/>
    </row>
    <row r="689" spans="1:2" ht="15.75" customHeight="1">
      <c r="A689" s="2"/>
      <c r="B689" s="16"/>
    </row>
    <row r="690" spans="1:2" ht="15.75" customHeight="1">
      <c r="A690" s="2"/>
      <c r="B690" s="16"/>
    </row>
    <row r="691" spans="1:2" ht="15.75" customHeight="1">
      <c r="A691" s="2"/>
      <c r="B691" s="16"/>
    </row>
    <row r="692" spans="1:2" ht="15.75" customHeight="1">
      <c r="A692" s="2"/>
      <c r="B692" s="16"/>
    </row>
    <row r="693" spans="1:2" ht="15.75" customHeight="1">
      <c r="A693" s="2"/>
      <c r="B693" s="16"/>
    </row>
    <row r="694" spans="1:2" ht="15.75" customHeight="1">
      <c r="A694" s="2"/>
      <c r="B694" s="16"/>
    </row>
    <row r="695" spans="1:2" ht="15.75" customHeight="1">
      <c r="A695" s="2"/>
      <c r="B695" s="16"/>
    </row>
    <row r="696" spans="1:2" ht="15.75" customHeight="1">
      <c r="A696" s="2"/>
      <c r="B696" s="16"/>
    </row>
    <row r="697" spans="1:2" ht="15.75" customHeight="1">
      <c r="A697" s="2"/>
      <c r="B697" s="16"/>
    </row>
    <row r="698" spans="1:2" ht="15.75" customHeight="1">
      <c r="A698" s="2"/>
      <c r="B698" s="16"/>
    </row>
    <row r="699" spans="1:2" ht="15.75" customHeight="1">
      <c r="A699" s="2"/>
      <c r="B699" s="16"/>
    </row>
    <row r="700" spans="1:2" ht="15.75" customHeight="1">
      <c r="A700" s="2"/>
      <c r="B700" s="16"/>
    </row>
    <row r="701" spans="1:2" ht="15.75" customHeight="1">
      <c r="A701" s="2"/>
      <c r="B701" s="16"/>
    </row>
    <row r="702" spans="1:2" ht="15.75" customHeight="1">
      <c r="A702" s="2"/>
      <c r="B702" s="16"/>
    </row>
    <row r="703" spans="1:2" ht="15.75" customHeight="1">
      <c r="A703" s="2"/>
      <c r="B703" s="16"/>
    </row>
    <row r="704" spans="1:2" ht="15.75" customHeight="1">
      <c r="A704" s="2"/>
      <c r="B704" s="16"/>
    </row>
    <row r="705" spans="1:2" ht="15.75" customHeight="1">
      <c r="A705" s="2"/>
      <c r="B705" s="16"/>
    </row>
    <row r="706" spans="1:2" ht="15.75" customHeight="1">
      <c r="A706" s="2"/>
      <c r="B706" s="16"/>
    </row>
    <row r="707" spans="1:2" ht="15.75" customHeight="1">
      <c r="A707" s="2"/>
      <c r="B707" s="16"/>
    </row>
    <row r="708" spans="1:2" ht="15.75" customHeight="1">
      <c r="A708" s="2"/>
      <c r="B708" s="16"/>
    </row>
    <row r="709" spans="1:2" ht="15.75" customHeight="1">
      <c r="A709" s="2"/>
      <c r="B709" s="16"/>
    </row>
    <row r="710" spans="1:2" ht="15.75" customHeight="1">
      <c r="A710" s="2"/>
      <c r="B710" s="16"/>
    </row>
    <row r="711" spans="1:2" ht="15.75" customHeight="1">
      <c r="A711" s="2"/>
      <c r="B711" s="16"/>
    </row>
    <row r="712" spans="1:2" ht="15.75" customHeight="1">
      <c r="A712" s="2"/>
      <c r="B712" s="16"/>
    </row>
    <row r="713" spans="1:2" ht="15.75" customHeight="1">
      <c r="A713" s="2"/>
      <c r="B713" s="16"/>
    </row>
    <row r="714" spans="1:2" ht="15.75" customHeight="1">
      <c r="A714" s="2"/>
      <c r="B714" s="16"/>
    </row>
    <row r="715" spans="1:2" ht="15.75" customHeight="1">
      <c r="A715" s="2"/>
      <c r="B715" s="16"/>
    </row>
    <row r="716" spans="1:2" ht="15.75" customHeight="1">
      <c r="A716" s="2"/>
      <c r="B716" s="16"/>
    </row>
    <row r="717" spans="1:2" ht="15.75" customHeight="1">
      <c r="A717" s="2"/>
      <c r="B717" s="16"/>
    </row>
    <row r="718" spans="1:2" ht="15.75" customHeight="1">
      <c r="A718" s="2"/>
      <c r="B718" s="16"/>
    </row>
    <row r="719" spans="1:2" ht="15.75" customHeight="1">
      <c r="A719" s="2"/>
      <c r="B719" s="16"/>
    </row>
    <row r="720" spans="1:2" ht="15.75" customHeight="1">
      <c r="A720" s="2"/>
      <c r="B720" s="16"/>
    </row>
    <row r="721" spans="1:2" ht="15.75" customHeight="1">
      <c r="A721" s="2"/>
      <c r="B721" s="16"/>
    </row>
    <row r="722" spans="1:2" ht="15.75" customHeight="1">
      <c r="A722" s="2"/>
      <c r="B722" s="16"/>
    </row>
    <row r="723" spans="1:2" ht="15.75" customHeight="1">
      <c r="A723" s="2"/>
      <c r="B723" s="16"/>
    </row>
    <row r="724" spans="1:2" ht="15.75" customHeight="1">
      <c r="A724" s="2"/>
      <c r="B724" s="16"/>
    </row>
    <row r="725" spans="1:2" ht="15.75" customHeight="1">
      <c r="A725" s="2"/>
      <c r="B725" s="16"/>
    </row>
    <row r="726" spans="1:2" ht="15.75" customHeight="1">
      <c r="A726" s="2"/>
      <c r="B726" s="16"/>
    </row>
    <row r="727" spans="1:2" ht="15.75" customHeight="1">
      <c r="A727" s="2"/>
      <c r="B727" s="16"/>
    </row>
    <row r="728" spans="1:2" ht="15.75" customHeight="1">
      <c r="A728" s="2"/>
      <c r="B728" s="16"/>
    </row>
    <row r="729" spans="1:2" ht="15.75" customHeight="1">
      <c r="A729" s="2"/>
      <c r="B729" s="16"/>
    </row>
    <row r="730" spans="1:2" ht="15.75" customHeight="1">
      <c r="A730" s="2"/>
      <c r="B730" s="16"/>
    </row>
    <row r="731" spans="1:2" ht="15.75" customHeight="1">
      <c r="A731" s="2"/>
      <c r="B731" s="16"/>
    </row>
    <row r="732" spans="1:2" ht="15.75" customHeight="1">
      <c r="A732" s="2"/>
      <c r="B732" s="16"/>
    </row>
    <row r="733" spans="1:2" ht="15.75" customHeight="1">
      <c r="A733" s="2"/>
      <c r="B733" s="16"/>
    </row>
    <row r="734" spans="1:2" ht="15.75" customHeight="1">
      <c r="A734" s="2"/>
      <c r="B734" s="16"/>
    </row>
    <row r="735" spans="1:2" ht="15.75" customHeight="1">
      <c r="A735" s="2"/>
      <c r="B735" s="16"/>
    </row>
    <row r="736" spans="1:2" ht="15.75" customHeight="1">
      <c r="A736" s="2"/>
      <c r="B736" s="16"/>
    </row>
    <row r="737" spans="1:2" ht="15.75" customHeight="1">
      <c r="A737" s="2"/>
      <c r="B737" s="16"/>
    </row>
    <row r="738" spans="1:2" ht="15.75" customHeight="1">
      <c r="A738" s="2"/>
      <c r="B738" s="16"/>
    </row>
    <row r="739" spans="1:2" ht="15.75" customHeight="1">
      <c r="A739" s="2"/>
      <c r="B739" s="16"/>
    </row>
    <row r="740" spans="1:2" ht="15.75" customHeight="1">
      <c r="A740" s="2"/>
      <c r="B740" s="16"/>
    </row>
    <row r="741" spans="1:2" ht="15.75" customHeight="1">
      <c r="A741" s="2"/>
      <c r="B741" s="16"/>
    </row>
    <row r="742" spans="1:2" ht="15.75" customHeight="1">
      <c r="A742" s="2"/>
      <c r="B742" s="16"/>
    </row>
    <row r="743" spans="1:2" ht="15.75" customHeight="1">
      <c r="A743" s="2"/>
      <c r="B743" s="16"/>
    </row>
    <row r="744" spans="1:2" ht="15.75" customHeight="1">
      <c r="A744" s="2"/>
      <c r="B744" s="16"/>
    </row>
    <row r="745" spans="1:2" ht="15.75" customHeight="1">
      <c r="A745" s="2"/>
      <c r="B745" s="16"/>
    </row>
    <row r="746" spans="1:2" ht="15.75" customHeight="1">
      <c r="A746" s="2"/>
      <c r="B746" s="16"/>
    </row>
    <row r="747" spans="1:2" ht="15.75" customHeight="1">
      <c r="A747" s="2"/>
      <c r="B747" s="16"/>
    </row>
    <row r="748" spans="1:2" ht="15.75" customHeight="1">
      <c r="A748" s="2"/>
      <c r="B748" s="16"/>
    </row>
    <row r="749" spans="1:2" ht="15.75" customHeight="1">
      <c r="A749" s="2"/>
      <c r="B749" s="16"/>
    </row>
    <row r="750" spans="1:2" ht="15.75" customHeight="1">
      <c r="A750" s="2"/>
      <c r="B750" s="16"/>
    </row>
    <row r="751" spans="1:2" ht="15.75" customHeight="1">
      <c r="A751" s="2"/>
      <c r="B751" s="16"/>
    </row>
    <row r="752" spans="1:2" ht="15.75" customHeight="1">
      <c r="A752" s="2"/>
      <c r="B752" s="16"/>
    </row>
    <row r="753" spans="1:2" ht="15.75" customHeight="1">
      <c r="A753" s="2"/>
      <c r="B753" s="16"/>
    </row>
    <row r="754" spans="1:2" ht="15.75" customHeight="1">
      <c r="A754" s="2"/>
      <c r="B754" s="16"/>
    </row>
    <row r="755" spans="1:2" ht="15.75" customHeight="1">
      <c r="A755" s="2"/>
      <c r="B755" s="16"/>
    </row>
    <row r="756" spans="1:2" ht="15.75" customHeight="1">
      <c r="A756" s="2"/>
      <c r="B756" s="16"/>
    </row>
    <row r="757" spans="1:2" ht="15.75" customHeight="1">
      <c r="A757" s="2"/>
      <c r="B757" s="16"/>
    </row>
    <row r="758" spans="1:2" ht="15.75" customHeight="1">
      <c r="A758" s="2"/>
      <c r="B758" s="16"/>
    </row>
    <row r="759" spans="1:2" ht="15.75" customHeight="1">
      <c r="A759" s="2"/>
      <c r="B759" s="16"/>
    </row>
    <row r="760" spans="1:2" ht="15.75" customHeight="1">
      <c r="A760" s="2"/>
      <c r="B760" s="16"/>
    </row>
    <row r="761" spans="1:2" ht="15.75" customHeight="1">
      <c r="A761" s="2"/>
      <c r="B761" s="16"/>
    </row>
    <row r="762" spans="1:2" ht="15.75" customHeight="1">
      <c r="A762" s="2"/>
      <c r="B762" s="16"/>
    </row>
    <row r="763" spans="1:2" ht="15.75" customHeight="1">
      <c r="A763" s="2"/>
      <c r="B763" s="16"/>
    </row>
    <row r="764" spans="1:2" ht="15.75" customHeight="1">
      <c r="A764" s="2"/>
      <c r="B764" s="16"/>
    </row>
    <row r="765" spans="1:2" ht="15.75" customHeight="1">
      <c r="A765" s="2"/>
      <c r="B765" s="16"/>
    </row>
    <row r="766" spans="1:2" ht="15.75" customHeight="1">
      <c r="A766" s="2"/>
      <c r="B766" s="16"/>
    </row>
    <row r="767" spans="1:2" ht="15.75" customHeight="1">
      <c r="A767" s="2"/>
      <c r="B767" s="16"/>
    </row>
    <row r="768" spans="1:2" ht="15.75" customHeight="1">
      <c r="A768" s="2"/>
      <c r="B768" s="16"/>
    </row>
    <row r="769" spans="1:2" ht="15.75" customHeight="1">
      <c r="A769" s="2"/>
      <c r="B769" s="16"/>
    </row>
    <row r="770" spans="1:2" ht="15.75" customHeight="1">
      <c r="A770" s="2"/>
      <c r="B770" s="16"/>
    </row>
    <row r="771" spans="1:2" ht="15.75" customHeight="1">
      <c r="A771" s="2"/>
      <c r="B771" s="16"/>
    </row>
    <row r="772" spans="1:2" ht="15.75" customHeight="1">
      <c r="A772" s="2"/>
      <c r="B772" s="16"/>
    </row>
    <row r="773" spans="1:2" ht="15.75" customHeight="1">
      <c r="A773" s="2"/>
      <c r="B773" s="16"/>
    </row>
    <row r="774" spans="1:2" ht="15.75" customHeight="1">
      <c r="A774" s="2"/>
      <c r="B774" s="16"/>
    </row>
    <row r="775" spans="1:2" ht="15.75" customHeight="1">
      <c r="A775" s="2"/>
      <c r="B775" s="16"/>
    </row>
    <row r="776" spans="1:2" ht="15.75" customHeight="1">
      <c r="A776" s="2"/>
      <c r="B776" s="16"/>
    </row>
    <row r="777" spans="1:2" ht="15.75" customHeight="1">
      <c r="A777" s="2"/>
      <c r="B777" s="16"/>
    </row>
    <row r="778" spans="1:2" ht="15.75" customHeight="1">
      <c r="A778" s="2"/>
      <c r="B778" s="16"/>
    </row>
    <row r="779" spans="1:2" ht="15.75" customHeight="1">
      <c r="A779" s="2"/>
      <c r="B779" s="16"/>
    </row>
    <row r="780" spans="1:2" ht="15.75" customHeight="1">
      <c r="A780" s="2"/>
      <c r="B780" s="16"/>
    </row>
    <row r="781" spans="1:2" ht="15.75" customHeight="1">
      <c r="A781" s="2"/>
      <c r="B781" s="16"/>
    </row>
    <row r="782" spans="1:2" ht="15.75" customHeight="1">
      <c r="A782" s="2"/>
      <c r="B782" s="16"/>
    </row>
    <row r="783" spans="1:2" ht="15.75" customHeight="1">
      <c r="A783" s="2"/>
      <c r="B783" s="16"/>
    </row>
    <row r="784" spans="1:2" ht="15.75" customHeight="1">
      <c r="A784" s="2"/>
      <c r="B784" s="16"/>
    </row>
    <row r="785" spans="1:2" ht="15.75" customHeight="1">
      <c r="A785" s="2"/>
      <c r="B785" s="16"/>
    </row>
    <row r="786" spans="1:2" ht="15.75" customHeight="1">
      <c r="A786" s="2"/>
      <c r="B786" s="16"/>
    </row>
    <row r="787" spans="1:2" ht="15.75" customHeight="1">
      <c r="A787" s="2"/>
      <c r="B787" s="16"/>
    </row>
    <row r="788" spans="1:2" ht="15.75" customHeight="1">
      <c r="A788" s="2"/>
      <c r="B788" s="16"/>
    </row>
    <row r="789" spans="1:2" ht="15.75" customHeight="1">
      <c r="A789" s="2"/>
      <c r="B789" s="16"/>
    </row>
    <row r="790" spans="1:2" ht="15.75" customHeight="1">
      <c r="A790" s="2"/>
      <c r="B790" s="16"/>
    </row>
    <row r="791" spans="1:2" ht="15.75" customHeight="1">
      <c r="A791" s="2"/>
      <c r="B791" s="16"/>
    </row>
    <row r="792" spans="1:2" ht="15.75" customHeight="1">
      <c r="A792" s="2"/>
      <c r="B792" s="16"/>
    </row>
    <row r="793" spans="1:2" ht="15.75" customHeight="1">
      <c r="A793" s="2"/>
      <c r="B793" s="16"/>
    </row>
    <row r="794" spans="1:2" ht="15.75" customHeight="1">
      <c r="A794" s="2"/>
      <c r="B794" s="16"/>
    </row>
    <row r="795" spans="1:2" ht="15.75" customHeight="1">
      <c r="A795" s="2"/>
      <c r="B795" s="16"/>
    </row>
    <row r="796" spans="1:2" ht="15.75" customHeight="1">
      <c r="A796" s="2"/>
      <c r="B796" s="16"/>
    </row>
    <row r="797" spans="1:2" ht="15.75" customHeight="1">
      <c r="A797" s="2"/>
      <c r="B797" s="16"/>
    </row>
    <row r="798" spans="1:2" ht="15.75" customHeight="1">
      <c r="A798" s="2"/>
      <c r="B798" s="16"/>
    </row>
    <row r="799" spans="1:2" ht="15.75" customHeight="1">
      <c r="A799" s="2"/>
      <c r="B799" s="16"/>
    </row>
    <row r="800" spans="1:2" ht="15.75" customHeight="1">
      <c r="A800" s="2"/>
      <c r="B800" s="16"/>
    </row>
    <row r="801" spans="1:2" ht="15.75" customHeight="1">
      <c r="A801" s="2"/>
      <c r="B801" s="16"/>
    </row>
    <row r="802" spans="1:2" ht="15.75" customHeight="1">
      <c r="A802" s="2"/>
      <c r="B802" s="16"/>
    </row>
    <row r="803" spans="1:2" ht="15.75" customHeight="1">
      <c r="A803" s="2"/>
      <c r="B803" s="16"/>
    </row>
    <row r="804" spans="1:2" ht="15.75" customHeight="1">
      <c r="A804" s="2"/>
      <c r="B804" s="16"/>
    </row>
    <row r="805" spans="1:2" ht="15.75" customHeight="1">
      <c r="A805" s="2"/>
      <c r="B805" s="16"/>
    </row>
    <row r="806" spans="1:2" ht="15.75" customHeight="1">
      <c r="A806" s="2"/>
      <c r="B806" s="16"/>
    </row>
    <row r="807" spans="1:2" ht="15.75" customHeight="1">
      <c r="A807" s="2"/>
      <c r="B807" s="16"/>
    </row>
    <row r="808" spans="1:2" ht="15.75" customHeight="1">
      <c r="A808" s="2"/>
      <c r="B808" s="16"/>
    </row>
    <row r="809" spans="1:2" ht="15.75" customHeight="1">
      <c r="A809" s="2"/>
      <c r="B809" s="16"/>
    </row>
    <row r="810" spans="1:2" ht="15.75" customHeight="1">
      <c r="A810" s="2"/>
      <c r="B810" s="16"/>
    </row>
    <row r="811" spans="1:2" ht="15.75" customHeight="1">
      <c r="A811" s="2"/>
      <c r="B811" s="16"/>
    </row>
    <row r="812" spans="1:2" ht="15.75" customHeight="1">
      <c r="A812" s="2"/>
      <c r="B812" s="16"/>
    </row>
    <row r="813" spans="1:2" ht="15.75" customHeight="1">
      <c r="A813" s="2"/>
      <c r="B813" s="16"/>
    </row>
    <row r="814" spans="1:2" ht="15.75" customHeight="1">
      <c r="A814" s="2"/>
      <c r="B814" s="16"/>
    </row>
    <row r="815" spans="1:2" ht="15.75" customHeight="1">
      <c r="A815" s="2"/>
      <c r="B815" s="16"/>
    </row>
    <row r="816" spans="1:2" ht="15.75" customHeight="1">
      <c r="A816" s="2"/>
      <c r="B816" s="16"/>
    </row>
    <row r="817" spans="1:2" ht="15.75" customHeight="1">
      <c r="A817" s="2"/>
      <c r="B817" s="16"/>
    </row>
    <row r="818" spans="1:2" ht="15.75" customHeight="1">
      <c r="A818" s="2"/>
      <c r="B818" s="16"/>
    </row>
    <row r="819" spans="1:2" ht="15.75" customHeight="1">
      <c r="A819" s="2"/>
      <c r="B819" s="16"/>
    </row>
    <row r="820" spans="1:2" ht="15.75" customHeight="1">
      <c r="A820" s="2"/>
      <c r="B820" s="16"/>
    </row>
    <row r="821" spans="1:2" ht="15.75" customHeight="1">
      <c r="A821" s="2"/>
      <c r="B821" s="16"/>
    </row>
    <row r="822" spans="1:2" ht="15.75" customHeight="1">
      <c r="A822" s="2"/>
      <c r="B822" s="16"/>
    </row>
    <row r="823" spans="1:2" ht="15.75" customHeight="1">
      <c r="A823" s="2"/>
      <c r="B823" s="16"/>
    </row>
    <row r="824" spans="1:2" ht="15.75" customHeight="1">
      <c r="A824" s="2"/>
      <c r="B824" s="16"/>
    </row>
    <row r="825" spans="1:2" ht="15.75" customHeight="1">
      <c r="A825" s="2"/>
      <c r="B825" s="16"/>
    </row>
    <row r="826" spans="1:2" ht="15.75" customHeight="1">
      <c r="A826" s="2"/>
      <c r="B826" s="16"/>
    </row>
    <row r="827" spans="1:2" ht="15.75" customHeight="1">
      <c r="A827" s="2"/>
      <c r="B827" s="16"/>
    </row>
    <row r="828" spans="1:2" ht="15.75" customHeight="1">
      <c r="A828" s="2"/>
      <c r="B828" s="16"/>
    </row>
    <row r="829" spans="1:2" ht="15.75" customHeight="1">
      <c r="A829" s="2"/>
      <c r="B829" s="16"/>
    </row>
    <row r="830" spans="1:2" ht="15.75" customHeight="1">
      <c r="A830" s="2"/>
      <c r="B830" s="16"/>
    </row>
    <row r="831" spans="1:2" ht="15.75" customHeight="1">
      <c r="A831" s="2"/>
      <c r="B831" s="16"/>
    </row>
    <row r="832" spans="1:2" ht="15.75" customHeight="1">
      <c r="A832" s="2"/>
      <c r="B832" s="16"/>
    </row>
    <row r="833" spans="1:2" ht="15.75" customHeight="1">
      <c r="A833" s="2"/>
      <c r="B833" s="16"/>
    </row>
    <row r="834" spans="1:2" ht="15.75" customHeight="1">
      <c r="A834" s="2"/>
      <c r="B834" s="16"/>
    </row>
    <row r="835" spans="1:2" ht="15.75" customHeight="1">
      <c r="A835" s="2"/>
      <c r="B835" s="16"/>
    </row>
    <row r="836" spans="1:2" ht="15.75" customHeight="1">
      <c r="A836" s="2"/>
      <c r="B836" s="16"/>
    </row>
    <row r="837" spans="1:2" ht="15.75" customHeight="1">
      <c r="A837" s="2"/>
      <c r="B837" s="16"/>
    </row>
    <row r="838" spans="1:2" ht="15.75" customHeight="1">
      <c r="A838" s="2"/>
      <c r="B838" s="16"/>
    </row>
    <row r="839" spans="1:2" ht="15.75" customHeight="1">
      <c r="A839" s="2"/>
      <c r="B839" s="16"/>
    </row>
    <row r="840" spans="1:2" ht="15.75" customHeight="1">
      <c r="A840" s="2"/>
      <c r="B840" s="16"/>
    </row>
    <row r="841" spans="1:2" ht="15.75" customHeight="1">
      <c r="A841" s="2"/>
      <c r="B841" s="16"/>
    </row>
    <row r="842" spans="1:2" ht="15.75" customHeight="1">
      <c r="A842" s="2"/>
      <c r="B842" s="16"/>
    </row>
    <row r="843" spans="1:2" ht="15.75" customHeight="1">
      <c r="A843" s="2"/>
      <c r="B843" s="16"/>
    </row>
    <row r="844" spans="1:2" ht="15.75" customHeight="1">
      <c r="A844" s="2"/>
      <c r="B844" s="16"/>
    </row>
    <row r="845" spans="1:2" ht="15.75" customHeight="1">
      <c r="A845" s="2"/>
      <c r="B845" s="16"/>
    </row>
    <row r="846" spans="1:2" ht="15.75" customHeight="1">
      <c r="A846" s="2"/>
      <c r="B846" s="16"/>
    </row>
    <row r="847" spans="1:2" ht="15.75" customHeight="1">
      <c r="A847" s="2"/>
      <c r="B847" s="16"/>
    </row>
    <row r="848" spans="1:2" ht="15.75" customHeight="1">
      <c r="A848" s="2"/>
      <c r="B848" s="16"/>
    </row>
    <row r="849" spans="1:2" ht="15.75" customHeight="1">
      <c r="A849" s="2"/>
      <c r="B849" s="16"/>
    </row>
    <row r="850" spans="1:2" ht="15.75" customHeight="1">
      <c r="A850" s="2"/>
      <c r="B850" s="16"/>
    </row>
    <row r="851" spans="1:2" ht="15.75" customHeight="1">
      <c r="A851" s="2"/>
      <c r="B851" s="16"/>
    </row>
    <row r="852" spans="1:2" ht="15.75" customHeight="1">
      <c r="A852" s="2"/>
      <c r="B852" s="16"/>
    </row>
    <row r="853" spans="1:2" ht="15.75" customHeight="1">
      <c r="A853" s="2"/>
      <c r="B853" s="16"/>
    </row>
    <row r="854" spans="1:2" ht="15.75" customHeight="1">
      <c r="A854" s="2"/>
      <c r="B854" s="16"/>
    </row>
    <row r="855" spans="1:2" ht="15.75" customHeight="1">
      <c r="A855" s="2"/>
      <c r="B855" s="16"/>
    </row>
    <row r="856" spans="1:2" ht="15.75" customHeight="1">
      <c r="A856" s="2"/>
      <c r="B856" s="16"/>
    </row>
    <row r="857" spans="1:2" ht="15.75" customHeight="1">
      <c r="A857" s="2"/>
      <c r="B857" s="16"/>
    </row>
    <row r="858" spans="1:2" ht="15.75" customHeight="1">
      <c r="A858" s="2"/>
      <c r="B858" s="16"/>
    </row>
    <row r="859" spans="1:2" ht="15.75" customHeight="1">
      <c r="A859" s="2"/>
      <c r="B859" s="16"/>
    </row>
    <row r="860" spans="1:2" ht="15.75" customHeight="1">
      <c r="A860" s="2"/>
      <c r="B860" s="16"/>
    </row>
    <row r="861" spans="1:2" ht="15.75" customHeight="1">
      <c r="A861" s="2"/>
      <c r="B861" s="16"/>
    </row>
    <row r="862" spans="1:2" ht="15.75" customHeight="1">
      <c r="A862" s="2"/>
      <c r="B862" s="16"/>
    </row>
    <row r="863" spans="1:2" ht="15.75" customHeight="1">
      <c r="A863" s="2"/>
      <c r="B863" s="16"/>
    </row>
    <row r="864" spans="1:2" ht="15.75" customHeight="1">
      <c r="A864" s="2"/>
      <c r="B864" s="16"/>
    </row>
    <row r="865" spans="1:2" ht="15.75" customHeight="1">
      <c r="A865" s="2"/>
      <c r="B865" s="16"/>
    </row>
    <row r="866" spans="1:2" ht="15.75" customHeight="1">
      <c r="A866" s="2"/>
      <c r="B866" s="16"/>
    </row>
    <row r="867" spans="1:2" ht="15.75" customHeight="1">
      <c r="A867" s="2"/>
      <c r="B867" s="16"/>
    </row>
    <row r="868" spans="1:2" ht="15.75" customHeight="1">
      <c r="A868" s="2"/>
      <c r="B868" s="16"/>
    </row>
    <row r="869" spans="1:2" ht="15.75" customHeight="1">
      <c r="A869" s="2"/>
      <c r="B869" s="16"/>
    </row>
    <row r="870" spans="1:2" ht="15.75" customHeight="1">
      <c r="A870" s="2"/>
      <c r="B870" s="16"/>
    </row>
    <row r="871" spans="1:2" ht="15.75" customHeight="1">
      <c r="A871" s="2"/>
      <c r="B871" s="16"/>
    </row>
    <row r="872" spans="1:2" ht="15.75" customHeight="1">
      <c r="A872" s="2"/>
      <c r="B872" s="16"/>
    </row>
    <row r="873" spans="1:2" ht="15.75" customHeight="1">
      <c r="A873" s="2"/>
      <c r="B873" s="16"/>
    </row>
    <row r="874" spans="1:2" ht="15.75" customHeight="1">
      <c r="A874" s="2"/>
      <c r="B874" s="16"/>
    </row>
    <row r="875" spans="1:2" ht="15.75" customHeight="1">
      <c r="A875" s="2"/>
      <c r="B875" s="16"/>
    </row>
    <row r="876" spans="1:2" ht="15.75" customHeight="1">
      <c r="A876" s="2"/>
      <c r="B876" s="16"/>
    </row>
    <row r="877" spans="1:2" ht="15.75" customHeight="1">
      <c r="A877" s="2"/>
      <c r="B877" s="16"/>
    </row>
    <row r="878" spans="1:2" ht="15.75" customHeight="1">
      <c r="A878" s="2"/>
      <c r="B878" s="16"/>
    </row>
    <row r="879" spans="1:2" ht="15.75" customHeight="1">
      <c r="A879" s="2"/>
      <c r="B879" s="16"/>
    </row>
    <row r="880" spans="1:2" ht="15.75" customHeight="1">
      <c r="A880" s="2"/>
      <c r="B880" s="16"/>
    </row>
    <row r="881" spans="1:2" ht="15.75" customHeight="1">
      <c r="A881" s="2"/>
      <c r="B881" s="16"/>
    </row>
    <row r="882" spans="1:2" ht="15.75" customHeight="1">
      <c r="A882" s="2"/>
      <c r="B882" s="16"/>
    </row>
    <row r="883" spans="1:2" ht="15.75" customHeight="1">
      <c r="A883" s="2"/>
      <c r="B883" s="16"/>
    </row>
    <row r="884" spans="1:2" ht="15.75" customHeight="1">
      <c r="A884" s="2"/>
      <c r="B884" s="16"/>
    </row>
    <row r="885" spans="1:2" ht="15.75" customHeight="1">
      <c r="A885" s="2"/>
      <c r="B885" s="16"/>
    </row>
    <row r="886" spans="1:2" ht="15.75" customHeight="1">
      <c r="A886" s="2"/>
      <c r="B886" s="16"/>
    </row>
    <row r="887" spans="1:2" ht="15.75" customHeight="1">
      <c r="A887" s="2"/>
      <c r="B887" s="16"/>
    </row>
    <row r="888" spans="1:2" ht="15.75" customHeight="1">
      <c r="A888" s="2"/>
      <c r="B888" s="16"/>
    </row>
    <row r="889" spans="1:2" ht="15.75" customHeight="1">
      <c r="A889" s="2"/>
      <c r="B889" s="16"/>
    </row>
    <row r="890" spans="1:2" ht="15.75" customHeight="1">
      <c r="A890" s="2"/>
      <c r="B890" s="16"/>
    </row>
    <row r="891" spans="1:2" ht="15.75" customHeight="1">
      <c r="A891" s="2"/>
      <c r="B891" s="16"/>
    </row>
    <row r="892" spans="1:2" ht="15.75" customHeight="1">
      <c r="A892" s="2"/>
      <c r="B892" s="16"/>
    </row>
    <row r="893" spans="1:2" ht="15.75" customHeight="1">
      <c r="A893" s="2"/>
      <c r="B893" s="16"/>
    </row>
    <row r="894" spans="1:2" ht="15.75" customHeight="1">
      <c r="A894" s="2"/>
      <c r="B894" s="16"/>
    </row>
    <row r="895" spans="1:2" ht="15.75" customHeight="1">
      <c r="A895" s="2"/>
      <c r="B895" s="16"/>
    </row>
    <row r="896" spans="1:2" ht="15.75" customHeight="1">
      <c r="A896" s="2"/>
      <c r="B896" s="16"/>
    </row>
    <row r="897" spans="1:2" ht="15.75" customHeight="1">
      <c r="A897" s="2"/>
      <c r="B897" s="16"/>
    </row>
    <row r="898" spans="1:2" ht="15.75" customHeight="1">
      <c r="A898" s="2"/>
      <c r="B898" s="16"/>
    </row>
    <row r="899" spans="1:2" ht="15.75" customHeight="1">
      <c r="A899" s="2"/>
      <c r="B899" s="16"/>
    </row>
    <row r="900" spans="1:2" ht="15.75" customHeight="1">
      <c r="A900" s="2"/>
      <c r="B900" s="16"/>
    </row>
    <row r="901" spans="1:2" ht="15.75" customHeight="1">
      <c r="A901" s="2"/>
      <c r="B901" s="16"/>
    </row>
    <row r="902" spans="1:2" ht="15.75" customHeight="1">
      <c r="A902" s="2"/>
      <c r="B902" s="16"/>
    </row>
    <row r="903" spans="1:2" ht="15.75" customHeight="1">
      <c r="A903" s="2"/>
      <c r="B903" s="16"/>
    </row>
    <row r="904" spans="1:2" ht="15.75" customHeight="1">
      <c r="A904" s="2"/>
      <c r="B904" s="16"/>
    </row>
    <row r="905" spans="1:2" ht="15.75" customHeight="1">
      <c r="A905" s="2"/>
      <c r="B905" s="16"/>
    </row>
    <row r="906" spans="1:2" ht="15.75" customHeight="1">
      <c r="A906" s="2"/>
      <c r="B906" s="16"/>
    </row>
    <row r="907" spans="1:2" ht="15.75" customHeight="1">
      <c r="A907" s="2"/>
      <c r="B907" s="16"/>
    </row>
    <row r="908" spans="1:2" ht="15.75" customHeight="1">
      <c r="A908" s="2"/>
      <c r="B908" s="16"/>
    </row>
    <row r="909" spans="1:2" ht="15.75" customHeight="1">
      <c r="A909" s="2"/>
      <c r="B909" s="16"/>
    </row>
    <row r="910" spans="1:2" ht="15.75" customHeight="1">
      <c r="A910" s="2"/>
      <c r="B910" s="16"/>
    </row>
    <row r="911" spans="1:2" ht="15.75" customHeight="1">
      <c r="A911" s="2"/>
      <c r="B911" s="16"/>
    </row>
    <row r="912" spans="1:2" ht="15.75" customHeight="1">
      <c r="A912" s="2"/>
      <c r="B912" s="16"/>
    </row>
    <row r="913" spans="1:2" ht="15.75" customHeight="1">
      <c r="A913" s="2"/>
      <c r="B913" s="16"/>
    </row>
    <row r="914" spans="1:2" ht="15.75" customHeight="1">
      <c r="A914" s="2"/>
      <c r="B914" s="16"/>
    </row>
    <row r="915" spans="1:2" ht="15.75" customHeight="1">
      <c r="A915" s="2"/>
      <c r="B915" s="16"/>
    </row>
    <row r="916" spans="1:2" ht="15.75" customHeight="1">
      <c r="A916" s="2"/>
      <c r="B916" s="16"/>
    </row>
    <row r="917" spans="1:2" ht="15.75" customHeight="1">
      <c r="A917" s="2"/>
      <c r="B917" s="16"/>
    </row>
    <row r="918" spans="1:2" ht="15.75" customHeight="1">
      <c r="A918" s="2"/>
      <c r="B918" s="16"/>
    </row>
    <row r="919" spans="1:2" ht="15.75" customHeight="1">
      <c r="A919" s="2"/>
      <c r="B919" s="16"/>
    </row>
    <row r="920" spans="1:2" ht="15.75" customHeight="1">
      <c r="A920" s="2"/>
      <c r="B920" s="16"/>
    </row>
    <row r="921" spans="1:2" ht="15.75" customHeight="1">
      <c r="A921" s="2"/>
      <c r="B921" s="16"/>
    </row>
    <row r="922" spans="1:2" ht="15.75" customHeight="1">
      <c r="A922" s="2"/>
      <c r="B922" s="16"/>
    </row>
    <row r="923" spans="1:2" ht="15.75" customHeight="1">
      <c r="A923" s="2"/>
      <c r="B923" s="16"/>
    </row>
    <row r="924" spans="1:2" ht="15.75" customHeight="1">
      <c r="A924" s="2"/>
      <c r="B924" s="16"/>
    </row>
    <row r="925" spans="1:2" ht="15.75" customHeight="1">
      <c r="A925" s="2"/>
      <c r="B925" s="16"/>
    </row>
    <row r="926" spans="1:2" ht="15.75" customHeight="1">
      <c r="A926" s="2"/>
      <c r="B926" s="16"/>
    </row>
    <row r="927" spans="1:2" ht="15.75" customHeight="1">
      <c r="A927" s="2"/>
      <c r="B927" s="16"/>
    </row>
    <row r="928" spans="1:2" ht="15.75" customHeight="1">
      <c r="A928" s="2"/>
      <c r="B928" s="16"/>
    </row>
    <row r="929" spans="1:2" ht="15.75" customHeight="1">
      <c r="A929" s="2"/>
      <c r="B929" s="16"/>
    </row>
    <row r="930" spans="1:2" ht="15.75" customHeight="1">
      <c r="A930" s="2"/>
      <c r="B930" s="16"/>
    </row>
    <row r="931" spans="1:2" ht="15.75" customHeight="1">
      <c r="A931" s="2"/>
      <c r="B931" s="16"/>
    </row>
    <row r="932" spans="1:2" ht="15.75" customHeight="1">
      <c r="A932" s="2"/>
      <c r="B932" s="16"/>
    </row>
    <row r="933" spans="1:2" ht="15.75" customHeight="1">
      <c r="A933" s="2"/>
      <c r="B933" s="16"/>
    </row>
    <row r="934" spans="1:2" ht="15.75" customHeight="1">
      <c r="A934" s="2"/>
      <c r="B934" s="16"/>
    </row>
    <row r="935" spans="1:2" ht="15.75" customHeight="1">
      <c r="A935" s="2"/>
      <c r="B935" s="16"/>
    </row>
    <row r="936" spans="1:2" ht="15.75" customHeight="1">
      <c r="A936" s="2"/>
      <c r="B936" s="16"/>
    </row>
    <row r="937" spans="1:2" ht="15.75" customHeight="1">
      <c r="A937" s="2"/>
      <c r="B937" s="16"/>
    </row>
    <row r="938" spans="1:2" ht="15.75" customHeight="1">
      <c r="A938" s="2"/>
      <c r="B938" s="16"/>
    </row>
    <row r="939" spans="1:2" ht="15.75" customHeight="1">
      <c r="A939" s="2"/>
      <c r="B939" s="16"/>
    </row>
    <row r="940" spans="1:2" ht="15.75" customHeight="1">
      <c r="A940" s="2"/>
      <c r="B940" s="16"/>
    </row>
    <row r="941" spans="1:2" ht="15.75" customHeight="1">
      <c r="A941" s="2"/>
      <c r="B941" s="16"/>
    </row>
    <row r="942" spans="1:2" ht="15.75" customHeight="1">
      <c r="A942" s="2"/>
      <c r="B942" s="16"/>
    </row>
    <row r="943" spans="1:2" ht="15.75" customHeight="1">
      <c r="A943" s="2"/>
      <c r="B943" s="16"/>
    </row>
    <row r="944" spans="1:2" ht="15.75" customHeight="1">
      <c r="A944" s="2"/>
      <c r="B944" s="16"/>
    </row>
    <row r="945" spans="1:2" ht="15.75" customHeight="1">
      <c r="A945" s="2"/>
      <c r="B945" s="16"/>
    </row>
    <row r="946" spans="1:2" ht="15.75" customHeight="1">
      <c r="A946" s="2"/>
      <c r="B946" s="16"/>
    </row>
    <row r="947" spans="1:2" ht="15.75" customHeight="1">
      <c r="A947" s="2"/>
      <c r="B947" s="16"/>
    </row>
    <row r="948" spans="1:2" ht="15.75" customHeight="1">
      <c r="A948" s="2"/>
      <c r="B948" s="16"/>
    </row>
    <row r="949" spans="1:2" ht="15.75" customHeight="1">
      <c r="A949" s="2"/>
      <c r="B949" s="16"/>
    </row>
    <row r="950" spans="1:2" ht="15.75" customHeight="1">
      <c r="A950" s="2"/>
      <c r="B950" s="16"/>
    </row>
    <row r="951" spans="1:2" ht="15.75" customHeight="1">
      <c r="A951" s="2"/>
      <c r="B951" s="16"/>
    </row>
    <row r="952" spans="1:2" ht="15.75" customHeight="1">
      <c r="A952" s="2"/>
      <c r="B952" s="16"/>
    </row>
    <row r="953" spans="1:2" ht="15.75" customHeight="1">
      <c r="A953" s="2"/>
      <c r="B953" s="16"/>
    </row>
    <row r="954" spans="1:2" ht="15.75" customHeight="1">
      <c r="A954" s="2"/>
      <c r="B954" s="16"/>
    </row>
    <row r="955" spans="1:2" ht="15.75" customHeight="1">
      <c r="A955" s="2"/>
      <c r="B955" s="16"/>
    </row>
    <row r="956" spans="1:2" ht="15.75" customHeight="1">
      <c r="A956" s="2"/>
      <c r="B956" s="16"/>
    </row>
    <row r="957" spans="1:2" ht="15.75" customHeight="1">
      <c r="A957" s="2"/>
      <c r="B957" s="16"/>
    </row>
    <row r="958" spans="1:2" ht="15.75" customHeight="1">
      <c r="A958" s="2"/>
      <c r="B958" s="16"/>
    </row>
    <row r="959" spans="1:2" ht="15.75" customHeight="1">
      <c r="A959" s="2"/>
      <c r="B959" s="16"/>
    </row>
    <row r="960" spans="1:2" ht="15.75" customHeight="1">
      <c r="A960" s="2"/>
      <c r="B960" s="16"/>
    </row>
    <row r="961" spans="1:2" ht="15.75" customHeight="1">
      <c r="A961" s="2"/>
      <c r="B961" s="16"/>
    </row>
    <row r="962" spans="1:2" ht="15.75" customHeight="1">
      <c r="A962" s="2"/>
      <c r="B962" s="16"/>
    </row>
    <row r="963" spans="1:2" ht="15.75" customHeight="1">
      <c r="A963" s="2"/>
      <c r="B963" s="16"/>
    </row>
    <row r="964" spans="1:2" ht="15.75" customHeight="1">
      <c r="A964" s="2"/>
      <c r="B964" s="16"/>
    </row>
    <row r="965" spans="1:2" ht="15.75" customHeight="1">
      <c r="A965" s="2"/>
      <c r="B965" s="16"/>
    </row>
    <row r="966" spans="1:2" ht="15.75" customHeight="1">
      <c r="A966" s="2"/>
      <c r="B966" s="16"/>
    </row>
    <row r="967" spans="1:2" ht="15.75" customHeight="1">
      <c r="A967" s="2"/>
      <c r="B967" s="16"/>
    </row>
    <row r="968" spans="1:2" ht="15.75" customHeight="1">
      <c r="A968" s="2"/>
      <c r="B968" s="16"/>
    </row>
    <row r="969" spans="1:2" ht="15.75" customHeight="1">
      <c r="A969" s="2"/>
      <c r="B969" s="16"/>
    </row>
    <row r="970" spans="1:2" ht="15.75" customHeight="1">
      <c r="A970" s="2"/>
      <c r="B970" s="16"/>
    </row>
    <row r="971" spans="1:2" ht="15.75" customHeight="1">
      <c r="A971" s="2"/>
      <c r="B971" s="16"/>
    </row>
    <row r="972" spans="1:2" ht="15.75" customHeight="1">
      <c r="A972" s="2"/>
      <c r="B972" s="16"/>
    </row>
    <row r="973" spans="1:2" ht="15.75" customHeight="1">
      <c r="A973" s="2"/>
      <c r="B973" s="16"/>
    </row>
    <row r="974" spans="1:2" ht="15.75" customHeight="1">
      <c r="A974" s="2"/>
      <c r="B974" s="16"/>
    </row>
    <row r="975" spans="1:2" ht="15.75" customHeight="1">
      <c r="A975" s="2"/>
      <c r="B975" s="16"/>
    </row>
    <row r="976" spans="1:2" ht="15.75" customHeight="1">
      <c r="A976" s="2"/>
      <c r="B976" s="16"/>
    </row>
    <row r="977" spans="1:2" ht="15.75" customHeight="1">
      <c r="A977" s="2"/>
      <c r="B977" s="16"/>
    </row>
    <row r="978" spans="1:2" ht="15.75" customHeight="1">
      <c r="A978" s="2"/>
      <c r="B978" s="16"/>
    </row>
    <row r="979" spans="1:2" ht="15.75" customHeight="1">
      <c r="A979" s="2"/>
      <c r="B979" s="16"/>
    </row>
    <row r="980" spans="1:2" ht="15.75" customHeight="1">
      <c r="A980" s="2"/>
      <c r="B980" s="16"/>
    </row>
    <row r="981" spans="1:2" ht="15.75" customHeight="1">
      <c r="A981" s="2"/>
      <c r="B981" s="16"/>
    </row>
    <row r="982" spans="1:2" ht="15.75" customHeight="1">
      <c r="A982" s="2"/>
      <c r="B982" s="16"/>
    </row>
    <row r="983" spans="1:2" ht="15.75" customHeight="1">
      <c r="A983" s="2"/>
      <c r="B983" s="16"/>
    </row>
    <row r="984" spans="1:2" ht="15.75" customHeight="1">
      <c r="A984" s="2"/>
      <c r="B984" s="16"/>
    </row>
    <row r="985" spans="1:2" ht="15.75" customHeight="1">
      <c r="A985" s="2"/>
      <c r="B985" s="16"/>
    </row>
    <row r="986" spans="1:2" ht="15.75" customHeight="1">
      <c r="A986" s="2"/>
      <c r="B986" s="16"/>
    </row>
    <row r="987" spans="1:2" ht="15.75" customHeight="1">
      <c r="A987" s="2"/>
      <c r="B987" s="16"/>
    </row>
    <row r="988" spans="1:2" ht="15.75" customHeight="1">
      <c r="A988" s="2"/>
      <c r="B988" s="16"/>
    </row>
    <row r="989" spans="1:2" ht="15.75" customHeight="1">
      <c r="A989" s="2"/>
      <c r="B989" s="16"/>
    </row>
    <row r="990" spans="1:2" ht="15.75" customHeight="1">
      <c r="A990" s="2"/>
      <c r="B990" s="16"/>
    </row>
    <row r="991" spans="1:2" ht="15.75" customHeight="1">
      <c r="A991" s="2"/>
      <c r="B991" s="16"/>
    </row>
    <row r="992" spans="1:2" ht="15.75" customHeight="1">
      <c r="A992" s="2"/>
      <c r="B992" s="16"/>
    </row>
    <row r="993" spans="1:2" ht="15.75" customHeight="1">
      <c r="A993" s="2"/>
      <c r="B993" s="16"/>
    </row>
    <row r="994" spans="1:2" ht="15.75" customHeight="1">
      <c r="A994" s="2"/>
      <c r="B994" s="16"/>
    </row>
    <row r="995" spans="1:2" ht="15.75" customHeight="1">
      <c r="A995" s="2"/>
      <c r="B995" s="16"/>
    </row>
    <row r="996" spans="1:2" ht="15.75" customHeight="1">
      <c r="A996" s="2"/>
      <c r="B996" s="16"/>
    </row>
    <row r="997" spans="1:2" ht="15.75" customHeight="1">
      <c r="A997" s="2"/>
      <c r="B997" s="16"/>
    </row>
    <row r="998" spans="1:2" ht="15.75" customHeight="1">
      <c r="A998" s="2"/>
      <c r="B998" s="16"/>
    </row>
    <row r="999" spans="1:2" ht="15.75" customHeight="1">
      <c r="A999" s="2"/>
      <c r="B999" s="16"/>
    </row>
    <row r="1000" spans="1:2" ht="15.75" customHeight="1">
      <c r="A1000" s="2"/>
      <c r="B1000" s="16"/>
    </row>
  </sheetData>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V1000"/>
  <sheetViews>
    <sheetView workbookViewId="0">
      <pane ySplit="1" topLeftCell="A2" activePane="bottomLeft" state="frozen"/>
      <selection pane="bottomLeft" activeCell="B3" sqref="B3"/>
    </sheetView>
  </sheetViews>
  <sheetFormatPr defaultColWidth="14.453125" defaultRowHeight="15" customHeight="1"/>
  <cols>
    <col min="1" max="1" width="6.453125" customWidth="1"/>
    <col min="2" max="2" width="6.7265625" customWidth="1"/>
    <col min="3" max="4" width="7.08984375" customWidth="1"/>
    <col min="5" max="5" width="11.453125" hidden="1" customWidth="1"/>
    <col min="6" max="6" width="12.81640625" hidden="1" customWidth="1"/>
    <col min="7" max="7" width="19" hidden="1" customWidth="1"/>
    <col min="8" max="8" width="23.26953125" hidden="1" customWidth="1"/>
    <col min="9" max="9" width="19" hidden="1" customWidth="1"/>
    <col min="10" max="10" width="24" hidden="1" customWidth="1"/>
    <col min="11" max="11" width="31.453125" hidden="1" customWidth="1"/>
    <col min="12" max="12" width="15.26953125" hidden="1" customWidth="1"/>
    <col min="13" max="13" width="17" hidden="1" customWidth="1"/>
    <col min="14" max="14" width="14.7265625" hidden="1" customWidth="1"/>
    <col min="15" max="15" width="14.26953125" hidden="1" customWidth="1"/>
    <col min="16" max="16" width="18.81640625" hidden="1" customWidth="1"/>
    <col min="17" max="17" width="19.7265625" hidden="1" customWidth="1"/>
    <col min="18" max="19" width="34.453125" hidden="1" customWidth="1"/>
    <col min="20" max="20" width="21.453125" hidden="1" customWidth="1"/>
    <col min="21" max="21" width="79.08984375" hidden="1" customWidth="1"/>
    <col min="22" max="22" width="9.08984375" hidden="1" customWidth="1"/>
    <col min="23" max="23" width="50.7265625" customWidth="1"/>
    <col min="24" max="24" width="58.453125" customWidth="1"/>
    <col min="25" max="25" width="43.453125" customWidth="1"/>
    <col min="26" max="26" width="13.81640625" customWidth="1"/>
    <col min="27" max="27" width="50" customWidth="1"/>
    <col min="28" max="28" width="24.08984375" customWidth="1"/>
    <col min="29" max="29" width="9.08984375" customWidth="1"/>
    <col min="30" max="30" width="14.453125" customWidth="1"/>
  </cols>
  <sheetData>
    <row r="1" spans="1:30" ht="14.5">
      <c r="A1" s="2" t="s">
        <v>2</v>
      </c>
      <c r="B1" s="16" t="s">
        <v>181</v>
      </c>
      <c r="C1" s="26" t="s">
        <v>256</v>
      </c>
      <c r="D1" s="6" t="s">
        <v>258</v>
      </c>
      <c r="E1" s="6" t="s">
        <v>569</v>
      </c>
      <c r="F1" s="6" t="s">
        <v>570</v>
      </c>
      <c r="G1" s="6" t="s">
        <v>571</v>
      </c>
      <c r="H1" s="6" t="s">
        <v>572</v>
      </c>
      <c r="I1" s="6" t="s">
        <v>573</v>
      </c>
      <c r="J1" s="6" t="s">
        <v>574</v>
      </c>
      <c r="K1" s="6" t="s">
        <v>575</v>
      </c>
      <c r="L1" s="6" t="s">
        <v>576</v>
      </c>
      <c r="M1" s="6" t="s">
        <v>577</v>
      </c>
      <c r="N1" s="6" t="s">
        <v>578</v>
      </c>
      <c r="O1" s="6" t="s">
        <v>579</v>
      </c>
      <c r="P1" s="6" t="s">
        <v>580</v>
      </c>
      <c r="Q1" s="6" t="s">
        <v>581</v>
      </c>
      <c r="R1" s="6" t="s">
        <v>263</v>
      </c>
      <c r="S1" s="6" t="s">
        <v>268</v>
      </c>
      <c r="T1" s="6" t="s">
        <v>274</v>
      </c>
      <c r="U1" s="6" t="s">
        <v>276</v>
      </c>
      <c r="V1" s="6" t="s">
        <v>278</v>
      </c>
      <c r="W1" s="6" t="s">
        <v>582</v>
      </c>
      <c r="X1" s="6" t="s">
        <v>583</v>
      </c>
      <c r="Y1" s="6" t="s">
        <v>584</v>
      </c>
      <c r="Z1" s="6" t="s">
        <v>585</v>
      </c>
      <c r="AA1" s="6" t="s">
        <v>586</v>
      </c>
      <c r="AB1" s="6" t="s">
        <v>587</v>
      </c>
      <c r="AC1" s="19" t="s">
        <v>290</v>
      </c>
      <c r="AD1" s="6"/>
    </row>
    <row r="2" spans="1:30" ht="14.5">
      <c r="A2" s="2">
        <v>120</v>
      </c>
      <c r="B2" s="16" t="s">
        <v>507</v>
      </c>
      <c r="C2" s="26">
        <v>0</v>
      </c>
      <c r="D2" s="6">
        <v>0</v>
      </c>
      <c r="E2" s="6"/>
      <c r="F2" s="6"/>
      <c r="G2" s="6"/>
      <c r="H2" s="6"/>
      <c r="I2" s="6"/>
      <c r="J2" s="6"/>
      <c r="K2" s="6"/>
      <c r="L2" s="6"/>
      <c r="M2" s="6"/>
      <c r="N2" s="6"/>
      <c r="O2" s="6"/>
      <c r="P2" s="6"/>
      <c r="Q2" s="6"/>
      <c r="R2" s="6"/>
      <c r="S2" s="6"/>
      <c r="T2" s="6"/>
      <c r="U2" s="6"/>
      <c r="V2" s="6"/>
      <c r="W2" s="6" t="s">
        <v>589</v>
      </c>
      <c r="X2" s="6"/>
      <c r="Y2" s="6"/>
      <c r="Z2" s="6"/>
      <c r="AA2" s="6" t="s">
        <v>590</v>
      </c>
      <c r="AB2" s="6"/>
      <c r="AC2" s="6"/>
      <c r="AD2" s="6"/>
    </row>
    <row r="3" spans="1:30" ht="14.5">
      <c r="A3" s="2">
        <v>120</v>
      </c>
      <c r="B3" s="16" t="s">
        <v>507</v>
      </c>
      <c r="C3" s="26">
        <v>1</v>
      </c>
      <c r="D3" s="6">
        <v>0</v>
      </c>
      <c r="E3" s="6"/>
      <c r="F3" s="6"/>
      <c r="G3" s="6"/>
      <c r="H3" s="6"/>
      <c r="I3" s="6"/>
      <c r="J3" s="6"/>
      <c r="K3" s="6"/>
      <c r="L3" s="6"/>
      <c r="M3" s="6"/>
      <c r="N3" s="6"/>
      <c r="O3" s="6"/>
      <c r="P3" s="6"/>
      <c r="Q3" s="6"/>
      <c r="R3" s="6"/>
      <c r="S3" s="6"/>
      <c r="T3" s="6"/>
      <c r="U3" s="6"/>
      <c r="V3" s="6"/>
      <c r="W3" s="6" t="s">
        <v>591</v>
      </c>
      <c r="X3" s="6"/>
      <c r="Y3" s="6"/>
      <c r="Z3" s="6"/>
      <c r="AA3" s="6" t="s">
        <v>590</v>
      </c>
      <c r="AB3" s="6"/>
      <c r="AC3" s="6"/>
      <c r="AD3" s="6"/>
    </row>
    <row r="4" spans="1:30" ht="14.5">
      <c r="A4" s="2">
        <v>120</v>
      </c>
      <c r="B4" s="16" t="s">
        <v>507</v>
      </c>
      <c r="C4" s="26">
        <v>2</v>
      </c>
      <c r="D4" s="6">
        <v>0</v>
      </c>
      <c r="E4" s="6"/>
      <c r="F4" s="6"/>
      <c r="G4" s="6"/>
      <c r="H4" s="6"/>
      <c r="I4" s="6"/>
      <c r="J4" s="6"/>
      <c r="K4" s="6"/>
      <c r="L4" s="6"/>
      <c r="M4" s="6"/>
      <c r="N4" s="6"/>
      <c r="O4" s="6"/>
      <c r="P4" s="6"/>
      <c r="Q4" s="6"/>
      <c r="R4" s="6"/>
      <c r="S4" s="6"/>
      <c r="T4" s="6"/>
      <c r="U4" s="6"/>
      <c r="V4" s="6"/>
      <c r="W4" s="6"/>
      <c r="X4" s="6" t="s">
        <v>592</v>
      </c>
      <c r="Y4" s="6"/>
      <c r="Z4" s="6"/>
      <c r="AA4" s="6"/>
      <c r="AB4" s="6"/>
      <c r="AC4" s="6"/>
      <c r="AD4" s="6"/>
    </row>
    <row r="5" spans="1:30" ht="14.5">
      <c r="A5" s="2">
        <v>120</v>
      </c>
      <c r="B5" s="16" t="s">
        <v>507</v>
      </c>
      <c r="C5" s="26">
        <v>3</v>
      </c>
      <c r="D5" s="6">
        <v>0</v>
      </c>
      <c r="E5" s="6"/>
      <c r="F5" s="6"/>
      <c r="G5" s="6"/>
      <c r="H5" s="6"/>
      <c r="I5" s="6"/>
      <c r="J5" s="6"/>
      <c r="K5" s="6"/>
      <c r="L5" s="6"/>
      <c r="M5" s="6"/>
      <c r="N5" s="6"/>
      <c r="O5" s="6"/>
      <c r="P5" s="6"/>
      <c r="Q5" s="6"/>
      <c r="R5" s="6"/>
      <c r="S5" s="6"/>
      <c r="T5" s="6"/>
      <c r="U5" s="6"/>
      <c r="V5" s="6"/>
      <c r="W5" s="6"/>
      <c r="X5" s="6" t="s">
        <v>593</v>
      </c>
      <c r="Y5" s="6"/>
      <c r="Z5" s="6"/>
      <c r="AA5" s="6"/>
      <c r="AB5" s="6"/>
      <c r="AC5" s="6"/>
      <c r="AD5" s="6"/>
    </row>
    <row r="6" spans="1:30" ht="14.5">
      <c r="A6" s="2">
        <v>121</v>
      </c>
      <c r="B6" s="16" t="s">
        <v>512</v>
      </c>
      <c r="C6" s="26">
        <v>0</v>
      </c>
      <c r="D6" s="6">
        <v>0</v>
      </c>
      <c r="E6" s="6"/>
      <c r="F6" s="6"/>
      <c r="G6" s="6"/>
      <c r="H6" s="6"/>
      <c r="I6" s="6"/>
      <c r="J6" s="6"/>
      <c r="K6" s="6"/>
      <c r="L6" s="6"/>
      <c r="M6" s="6"/>
      <c r="N6" s="6"/>
      <c r="O6" s="6"/>
      <c r="P6" s="6"/>
      <c r="Q6" s="6"/>
      <c r="R6" s="6"/>
      <c r="S6" s="6"/>
      <c r="T6" s="6"/>
      <c r="U6" s="6"/>
      <c r="V6" s="6"/>
      <c r="W6" s="6" t="s">
        <v>596</v>
      </c>
      <c r="X6" s="6" t="s">
        <v>597</v>
      </c>
      <c r="Y6" s="6" t="s">
        <v>598</v>
      </c>
      <c r="Z6" s="6" t="s">
        <v>600</v>
      </c>
      <c r="AA6" s="6" t="s">
        <v>601</v>
      </c>
      <c r="AB6" s="6" t="s">
        <v>602</v>
      </c>
      <c r="AC6" s="6"/>
      <c r="AD6" s="6"/>
    </row>
    <row r="7" spans="1:30" ht="14.5">
      <c r="A7" s="2">
        <v>121</v>
      </c>
      <c r="B7" s="16" t="s">
        <v>512</v>
      </c>
      <c r="C7" s="26">
        <v>1</v>
      </c>
      <c r="D7" s="6">
        <v>0</v>
      </c>
      <c r="E7" s="6"/>
      <c r="F7" s="6"/>
      <c r="G7" s="6"/>
      <c r="H7" s="6"/>
      <c r="I7" s="6"/>
      <c r="J7" s="6"/>
      <c r="K7" s="6"/>
      <c r="L7" s="6"/>
      <c r="M7" s="6"/>
      <c r="N7" s="6"/>
      <c r="O7" s="6"/>
      <c r="P7" s="6"/>
      <c r="Q7" s="6"/>
      <c r="R7" s="6"/>
      <c r="S7" s="6"/>
      <c r="T7" s="6"/>
      <c r="U7" s="6"/>
      <c r="V7" s="6"/>
      <c r="W7" s="6" t="s">
        <v>604</v>
      </c>
      <c r="X7" s="6" t="s">
        <v>605</v>
      </c>
      <c r="Y7" s="6" t="s">
        <v>606</v>
      </c>
      <c r="Z7" s="6"/>
      <c r="AA7" s="6" t="s">
        <v>601</v>
      </c>
      <c r="AB7" s="6"/>
      <c r="AC7" s="6"/>
      <c r="AD7" s="6"/>
    </row>
    <row r="8" spans="1:30" ht="14.5">
      <c r="A8" s="2">
        <v>121</v>
      </c>
      <c r="B8" s="16" t="s">
        <v>512</v>
      </c>
      <c r="C8" s="26">
        <v>2</v>
      </c>
      <c r="D8" s="6">
        <v>0</v>
      </c>
      <c r="E8" s="6"/>
      <c r="F8" s="6"/>
      <c r="G8" s="6"/>
      <c r="H8" s="6"/>
      <c r="I8" s="6"/>
      <c r="J8" s="6"/>
      <c r="K8" s="6"/>
      <c r="L8" s="6"/>
      <c r="M8" s="6"/>
      <c r="N8" s="6"/>
      <c r="O8" s="6"/>
      <c r="P8" s="6"/>
      <c r="Q8" s="6"/>
      <c r="R8" s="6"/>
      <c r="S8" s="6"/>
      <c r="T8" s="6"/>
      <c r="U8" s="6"/>
      <c r="V8" s="6"/>
      <c r="W8" s="6" t="s">
        <v>589</v>
      </c>
      <c r="X8" s="6" t="s">
        <v>605</v>
      </c>
      <c r="Y8" s="6" t="s">
        <v>607</v>
      </c>
      <c r="Z8" s="6"/>
      <c r="AA8" s="6" t="s">
        <v>601</v>
      </c>
      <c r="AB8" s="6"/>
      <c r="AC8" s="6"/>
      <c r="AD8" s="6"/>
    </row>
    <row r="9" spans="1:30" ht="14.5">
      <c r="A9" s="2">
        <v>122</v>
      </c>
      <c r="B9" s="16" t="s">
        <v>516</v>
      </c>
      <c r="C9" s="26">
        <v>0</v>
      </c>
      <c r="D9" s="6">
        <v>0</v>
      </c>
      <c r="E9" s="6"/>
      <c r="F9" s="6"/>
      <c r="G9" s="6"/>
      <c r="H9" s="6"/>
      <c r="I9" s="6"/>
      <c r="J9" s="6"/>
      <c r="K9" s="6"/>
      <c r="L9" s="6"/>
      <c r="M9" s="6"/>
      <c r="N9" s="6"/>
      <c r="O9" s="6"/>
      <c r="P9" s="6"/>
      <c r="Q9" s="6"/>
      <c r="R9" s="6"/>
      <c r="S9" s="6"/>
      <c r="T9" s="6"/>
      <c r="U9" s="6"/>
      <c r="V9" s="6"/>
      <c r="W9" s="6" t="s">
        <v>608</v>
      </c>
      <c r="X9" s="6"/>
      <c r="Y9" s="6">
        <v>146</v>
      </c>
      <c r="Z9" s="6" t="s">
        <v>600</v>
      </c>
      <c r="AA9" s="6" t="s">
        <v>609</v>
      </c>
      <c r="AB9" s="6" t="s">
        <v>610</v>
      </c>
      <c r="AC9" s="6"/>
      <c r="AD9" s="6"/>
    </row>
    <row r="10" spans="1:30" ht="14.5">
      <c r="A10" s="2">
        <v>122</v>
      </c>
      <c r="B10" s="16" t="s">
        <v>516</v>
      </c>
      <c r="C10" s="26">
        <v>1</v>
      </c>
      <c r="D10" s="6">
        <v>0</v>
      </c>
      <c r="E10" s="6"/>
      <c r="F10" s="6"/>
      <c r="G10" s="6"/>
      <c r="H10" s="6"/>
      <c r="I10" s="6"/>
      <c r="J10" s="6"/>
      <c r="K10" s="6"/>
      <c r="L10" s="6"/>
      <c r="M10" s="6"/>
      <c r="N10" s="6"/>
      <c r="O10" s="6"/>
      <c r="P10" s="6"/>
      <c r="Q10" s="6"/>
      <c r="R10" s="6"/>
      <c r="S10" s="6"/>
      <c r="T10" s="6"/>
      <c r="U10" s="6"/>
      <c r="V10" s="6"/>
      <c r="W10" s="6" t="s">
        <v>611</v>
      </c>
      <c r="X10" s="6"/>
      <c r="Y10" s="6" t="s">
        <v>612</v>
      </c>
      <c r="Z10" s="6" t="s">
        <v>600</v>
      </c>
      <c r="AA10" s="6" t="s">
        <v>613</v>
      </c>
      <c r="AB10" s="6" t="s">
        <v>614</v>
      </c>
      <c r="AC10" s="6"/>
      <c r="AD10" s="6"/>
    </row>
    <row r="11" spans="1:30" ht="14.5">
      <c r="A11" s="2">
        <v>122</v>
      </c>
      <c r="B11" s="16" t="s">
        <v>516</v>
      </c>
      <c r="C11" s="26">
        <v>2</v>
      </c>
      <c r="D11" s="6">
        <v>0</v>
      </c>
      <c r="E11" s="6"/>
      <c r="F11" s="6"/>
      <c r="G11" s="6"/>
      <c r="H11" s="6"/>
      <c r="I11" s="6"/>
      <c r="J11" s="6"/>
      <c r="K11" s="6"/>
      <c r="L11" s="6"/>
      <c r="M11" s="6"/>
      <c r="N11" s="6"/>
      <c r="O11" s="6"/>
      <c r="P11" s="6"/>
      <c r="Q11" s="6"/>
      <c r="R11" s="6"/>
      <c r="S11" s="6"/>
      <c r="T11" s="6"/>
      <c r="U11" s="6"/>
      <c r="V11" s="6"/>
      <c r="W11" s="6" t="s">
        <v>608</v>
      </c>
      <c r="X11" s="6"/>
      <c r="Y11" s="6">
        <v>124</v>
      </c>
      <c r="Z11" s="6" t="s">
        <v>600</v>
      </c>
      <c r="AA11" s="6" t="s">
        <v>609</v>
      </c>
      <c r="AB11" s="6" t="s">
        <v>615</v>
      </c>
      <c r="AC11" s="6"/>
      <c r="AD11" s="6"/>
    </row>
    <row r="12" spans="1:30" ht="14.5">
      <c r="A12" s="2">
        <v>122</v>
      </c>
      <c r="B12" s="16" t="s">
        <v>516</v>
      </c>
      <c r="C12" s="26">
        <v>3</v>
      </c>
      <c r="D12" s="6">
        <v>0</v>
      </c>
      <c r="E12" s="6"/>
      <c r="F12" s="6"/>
      <c r="G12" s="6"/>
      <c r="H12" s="6"/>
      <c r="I12" s="6"/>
      <c r="J12" s="6"/>
      <c r="K12" s="6"/>
      <c r="L12" s="6"/>
      <c r="M12" s="6"/>
      <c r="N12" s="6"/>
      <c r="O12" s="6"/>
      <c r="P12" s="6"/>
      <c r="Q12" s="6"/>
      <c r="R12" s="6"/>
      <c r="S12" s="6"/>
      <c r="T12" s="6"/>
      <c r="U12" s="6"/>
      <c r="V12" s="6"/>
      <c r="W12" s="6" t="s">
        <v>617</v>
      </c>
      <c r="X12" s="6" t="s">
        <v>605</v>
      </c>
      <c r="Y12" s="6" t="s">
        <v>618</v>
      </c>
      <c r="Z12" s="6" t="s">
        <v>600</v>
      </c>
      <c r="AA12" s="6" t="s">
        <v>613</v>
      </c>
      <c r="AB12" s="6" t="s">
        <v>619</v>
      </c>
      <c r="AC12" s="6"/>
      <c r="AD12" s="6"/>
    </row>
    <row r="13" spans="1:30" ht="14.5">
      <c r="A13" s="2">
        <v>122</v>
      </c>
      <c r="B13" s="16" t="s">
        <v>516</v>
      </c>
      <c r="C13" s="26">
        <v>4</v>
      </c>
      <c r="D13" s="6">
        <v>0</v>
      </c>
      <c r="E13" s="6"/>
      <c r="F13" s="6"/>
      <c r="G13" s="6"/>
      <c r="H13" s="6"/>
      <c r="I13" s="6"/>
      <c r="J13" s="6"/>
      <c r="K13" s="6"/>
      <c r="L13" s="6"/>
      <c r="M13" s="6"/>
      <c r="N13" s="6"/>
      <c r="O13" s="6"/>
      <c r="P13" s="6"/>
      <c r="Q13" s="6"/>
      <c r="R13" s="6"/>
      <c r="S13" s="6"/>
      <c r="T13" s="6"/>
      <c r="U13" s="6"/>
      <c r="V13" s="6"/>
      <c r="W13" s="6" t="s">
        <v>617</v>
      </c>
      <c r="X13" s="6" t="s">
        <v>605</v>
      </c>
      <c r="Y13" s="6" t="s">
        <v>621</v>
      </c>
      <c r="Z13" s="6" t="s">
        <v>600</v>
      </c>
      <c r="AA13" s="6" t="s">
        <v>613</v>
      </c>
      <c r="AB13" s="6" t="s">
        <v>623</v>
      </c>
      <c r="AC13" s="6"/>
      <c r="AD13" s="6"/>
    </row>
    <row r="14" spans="1:30" ht="14.5">
      <c r="A14" s="2">
        <v>123</v>
      </c>
      <c r="B14" s="16" t="s">
        <v>519</v>
      </c>
      <c r="C14" s="26">
        <v>0</v>
      </c>
      <c r="D14" s="6">
        <v>0</v>
      </c>
      <c r="E14" s="6"/>
      <c r="F14" s="6"/>
      <c r="G14" s="6"/>
      <c r="H14" s="6"/>
      <c r="I14" s="6"/>
      <c r="J14" s="6"/>
      <c r="K14" s="6"/>
      <c r="L14" s="6"/>
      <c r="M14" s="6"/>
      <c r="N14" s="6"/>
      <c r="O14" s="6"/>
      <c r="P14" s="6"/>
      <c r="Q14" s="6"/>
      <c r="R14" s="6"/>
      <c r="S14" s="6"/>
      <c r="T14" s="6"/>
      <c r="U14" s="6"/>
      <c r="V14" s="6"/>
      <c r="W14" s="6" t="s">
        <v>631</v>
      </c>
      <c r="X14" s="6" t="s">
        <v>633</v>
      </c>
      <c r="Y14" s="6"/>
      <c r="Z14" s="6"/>
      <c r="AA14" s="6"/>
      <c r="AB14" s="6" t="s">
        <v>634</v>
      </c>
      <c r="AC14" s="6"/>
      <c r="AD14" s="6"/>
    </row>
    <row r="15" spans="1:30" ht="14.5">
      <c r="A15" s="2">
        <v>123</v>
      </c>
      <c r="B15" s="16" t="s">
        <v>519</v>
      </c>
      <c r="C15" s="26">
        <v>1</v>
      </c>
      <c r="D15" s="6">
        <v>0</v>
      </c>
      <c r="E15" s="6"/>
      <c r="F15" s="6"/>
      <c r="G15" s="6"/>
      <c r="H15" s="6"/>
      <c r="I15" s="6"/>
      <c r="J15" s="6"/>
      <c r="K15" s="6"/>
      <c r="L15" s="6"/>
      <c r="M15" s="6"/>
      <c r="N15" s="6"/>
      <c r="O15" s="6"/>
      <c r="P15" s="6"/>
      <c r="Q15" s="6"/>
      <c r="R15" s="6"/>
      <c r="S15" s="6"/>
      <c r="T15" s="6"/>
      <c r="U15" s="6"/>
      <c r="V15" s="6"/>
      <c r="W15" s="6" t="s">
        <v>635</v>
      </c>
      <c r="X15" s="6" t="s">
        <v>633</v>
      </c>
      <c r="Y15" s="6"/>
      <c r="Z15" s="6"/>
      <c r="AA15" s="6"/>
      <c r="AB15" s="6" t="s">
        <v>636</v>
      </c>
      <c r="AC15" s="6"/>
      <c r="AD15" s="6"/>
    </row>
    <row r="16" spans="1:30" ht="14.5">
      <c r="A16" s="2">
        <v>124</v>
      </c>
      <c r="B16" s="16" t="s">
        <v>525</v>
      </c>
      <c r="C16" s="26">
        <v>0</v>
      </c>
      <c r="D16" s="6">
        <v>0</v>
      </c>
      <c r="E16" s="6"/>
      <c r="F16" s="6"/>
      <c r="G16" s="6"/>
      <c r="H16" s="6"/>
      <c r="I16" s="6"/>
      <c r="J16" s="6"/>
      <c r="K16" s="6"/>
      <c r="L16" s="6"/>
      <c r="M16" s="6"/>
      <c r="N16" s="6"/>
      <c r="O16" s="6"/>
      <c r="P16" s="6"/>
      <c r="Q16" s="6"/>
      <c r="R16" s="6"/>
      <c r="S16" s="6"/>
      <c r="T16" s="6"/>
      <c r="U16" s="6"/>
      <c r="V16" s="6"/>
      <c r="W16" s="6"/>
      <c r="X16" s="6"/>
      <c r="Y16" s="6"/>
      <c r="Z16" s="6"/>
      <c r="AA16" s="6" t="s">
        <v>640</v>
      </c>
      <c r="AB16" s="6" t="s">
        <v>640</v>
      </c>
      <c r="AC16" s="6"/>
      <c r="AD16" s="6"/>
    </row>
    <row r="17" spans="1:30" ht="14.5">
      <c r="A17" s="2">
        <v>124</v>
      </c>
      <c r="B17" s="16" t="s">
        <v>525</v>
      </c>
      <c r="C17" s="26">
        <v>1</v>
      </c>
      <c r="D17" s="6">
        <v>0</v>
      </c>
      <c r="E17" s="6"/>
      <c r="F17" s="6"/>
      <c r="G17" s="6"/>
      <c r="H17" s="6"/>
      <c r="I17" s="6"/>
      <c r="J17" s="6"/>
      <c r="K17" s="6"/>
      <c r="L17" s="6"/>
      <c r="M17" s="6"/>
      <c r="N17" s="6"/>
      <c r="O17" s="6"/>
      <c r="P17" s="6"/>
      <c r="Q17" s="6"/>
      <c r="R17" s="6"/>
      <c r="S17" s="6"/>
      <c r="T17" s="6"/>
      <c r="U17" s="6"/>
      <c r="V17" s="6"/>
      <c r="W17" s="6"/>
      <c r="X17" s="6"/>
      <c r="Y17" s="6"/>
      <c r="Z17" s="6"/>
      <c r="AA17" s="6" t="s">
        <v>647</v>
      </c>
      <c r="AB17" s="6" t="s">
        <v>647</v>
      </c>
      <c r="AC17" s="6"/>
      <c r="AD17" s="6"/>
    </row>
    <row r="18" spans="1:30" ht="14.5">
      <c r="A18" s="2">
        <v>124</v>
      </c>
      <c r="B18" s="16" t="s">
        <v>525</v>
      </c>
      <c r="C18" s="26">
        <v>2</v>
      </c>
      <c r="D18" s="6">
        <v>0</v>
      </c>
      <c r="E18" s="6"/>
      <c r="F18" s="6"/>
      <c r="G18" s="6"/>
      <c r="H18" s="6"/>
      <c r="I18" s="6"/>
      <c r="J18" s="6"/>
      <c r="K18" s="6"/>
      <c r="L18" s="6"/>
      <c r="M18" s="6"/>
      <c r="N18" s="6"/>
      <c r="O18" s="6"/>
      <c r="P18" s="6"/>
      <c r="Q18" s="6"/>
      <c r="R18" s="6"/>
      <c r="S18" s="6"/>
      <c r="T18" s="6"/>
      <c r="U18" s="6"/>
      <c r="V18" s="6"/>
      <c r="W18" s="6"/>
      <c r="X18" s="6" t="s">
        <v>652</v>
      </c>
      <c r="Y18" s="6">
        <v>0</v>
      </c>
      <c r="Z18" s="6" t="s">
        <v>600</v>
      </c>
      <c r="AA18" s="6"/>
      <c r="AB18" s="6" t="s">
        <v>654</v>
      </c>
      <c r="AC18" s="6"/>
      <c r="AD18" s="6"/>
    </row>
    <row r="19" spans="1:30" ht="14.5">
      <c r="A19" s="2">
        <v>124</v>
      </c>
      <c r="B19" s="16" t="s">
        <v>525</v>
      </c>
      <c r="C19" s="26">
        <v>3</v>
      </c>
      <c r="D19" s="6">
        <v>0</v>
      </c>
      <c r="E19" s="6"/>
      <c r="F19" s="6"/>
      <c r="G19" s="6"/>
      <c r="H19" s="6"/>
      <c r="I19" s="6"/>
      <c r="J19" s="6"/>
      <c r="K19" s="6"/>
      <c r="L19" s="6"/>
      <c r="M19" s="6"/>
      <c r="N19" s="6"/>
      <c r="O19" s="6"/>
      <c r="P19" s="6"/>
      <c r="Q19" s="6"/>
      <c r="R19" s="6"/>
      <c r="S19" s="6"/>
      <c r="T19" s="6"/>
      <c r="U19" s="6"/>
      <c r="V19" s="6"/>
      <c r="W19" s="6"/>
      <c r="X19" s="6" t="s">
        <v>652</v>
      </c>
      <c r="Y19" s="6">
        <v>90</v>
      </c>
      <c r="Z19" s="6" t="s">
        <v>600</v>
      </c>
      <c r="AA19" s="6"/>
      <c r="AB19" s="6" t="s">
        <v>662</v>
      </c>
      <c r="AC19" s="6"/>
      <c r="AD19" s="6"/>
    </row>
    <row r="20" spans="1:30" ht="14.5">
      <c r="A20" s="2">
        <v>124</v>
      </c>
      <c r="B20" s="16" t="s">
        <v>525</v>
      </c>
      <c r="C20" s="26">
        <v>4</v>
      </c>
      <c r="D20" s="6">
        <v>0</v>
      </c>
      <c r="E20" s="6"/>
      <c r="F20" s="6"/>
      <c r="G20" s="6"/>
      <c r="H20" s="6"/>
      <c r="I20" s="6"/>
      <c r="J20" s="6"/>
      <c r="K20" s="6"/>
      <c r="L20" s="6"/>
      <c r="M20" s="6"/>
      <c r="N20" s="6"/>
      <c r="O20" s="6"/>
      <c r="P20" s="6"/>
      <c r="Q20" s="6"/>
      <c r="R20" s="6"/>
      <c r="S20" s="6"/>
      <c r="T20" s="6"/>
      <c r="U20" s="6"/>
      <c r="V20" s="6"/>
      <c r="W20" s="6"/>
      <c r="X20" s="6" t="s">
        <v>652</v>
      </c>
      <c r="Y20" s="6">
        <v>180</v>
      </c>
      <c r="Z20" s="6" t="s">
        <v>600</v>
      </c>
      <c r="AA20" s="6"/>
      <c r="AB20" s="6" t="s">
        <v>665</v>
      </c>
      <c r="AC20" s="6"/>
      <c r="AD20" s="6"/>
    </row>
    <row r="21" spans="1:30" ht="15.75" customHeight="1">
      <c r="A21" s="2">
        <v>124</v>
      </c>
      <c r="B21" s="16" t="s">
        <v>525</v>
      </c>
      <c r="C21" s="26">
        <v>5</v>
      </c>
      <c r="D21" s="6">
        <v>0</v>
      </c>
      <c r="E21" s="6"/>
      <c r="F21" s="6"/>
      <c r="G21" s="6"/>
      <c r="H21" s="6"/>
      <c r="I21" s="6"/>
      <c r="J21" s="6"/>
      <c r="K21" s="6"/>
      <c r="L21" s="6"/>
      <c r="M21" s="6"/>
      <c r="N21" s="6"/>
      <c r="O21" s="6"/>
      <c r="P21" s="6"/>
      <c r="Q21" s="6"/>
      <c r="R21" s="6"/>
      <c r="S21" s="6"/>
      <c r="T21" s="6"/>
      <c r="U21" s="6"/>
      <c r="V21" s="6"/>
      <c r="W21" s="6"/>
      <c r="X21" s="6" t="s">
        <v>666</v>
      </c>
      <c r="Y21" s="6"/>
      <c r="Z21" s="6"/>
      <c r="AA21" s="6"/>
      <c r="AB21" s="6" t="s">
        <v>666</v>
      </c>
      <c r="AC21" s="6"/>
      <c r="AD21" s="6"/>
    </row>
    <row r="22" spans="1:30" ht="15.75" customHeight="1">
      <c r="A22" s="2">
        <v>124</v>
      </c>
      <c r="B22" s="16" t="s">
        <v>525</v>
      </c>
      <c r="C22" s="26">
        <v>6</v>
      </c>
      <c r="D22" s="6">
        <v>0</v>
      </c>
      <c r="E22" s="6"/>
      <c r="F22" s="6"/>
      <c r="G22" s="6"/>
      <c r="H22" s="6"/>
      <c r="I22" s="6"/>
      <c r="J22" s="6"/>
      <c r="K22" s="6"/>
      <c r="L22" s="6"/>
      <c r="M22" s="6"/>
      <c r="N22" s="6"/>
      <c r="O22" s="6"/>
      <c r="P22" s="6"/>
      <c r="Q22" s="6"/>
      <c r="R22" s="6"/>
      <c r="S22" s="6"/>
      <c r="T22" s="6"/>
      <c r="U22" s="6"/>
      <c r="V22" s="6"/>
      <c r="W22" s="6"/>
      <c r="X22" s="6" t="s">
        <v>667</v>
      </c>
      <c r="Y22" s="6"/>
      <c r="Z22" s="6"/>
      <c r="AA22" s="6"/>
      <c r="AB22" s="6" t="s">
        <v>667</v>
      </c>
      <c r="AC22" s="6"/>
      <c r="AD22" s="6"/>
    </row>
    <row r="23" spans="1:30" ht="15.75" customHeight="1">
      <c r="A23" s="2">
        <v>125</v>
      </c>
      <c r="B23" s="16" t="s">
        <v>527</v>
      </c>
      <c r="C23" s="26">
        <v>0</v>
      </c>
      <c r="D23" s="6">
        <v>0</v>
      </c>
      <c r="E23" s="6"/>
      <c r="F23" s="6"/>
      <c r="G23" s="6"/>
      <c r="H23" s="6"/>
      <c r="I23" s="6"/>
      <c r="J23" s="6"/>
      <c r="K23" s="6"/>
      <c r="L23" s="6"/>
      <c r="M23" s="6"/>
      <c r="N23" s="6"/>
      <c r="O23" s="6"/>
      <c r="P23" s="6"/>
      <c r="Q23" s="6"/>
      <c r="R23" s="6"/>
      <c r="S23" s="6"/>
      <c r="T23" s="6"/>
      <c r="U23" s="6"/>
      <c r="V23" s="6"/>
      <c r="W23" s="6" t="s">
        <v>671</v>
      </c>
      <c r="X23" s="6" t="s">
        <v>672</v>
      </c>
      <c r="Y23" s="6">
        <v>180</v>
      </c>
      <c r="Z23" s="6" t="s">
        <v>600</v>
      </c>
      <c r="AA23" s="6" t="s">
        <v>675</v>
      </c>
      <c r="AB23" s="6" t="s">
        <v>676</v>
      </c>
      <c r="AC23" s="6"/>
      <c r="AD23" s="6"/>
    </row>
    <row r="24" spans="1:30" ht="15.75" customHeight="1">
      <c r="A24" s="2">
        <v>125</v>
      </c>
      <c r="B24" s="16" t="s">
        <v>527</v>
      </c>
      <c r="C24" s="26">
        <v>1</v>
      </c>
      <c r="D24" s="6">
        <v>0</v>
      </c>
      <c r="E24" s="6"/>
      <c r="F24" s="6"/>
      <c r="G24" s="6"/>
      <c r="H24" s="6"/>
      <c r="I24" s="6"/>
      <c r="J24" s="6"/>
      <c r="K24" s="6"/>
      <c r="L24" s="6"/>
      <c r="M24" s="6"/>
      <c r="N24" s="6"/>
      <c r="O24" s="6"/>
      <c r="P24" s="6"/>
      <c r="Q24" s="6"/>
      <c r="R24" s="6"/>
      <c r="S24" s="6"/>
      <c r="T24" s="6"/>
      <c r="U24" s="6"/>
      <c r="V24" s="6"/>
      <c r="W24" s="6" t="s">
        <v>681</v>
      </c>
      <c r="X24" s="6" t="s">
        <v>633</v>
      </c>
      <c r="Y24" s="6">
        <v>180</v>
      </c>
      <c r="Z24" s="6" t="s">
        <v>600</v>
      </c>
      <c r="AA24" s="6" t="s">
        <v>682</v>
      </c>
      <c r="AB24" s="6" t="s">
        <v>683</v>
      </c>
      <c r="AC24" s="6"/>
      <c r="AD24" s="6"/>
    </row>
    <row r="25" spans="1:30" ht="15.75" customHeight="1">
      <c r="A25" s="2">
        <v>125</v>
      </c>
      <c r="B25" s="16" t="s">
        <v>527</v>
      </c>
      <c r="C25" s="26">
        <v>2</v>
      </c>
      <c r="D25" s="6">
        <v>0</v>
      </c>
      <c r="E25" s="6"/>
      <c r="F25" s="6"/>
      <c r="G25" s="6"/>
      <c r="H25" s="6"/>
      <c r="I25" s="6"/>
      <c r="J25" s="6"/>
      <c r="K25" s="6"/>
      <c r="L25" s="6"/>
      <c r="M25" s="6"/>
      <c r="N25" s="6"/>
      <c r="O25" s="6"/>
      <c r="P25" s="6"/>
      <c r="Q25" s="6"/>
      <c r="R25" s="6"/>
      <c r="S25" s="6"/>
      <c r="T25" s="6"/>
      <c r="U25" s="6"/>
      <c r="V25" s="6"/>
      <c r="W25" s="6" t="s">
        <v>685</v>
      </c>
      <c r="X25" s="6" t="s">
        <v>633</v>
      </c>
      <c r="Y25" s="6">
        <v>180</v>
      </c>
      <c r="Z25" s="6" t="s">
        <v>600</v>
      </c>
      <c r="AA25" s="6" t="s">
        <v>682</v>
      </c>
      <c r="AB25" s="6"/>
      <c r="AC25" s="6"/>
      <c r="AD25" s="6"/>
    </row>
    <row r="26" spans="1:30" ht="15.75" customHeight="1">
      <c r="A26" s="2">
        <v>126</v>
      </c>
      <c r="B26" s="16" t="s">
        <v>529</v>
      </c>
      <c r="C26" s="26">
        <v>0</v>
      </c>
      <c r="D26" s="6">
        <v>0</v>
      </c>
      <c r="E26" s="6"/>
      <c r="F26" s="6"/>
      <c r="G26" s="6"/>
      <c r="H26" s="6"/>
      <c r="I26" s="6"/>
      <c r="J26" s="6"/>
      <c r="K26" s="6"/>
      <c r="L26" s="6"/>
      <c r="M26" s="6"/>
      <c r="N26" s="6"/>
      <c r="O26" s="6"/>
      <c r="P26" s="6"/>
      <c r="Q26" s="6"/>
      <c r="R26" s="6"/>
      <c r="S26" s="6"/>
      <c r="T26" s="6"/>
      <c r="U26" s="6"/>
      <c r="V26" s="6"/>
      <c r="W26" s="6" t="s">
        <v>690</v>
      </c>
      <c r="X26" s="6"/>
      <c r="Y26" s="6"/>
      <c r="Z26" s="6"/>
      <c r="AA26" s="6"/>
      <c r="AB26" s="6"/>
      <c r="AC26" s="6"/>
      <c r="AD26" s="6"/>
    </row>
    <row r="27" spans="1:30" ht="15.75" customHeight="1">
      <c r="A27" s="2">
        <v>126</v>
      </c>
      <c r="B27" s="16" t="s">
        <v>529</v>
      </c>
      <c r="C27" s="26">
        <v>1</v>
      </c>
      <c r="D27" s="6">
        <v>0</v>
      </c>
      <c r="E27" s="6"/>
      <c r="F27" s="6"/>
      <c r="G27" s="6"/>
      <c r="H27" s="6"/>
      <c r="I27" s="6"/>
      <c r="J27" s="6"/>
      <c r="K27" s="6"/>
      <c r="L27" s="6"/>
      <c r="M27" s="6"/>
      <c r="N27" s="6"/>
      <c r="O27" s="6"/>
      <c r="P27" s="6"/>
      <c r="Q27" s="6"/>
      <c r="R27" s="6"/>
      <c r="S27" s="6"/>
      <c r="T27" s="6"/>
      <c r="U27" s="6"/>
      <c r="V27" s="6"/>
      <c r="W27" s="6" t="s">
        <v>700</v>
      </c>
      <c r="X27" s="6"/>
      <c r="Y27" s="6"/>
      <c r="Z27" s="6"/>
      <c r="AA27" s="6"/>
      <c r="AB27" s="6"/>
      <c r="AC27" s="6"/>
      <c r="AD27" s="6"/>
    </row>
    <row r="28" spans="1:30" ht="15.75" customHeight="1">
      <c r="A28" s="2">
        <v>126</v>
      </c>
      <c r="B28" s="16" t="s">
        <v>529</v>
      </c>
      <c r="C28" s="26">
        <v>2</v>
      </c>
      <c r="D28" s="6">
        <v>0</v>
      </c>
      <c r="E28" s="6"/>
      <c r="F28" s="6"/>
      <c r="G28" s="6"/>
      <c r="H28" s="6"/>
      <c r="I28" s="6"/>
      <c r="J28" s="6"/>
      <c r="K28" s="6"/>
      <c r="L28" s="6"/>
      <c r="M28" s="6"/>
      <c r="N28" s="6"/>
      <c r="O28" s="6"/>
      <c r="P28" s="6"/>
      <c r="Q28" s="6"/>
      <c r="R28" s="6"/>
      <c r="S28" s="6"/>
      <c r="T28" s="6"/>
      <c r="U28" s="6"/>
      <c r="V28" s="6"/>
      <c r="W28" s="6"/>
      <c r="X28" s="6" t="s">
        <v>672</v>
      </c>
      <c r="Y28" s="6"/>
      <c r="Z28" s="6"/>
      <c r="AA28" s="6"/>
      <c r="AB28" s="6"/>
      <c r="AC28" s="6"/>
      <c r="AD28" s="6"/>
    </row>
    <row r="29" spans="1:30" ht="15.75" customHeight="1">
      <c r="A29" s="2">
        <v>126</v>
      </c>
      <c r="B29" s="16" t="s">
        <v>529</v>
      </c>
      <c r="C29" s="26">
        <v>3</v>
      </c>
      <c r="D29" s="6">
        <v>0</v>
      </c>
      <c r="E29" s="6"/>
      <c r="F29" s="6"/>
      <c r="G29" s="6"/>
      <c r="H29" s="6"/>
      <c r="I29" s="6"/>
      <c r="J29" s="6"/>
      <c r="K29" s="6"/>
      <c r="L29" s="6"/>
      <c r="M29" s="6"/>
      <c r="N29" s="6"/>
      <c r="O29" s="6"/>
      <c r="P29" s="6"/>
      <c r="Q29" s="6"/>
      <c r="R29" s="6"/>
      <c r="S29" s="6"/>
      <c r="T29" s="6"/>
      <c r="U29" s="6"/>
      <c r="V29" s="6"/>
      <c r="W29" s="6"/>
      <c r="X29" s="6" t="s">
        <v>706</v>
      </c>
      <c r="Y29" s="6"/>
      <c r="Z29" s="6"/>
      <c r="AA29" s="6" t="s">
        <v>707</v>
      </c>
      <c r="AB29" s="6"/>
      <c r="AC29" s="6"/>
      <c r="AD29" s="6"/>
    </row>
    <row r="30" spans="1:30" ht="15.75" customHeight="1">
      <c r="A30" s="2">
        <v>126</v>
      </c>
      <c r="B30" s="16" t="s">
        <v>529</v>
      </c>
      <c r="C30" s="26">
        <v>4</v>
      </c>
      <c r="D30" s="6">
        <v>0</v>
      </c>
      <c r="E30" s="6"/>
      <c r="F30" s="6"/>
      <c r="G30" s="6"/>
      <c r="H30" s="6"/>
      <c r="I30" s="6"/>
      <c r="J30" s="6"/>
      <c r="K30" s="6"/>
      <c r="L30" s="6"/>
      <c r="M30" s="6"/>
      <c r="N30" s="6"/>
      <c r="O30" s="6"/>
      <c r="P30" s="6"/>
      <c r="Q30" s="6"/>
      <c r="R30" s="6"/>
      <c r="S30" s="6"/>
      <c r="T30" s="6"/>
      <c r="U30" s="6"/>
      <c r="V30" s="6"/>
      <c r="W30" s="6"/>
      <c r="X30" s="6"/>
      <c r="Y30" s="6">
        <v>45</v>
      </c>
      <c r="Z30" s="6" t="s">
        <v>600</v>
      </c>
      <c r="AA30" s="6"/>
      <c r="AB30" s="6"/>
      <c r="AC30" s="6"/>
      <c r="AD30" s="6"/>
    </row>
    <row r="31" spans="1:30" ht="15.75" customHeight="1">
      <c r="A31" s="2">
        <v>126</v>
      </c>
      <c r="B31" s="16" t="s">
        <v>529</v>
      </c>
      <c r="C31" s="26">
        <v>5</v>
      </c>
      <c r="D31" s="6">
        <v>0</v>
      </c>
      <c r="E31" s="6"/>
      <c r="F31" s="6"/>
      <c r="G31" s="6"/>
      <c r="H31" s="6"/>
      <c r="I31" s="6"/>
      <c r="J31" s="6"/>
      <c r="K31" s="6"/>
      <c r="L31" s="6"/>
      <c r="M31" s="6"/>
      <c r="N31" s="6"/>
      <c r="O31" s="6"/>
      <c r="P31" s="6"/>
      <c r="Q31" s="6"/>
      <c r="R31" s="6"/>
      <c r="S31" s="6"/>
      <c r="T31" s="6"/>
      <c r="U31" s="6"/>
      <c r="V31" s="6"/>
      <c r="W31" s="6"/>
      <c r="X31" s="6"/>
      <c r="Y31" s="6">
        <v>90</v>
      </c>
      <c r="Z31" s="6" t="s">
        <v>600</v>
      </c>
      <c r="AA31" s="6"/>
      <c r="AB31" s="6"/>
      <c r="AC31" s="6"/>
      <c r="AD31" s="6"/>
    </row>
    <row r="32" spans="1:30" ht="15.75" customHeight="1">
      <c r="A32" s="2">
        <v>127</v>
      </c>
      <c r="B32" s="16" t="s">
        <v>531</v>
      </c>
      <c r="C32" s="26">
        <v>0</v>
      </c>
      <c r="D32" s="6">
        <v>0</v>
      </c>
      <c r="E32" s="6"/>
      <c r="F32" s="6"/>
      <c r="G32" s="6"/>
      <c r="H32" s="6"/>
      <c r="I32" s="6"/>
      <c r="J32" s="6"/>
      <c r="K32" s="6"/>
      <c r="L32" s="6"/>
      <c r="M32" s="6"/>
      <c r="N32" s="6"/>
      <c r="O32" s="6"/>
      <c r="P32" s="6"/>
      <c r="Q32" s="6"/>
      <c r="R32" s="6"/>
      <c r="S32" s="6"/>
      <c r="T32" s="6"/>
      <c r="U32" s="6"/>
      <c r="V32" s="6"/>
      <c r="W32" s="6" t="s">
        <v>708</v>
      </c>
      <c r="X32" s="6"/>
      <c r="Y32" s="6">
        <v>133</v>
      </c>
      <c r="Z32" s="6" t="s">
        <v>709</v>
      </c>
      <c r="AA32" s="6"/>
      <c r="AB32" s="6" t="s">
        <v>710</v>
      </c>
      <c r="AC32" s="6"/>
      <c r="AD32" s="6"/>
    </row>
    <row r="33" spans="1:30" ht="15.75" customHeight="1">
      <c r="A33" s="2">
        <v>127</v>
      </c>
      <c r="B33" s="16" t="s">
        <v>531</v>
      </c>
      <c r="C33" s="26">
        <v>1</v>
      </c>
      <c r="D33" s="6">
        <v>0</v>
      </c>
      <c r="E33" s="6"/>
      <c r="F33" s="6"/>
      <c r="G33" s="6"/>
      <c r="H33" s="6"/>
      <c r="I33" s="6"/>
      <c r="J33" s="6"/>
      <c r="K33" s="6"/>
      <c r="L33" s="6"/>
      <c r="M33" s="6"/>
      <c r="N33" s="6"/>
      <c r="O33" s="6"/>
      <c r="P33" s="6"/>
      <c r="Q33" s="6"/>
      <c r="R33" s="6"/>
      <c r="S33" s="6"/>
      <c r="T33" s="6"/>
      <c r="U33" s="6"/>
      <c r="V33" s="6"/>
      <c r="W33" s="6" t="s">
        <v>712</v>
      </c>
      <c r="X33" s="6"/>
      <c r="Y33" s="6">
        <v>130</v>
      </c>
      <c r="Z33" s="6" t="s">
        <v>709</v>
      </c>
      <c r="AA33" s="6"/>
      <c r="AB33" s="6" t="s">
        <v>714</v>
      </c>
      <c r="AC33" s="6"/>
      <c r="AD33" s="6"/>
    </row>
    <row r="34" spans="1:30" ht="15.75" customHeight="1">
      <c r="A34" s="2">
        <v>127</v>
      </c>
      <c r="B34" s="16" t="s">
        <v>531</v>
      </c>
      <c r="C34" s="26">
        <v>2</v>
      </c>
      <c r="D34" s="6">
        <v>0</v>
      </c>
      <c r="E34" s="6"/>
      <c r="F34" s="6"/>
      <c r="G34" s="6"/>
      <c r="H34" s="6"/>
      <c r="I34" s="6"/>
      <c r="J34" s="6"/>
      <c r="K34" s="6"/>
      <c r="L34" s="6"/>
      <c r="M34" s="6"/>
      <c r="N34" s="6"/>
      <c r="O34" s="6"/>
      <c r="P34" s="6"/>
      <c r="Q34" s="6"/>
      <c r="R34" s="6"/>
      <c r="S34" s="6"/>
      <c r="T34" s="6"/>
      <c r="U34" s="6"/>
      <c r="V34" s="6"/>
      <c r="W34" s="6" t="s">
        <v>717</v>
      </c>
      <c r="X34" s="6"/>
      <c r="Y34" s="6"/>
      <c r="Z34" s="6"/>
      <c r="AA34" s="6"/>
      <c r="AB34" s="6" t="s">
        <v>718</v>
      </c>
      <c r="AC34" s="6"/>
      <c r="AD34" s="6"/>
    </row>
    <row r="35" spans="1:30" ht="15.75" customHeight="1">
      <c r="A35" s="2">
        <v>127</v>
      </c>
      <c r="B35" s="16" t="s">
        <v>531</v>
      </c>
      <c r="C35" s="26">
        <v>3</v>
      </c>
      <c r="D35" s="6">
        <v>0</v>
      </c>
      <c r="E35" s="6"/>
      <c r="F35" s="6"/>
      <c r="G35" s="6"/>
      <c r="H35" s="6"/>
      <c r="I35" s="6"/>
      <c r="J35" s="6"/>
      <c r="K35" s="6"/>
      <c r="L35" s="6"/>
      <c r="M35" s="6"/>
      <c r="N35" s="6"/>
      <c r="O35" s="6"/>
      <c r="P35" s="6"/>
      <c r="Q35" s="6"/>
      <c r="R35" s="6"/>
      <c r="S35" s="6"/>
      <c r="T35" s="6"/>
      <c r="U35" s="6"/>
      <c r="V35" s="6"/>
      <c r="W35" s="6" t="s">
        <v>719</v>
      </c>
      <c r="X35" s="6"/>
      <c r="Y35" s="6"/>
      <c r="Z35" s="6"/>
      <c r="AA35" s="6"/>
      <c r="AB35" s="6" t="s">
        <v>720</v>
      </c>
      <c r="AC35" s="6"/>
      <c r="AD35" s="6"/>
    </row>
    <row r="36" spans="1:30" ht="15.75" customHeight="1">
      <c r="A36" s="2">
        <v>128</v>
      </c>
      <c r="B36" s="16" t="s">
        <v>532</v>
      </c>
      <c r="C36" s="26">
        <v>1</v>
      </c>
      <c r="D36" s="6">
        <v>0</v>
      </c>
      <c r="E36" s="6"/>
      <c r="F36" s="6"/>
      <c r="G36" s="6"/>
      <c r="H36" s="6"/>
      <c r="I36" s="6"/>
      <c r="J36" s="6"/>
      <c r="K36" s="6"/>
      <c r="L36" s="6"/>
      <c r="M36" s="6"/>
      <c r="N36" s="6"/>
      <c r="O36" s="6"/>
      <c r="P36" s="6"/>
      <c r="Q36" s="6"/>
      <c r="R36" s="6"/>
      <c r="S36" s="6"/>
      <c r="T36" s="6"/>
      <c r="U36" s="6"/>
      <c r="V36" s="6"/>
      <c r="W36" s="6"/>
      <c r="X36" s="6" t="s">
        <v>721</v>
      </c>
      <c r="Y36" s="6">
        <v>123</v>
      </c>
      <c r="Z36" s="6" t="s">
        <v>600</v>
      </c>
      <c r="AA36" s="6" t="s">
        <v>722</v>
      </c>
      <c r="AB36" s="6" t="s">
        <v>723</v>
      </c>
      <c r="AC36" s="6"/>
      <c r="AD36" s="6"/>
    </row>
    <row r="37" spans="1:30" ht="15.75" customHeight="1">
      <c r="A37" s="2">
        <v>128</v>
      </c>
      <c r="B37" s="16" t="s">
        <v>532</v>
      </c>
      <c r="C37" s="26">
        <v>0</v>
      </c>
      <c r="D37" s="6">
        <v>0</v>
      </c>
      <c r="E37" s="6"/>
      <c r="F37" s="6"/>
      <c r="G37" s="6"/>
      <c r="H37" s="6"/>
      <c r="I37" s="6"/>
      <c r="J37" s="6"/>
      <c r="K37" s="6"/>
      <c r="L37" s="6"/>
      <c r="M37" s="6"/>
      <c r="N37" s="6"/>
      <c r="O37" s="6"/>
      <c r="P37" s="6"/>
      <c r="Q37" s="6"/>
      <c r="R37" s="6"/>
      <c r="S37" s="6"/>
      <c r="T37" s="6"/>
      <c r="U37" s="6"/>
      <c r="V37" s="6"/>
      <c r="W37" s="6"/>
      <c r="X37" s="6" t="s">
        <v>721</v>
      </c>
      <c r="Y37" s="6">
        <v>123</v>
      </c>
      <c r="Z37" s="6" t="s">
        <v>600</v>
      </c>
      <c r="AA37" s="6" t="s">
        <v>724</v>
      </c>
      <c r="AB37" s="6" t="s">
        <v>724</v>
      </c>
      <c r="AC37" s="6"/>
      <c r="AD37" s="6"/>
    </row>
    <row r="38" spans="1:30" ht="15.75" customHeight="1">
      <c r="A38" s="2">
        <v>128</v>
      </c>
      <c r="B38" s="16" t="s">
        <v>532</v>
      </c>
      <c r="C38" s="26">
        <v>2</v>
      </c>
      <c r="D38" s="6">
        <v>0</v>
      </c>
      <c r="E38" s="6"/>
      <c r="F38" s="6"/>
      <c r="G38" s="6"/>
      <c r="H38" s="6"/>
      <c r="I38" s="6"/>
      <c r="J38" s="6"/>
      <c r="K38" s="6"/>
      <c r="L38" s="6"/>
      <c r="M38" s="6"/>
      <c r="N38" s="6"/>
      <c r="O38" s="6"/>
      <c r="P38" s="6"/>
      <c r="Q38" s="6"/>
      <c r="R38" s="6"/>
      <c r="S38" s="6"/>
      <c r="T38" s="6"/>
      <c r="U38" s="6"/>
      <c r="V38" s="6"/>
      <c r="W38" s="6"/>
      <c r="X38" s="6"/>
      <c r="Y38" s="6">
        <v>0</v>
      </c>
      <c r="Z38" s="6" t="s">
        <v>600</v>
      </c>
      <c r="AA38" s="6"/>
      <c r="AB38" s="6" t="s">
        <v>725</v>
      </c>
      <c r="AC38" s="6"/>
      <c r="AD38" s="6"/>
    </row>
    <row r="39" spans="1:30" ht="15.75" customHeight="1">
      <c r="A39" s="2">
        <v>128</v>
      </c>
      <c r="B39" s="16" t="s">
        <v>532</v>
      </c>
      <c r="C39" s="26">
        <v>3</v>
      </c>
      <c r="D39" s="6">
        <v>0</v>
      </c>
      <c r="E39" s="6"/>
      <c r="F39" s="6"/>
      <c r="G39" s="6"/>
      <c r="H39" s="6"/>
      <c r="I39" s="6"/>
      <c r="J39" s="6"/>
      <c r="K39" s="6"/>
      <c r="L39" s="6"/>
      <c r="M39" s="6"/>
      <c r="N39" s="6"/>
      <c r="O39" s="6"/>
      <c r="P39" s="6"/>
      <c r="Q39" s="6"/>
      <c r="R39" s="6"/>
      <c r="S39" s="6"/>
      <c r="T39" s="6"/>
      <c r="U39" s="6"/>
      <c r="V39" s="6"/>
      <c r="W39" s="6"/>
      <c r="X39" s="6"/>
      <c r="Y39" s="6"/>
      <c r="Z39" s="6"/>
      <c r="AA39" s="6"/>
      <c r="AB39" s="6" t="s">
        <v>727</v>
      </c>
      <c r="AC39" s="6" t="s">
        <v>727</v>
      </c>
      <c r="AD39" s="6"/>
    </row>
    <row r="40" spans="1:30" ht="15.75" customHeight="1">
      <c r="A40" s="2">
        <v>128</v>
      </c>
      <c r="B40" s="16" t="s">
        <v>532</v>
      </c>
      <c r="C40" s="26">
        <v>4</v>
      </c>
      <c r="D40" s="6">
        <v>0</v>
      </c>
      <c r="E40" s="6"/>
      <c r="F40" s="6"/>
      <c r="G40" s="6"/>
      <c r="H40" s="6"/>
      <c r="I40" s="6"/>
      <c r="J40" s="6"/>
      <c r="K40" s="6"/>
      <c r="L40" s="6"/>
      <c r="M40" s="6"/>
      <c r="N40" s="6"/>
      <c r="O40" s="6"/>
      <c r="P40" s="6"/>
      <c r="Q40" s="6"/>
      <c r="R40" s="6"/>
      <c r="S40" s="6"/>
      <c r="T40" s="6"/>
      <c r="U40" s="6"/>
      <c r="V40" s="6"/>
      <c r="W40" s="6"/>
      <c r="X40" s="6"/>
      <c r="AA40" s="6"/>
      <c r="AB40" s="6" t="s">
        <v>729</v>
      </c>
      <c r="AC40" s="6" t="s">
        <v>730</v>
      </c>
      <c r="AD40" s="6"/>
    </row>
    <row r="41" spans="1:30" ht="15.75" customHeight="1">
      <c r="A41" s="2">
        <v>128</v>
      </c>
      <c r="B41" s="16" t="s">
        <v>532</v>
      </c>
      <c r="C41" s="26">
        <v>5</v>
      </c>
      <c r="D41" s="6">
        <v>0</v>
      </c>
      <c r="E41" s="6"/>
      <c r="F41" s="6"/>
      <c r="G41" s="6"/>
      <c r="H41" s="6"/>
      <c r="I41" s="6"/>
      <c r="J41" s="6"/>
      <c r="K41" s="6"/>
      <c r="L41" s="6"/>
      <c r="M41" s="6"/>
      <c r="N41" s="6"/>
      <c r="O41" s="6"/>
      <c r="P41" s="6"/>
      <c r="Q41" s="6"/>
      <c r="R41" s="6"/>
      <c r="S41" s="6"/>
      <c r="T41" s="6"/>
      <c r="U41" s="6"/>
      <c r="V41" s="6"/>
      <c r="W41" s="6"/>
      <c r="X41" s="6"/>
      <c r="Y41" s="6"/>
      <c r="Z41" s="6"/>
      <c r="AA41" s="6"/>
      <c r="AB41" s="6" t="s">
        <v>733</v>
      </c>
      <c r="AC41" s="6" t="s">
        <v>734</v>
      </c>
      <c r="AD41" s="6"/>
    </row>
    <row r="42" spans="1:30" ht="15.75" customHeight="1">
      <c r="A42" s="2">
        <v>128</v>
      </c>
      <c r="B42" s="16" t="s">
        <v>532</v>
      </c>
      <c r="C42" s="26">
        <v>6</v>
      </c>
      <c r="D42" s="6">
        <v>0</v>
      </c>
      <c r="E42" s="6"/>
      <c r="F42" s="6"/>
      <c r="G42" s="6"/>
      <c r="H42" s="6"/>
      <c r="I42" s="6"/>
      <c r="J42" s="6"/>
      <c r="K42" s="6"/>
      <c r="L42" s="6"/>
      <c r="M42" s="6"/>
      <c r="N42" s="6"/>
      <c r="O42" s="6"/>
      <c r="P42" s="6"/>
      <c r="Q42" s="6"/>
      <c r="R42" s="6"/>
      <c r="S42" s="6"/>
      <c r="T42" s="6"/>
      <c r="U42" s="6"/>
      <c r="V42" s="6"/>
      <c r="W42" s="6"/>
      <c r="X42" s="6"/>
      <c r="Y42" s="6"/>
      <c r="Z42" s="6"/>
      <c r="AA42" s="6"/>
      <c r="AB42" s="6" t="s">
        <v>552</v>
      </c>
      <c r="AC42" s="6" t="s">
        <v>735</v>
      </c>
      <c r="AD42" s="6"/>
    </row>
    <row r="43" spans="1:30" ht="15.75" customHeight="1">
      <c r="A43" s="2">
        <v>129</v>
      </c>
      <c r="B43" s="16" t="s">
        <v>535</v>
      </c>
      <c r="C43" s="26">
        <v>0</v>
      </c>
      <c r="D43" s="6">
        <v>0</v>
      </c>
      <c r="E43" s="6"/>
      <c r="F43" s="6"/>
      <c r="G43" s="6"/>
      <c r="H43" s="6"/>
      <c r="I43" s="6"/>
      <c r="J43" s="6"/>
      <c r="K43" s="6"/>
      <c r="L43" s="6"/>
      <c r="M43" s="6"/>
      <c r="N43" s="6"/>
      <c r="O43" s="6"/>
      <c r="P43" s="6"/>
      <c r="Q43" s="6"/>
      <c r="R43" s="6"/>
      <c r="S43" s="6"/>
      <c r="T43" s="6"/>
      <c r="U43" s="6"/>
      <c r="V43" s="6"/>
      <c r="W43" s="6" t="s">
        <v>589</v>
      </c>
      <c r="X43" s="6"/>
      <c r="Y43" s="6"/>
      <c r="Z43" s="6"/>
      <c r="AA43" s="6" t="s">
        <v>736</v>
      </c>
      <c r="AB43" s="6" t="s">
        <v>737</v>
      </c>
      <c r="AC43" s="6"/>
      <c r="AD43" s="6"/>
    </row>
    <row r="44" spans="1:30" ht="15.75" customHeight="1">
      <c r="A44" s="2">
        <v>129</v>
      </c>
      <c r="B44" s="16" t="s">
        <v>535</v>
      </c>
      <c r="C44" s="26">
        <v>1</v>
      </c>
      <c r="D44" s="6">
        <v>0</v>
      </c>
      <c r="E44" s="6"/>
      <c r="F44" s="6"/>
      <c r="G44" s="6"/>
      <c r="H44" s="6"/>
      <c r="I44" s="6"/>
      <c r="J44" s="6"/>
      <c r="K44" s="6"/>
      <c r="L44" s="6"/>
      <c r="M44" s="6"/>
      <c r="N44" s="6"/>
      <c r="O44" s="6"/>
      <c r="P44" s="6"/>
      <c r="Q44" s="6"/>
      <c r="R44" s="6"/>
      <c r="S44" s="6"/>
      <c r="T44" s="6"/>
      <c r="U44" s="6"/>
      <c r="V44" s="6"/>
      <c r="W44" s="6" t="s">
        <v>738</v>
      </c>
      <c r="X44" s="6"/>
      <c r="Y44" s="6"/>
      <c r="Z44" s="6"/>
      <c r="AA44" s="6" t="s">
        <v>739</v>
      </c>
      <c r="AB44" s="6" t="s">
        <v>740</v>
      </c>
      <c r="AC44" s="6"/>
      <c r="AD44" s="6"/>
    </row>
    <row r="45" spans="1:30" ht="15.75" customHeight="1">
      <c r="A45" s="2">
        <v>129</v>
      </c>
      <c r="B45" s="16" t="s">
        <v>535</v>
      </c>
      <c r="C45" s="26">
        <v>2</v>
      </c>
      <c r="D45" s="6">
        <v>0</v>
      </c>
      <c r="E45" s="6"/>
      <c r="F45" s="6"/>
      <c r="G45" s="6"/>
      <c r="H45" s="6"/>
      <c r="I45" s="6"/>
      <c r="J45" s="6"/>
      <c r="K45" s="6"/>
      <c r="L45" s="6"/>
      <c r="M45" s="6"/>
      <c r="N45" s="6"/>
      <c r="O45" s="6"/>
      <c r="P45" s="6"/>
      <c r="Q45" s="6"/>
      <c r="R45" s="6"/>
      <c r="S45" s="6"/>
      <c r="T45" s="6"/>
      <c r="U45" s="6"/>
      <c r="V45" s="6"/>
      <c r="W45" s="6"/>
      <c r="X45" s="6"/>
      <c r="Y45" s="6"/>
      <c r="Z45" s="6"/>
      <c r="AA45" s="6"/>
      <c r="AB45" s="6" t="s">
        <v>520</v>
      </c>
      <c r="AC45" s="6"/>
      <c r="AD45" s="6"/>
    </row>
    <row r="46" spans="1:30" ht="15.75" customHeight="1">
      <c r="A46" s="2">
        <v>129</v>
      </c>
      <c r="B46" s="16" t="s">
        <v>535</v>
      </c>
      <c r="C46" s="26">
        <v>3</v>
      </c>
      <c r="D46" s="6">
        <v>0</v>
      </c>
      <c r="E46" s="6"/>
      <c r="F46" s="6"/>
      <c r="G46" s="6"/>
      <c r="H46" s="6"/>
      <c r="I46" s="6"/>
      <c r="J46" s="6"/>
      <c r="K46" s="6"/>
      <c r="L46" s="6"/>
      <c r="M46" s="6"/>
      <c r="N46" s="6"/>
      <c r="O46" s="6"/>
      <c r="P46" s="6"/>
      <c r="Q46" s="6"/>
      <c r="R46" s="6"/>
      <c r="S46" s="6"/>
      <c r="T46" s="6"/>
      <c r="U46" s="6"/>
      <c r="V46" s="6"/>
      <c r="W46" s="6"/>
      <c r="X46" s="6"/>
      <c r="Y46" s="6"/>
      <c r="Z46" s="6"/>
      <c r="AA46" s="6"/>
      <c r="AB46" s="6" t="s">
        <v>552</v>
      </c>
      <c r="AC46" s="6"/>
      <c r="AD46" s="6"/>
    </row>
    <row r="47" spans="1:30" ht="15.75" customHeight="1">
      <c r="A47" s="2">
        <v>129</v>
      </c>
      <c r="B47" s="16" t="s">
        <v>535</v>
      </c>
      <c r="C47" s="26">
        <v>4</v>
      </c>
      <c r="D47" s="6">
        <v>0</v>
      </c>
      <c r="E47" s="6"/>
      <c r="F47" s="6"/>
      <c r="G47" s="6"/>
      <c r="H47" s="6"/>
      <c r="I47" s="6"/>
      <c r="J47" s="6"/>
      <c r="K47" s="6"/>
      <c r="L47" s="6"/>
      <c r="M47" s="6"/>
      <c r="N47" s="6"/>
      <c r="O47" s="6"/>
      <c r="P47" s="6"/>
      <c r="Q47" s="6"/>
      <c r="R47" s="6"/>
      <c r="S47" s="6"/>
      <c r="T47" s="6"/>
      <c r="U47" s="6"/>
      <c r="V47" s="6"/>
      <c r="W47" s="6"/>
      <c r="X47" s="6"/>
      <c r="Y47" s="6">
        <v>0</v>
      </c>
      <c r="Z47" s="6" t="s">
        <v>747</v>
      </c>
      <c r="AA47" s="6"/>
      <c r="AB47" s="6"/>
      <c r="AC47" s="6"/>
      <c r="AD47" s="6"/>
    </row>
    <row r="48" spans="1:30" ht="15.75" customHeight="1">
      <c r="A48" s="2">
        <v>129</v>
      </c>
      <c r="B48" s="16" t="s">
        <v>535</v>
      </c>
      <c r="C48" s="26">
        <v>5</v>
      </c>
      <c r="D48" s="6">
        <v>0</v>
      </c>
      <c r="E48" s="6"/>
      <c r="F48" s="6"/>
      <c r="G48" s="6"/>
      <c r="H48" s="6"/>
      <c r="I48" s="6"/>
      <c r="J48" s="6"/>
      <c r="K48" s="6"/>
      <c r="L48" s="6"/>
      <c r="M48" s="6"/>
      <c r="N48" s="6"/>
      <c r="O48" s="6"/>
      <c r="P48" s="6"/>
      <c r="Q48" s="6"/>
      <c r="R48" s="6"/>
      <c r="S48" s="6"/>
      <c r="T48" s="6"/>
      <c r="U48" s="6"/>
      <c r="V48" s="6"/>
      <c r="W48" s="6"/>
      <c r="X48" s="6"/>
      <c r="Y48" s="6">
        <v>75</v>
      </c>
      <c r="Z48" s="6" t="s">
        <v>747</v>
      </c>
      <c r="AA48" s="6"/>
      <c r="AB48" s="6"/>
      <c r="AC48" s="6"/>
      <c r="AD48" s="6"/>
    </row>
    <row r="49" spans="1:30" ht="15.75" customHeight="1">
      <c r="A49" s="2">
        <v>129</v>
      </c>
      <c r="B49" s="16" t="s">
        <v>535</v>
      </c>
      <c r="C49" s="26">
        <v>6</v>
      </c>
      <c r="D49" s="6">
        <v>0</v>
      </c>
      <c r="E49" s="6"/>
      <c r="F49" s="6"/>
      <c r="G49" s="6"/>
      <c r="H49" s="6"/>
      <c r="I49" s="6"/>
      <c r="J49" s="6"/>
      <c r="K49" s="6"/>
      <c r="L49" s="6"/>
      <c r="M49" s="6"/>
      <c r="N49" s="6"/>
      <c r="O49" s="6"/>
      <c r="P49" s="6"/>
      <c r="Q49" s="6"/>
      <c r="R49" s="6"/>
      <c r="S49" s="6"/>
      <c r="T49" s="6"/>
      <c r="U49" s="6"/>
      <c r="V49" s="6"/>
      <c r="W49" s="6"/>
      <c r="X49" s="6"/>
      <c r="Y49" s="6">
        <v>150</v>
      </c>
      <c r="Z49" s="6" t="s">
        <v>747</v>
      </c>
      <c r="AA49" s="6"/>
      <c r="AB49" s="6"/>
      <c r="AC49" s="6"/>
      <c r="AD49" s="6"/>
    </row>
    <row r="50" spans="1:30" ht="15.75" customHeight="1">
      <c r="A50" s="2">
        <v>129</v>
      </c>
      <c r="B50" s="16" t="s">
        <v>535</v>
      </c>
      <c r="C50" s="26">
        <v>7</v>
      </c>
      <c r="D50" s="6">
        <v>0</v>
      </c>
      <c r="E50" s="6"/>
      <c r="F50" s="6"/>
      <c r="G50" s="6"/>
      <c r="H50" s="6"/>
      <c r="I50" s="6"/>
      <c r="J50" s="6"/>
      <c r="K50" s="6"/>
      <c r="L50" s="6"/>
      <c r="M50" s="6"/>
      <c r="N50" s="6"/>
      <c r="O50" s="6"/>
      <c r="P50" s="6"/>
      <c r="Q50" s="6"/>
      <c r="R50" s="6"/>
      <c r="S50" s="6"/>
      <c r="T50" s="6"/>
      <c r="U50" s="6"/>
      <c r="V50" s="6"/>
      <c r="W50" s="6"/>
      <c r="X50" s="6"/>
      <c r="Y50" s="6">
        <v>275</v>
      </c>
      <c r="Z50" s="6" t="s">
        <v>747</v>
      </c>
      <c r="AA50" s="6"/>
      <c r="AB50" s="6"/>
      <c r="AC50" s="6"/>
      <c r="AD50" s="6"/>
    </row>
    <row r="51" spans="1:30" ht="15.75" customHeight="1">
      <c r="A51" s="2">
        <v>130</v>
      </c>
      <c r="B51" s="16" t="s">
        <v>537</v>
      </c>
      <c r="C51" s="26">
        <v>0</v>
      </c>
      <c r="D51" s="6">
        <v>0</v>
      </c>
      <c r="E51" s="6"/>
      <c r="F51" s="6"/>
      <c r="G51" s="6"/>
      <c r="H51" s="6"/>
      <c r="I51" s="6"/>
      <c r="J51" s="6"/>
      <c r="K51" s="6"/>
      <c r="L51" s="6"/>
      <c r="M51" s="6"/>
      <c r="N51" s="6"/>
      <c r="O51" s="6"/>
      <c r="P51" s="6"/>
      <c r="Q51" s="6"/>
      <c r="R51" s="6"/>
      <c r="S51" s="6"/>
      <c r="T51" s="6"/>
      <c r="U51" s="6"/>
      <c r="V51" s="6"/>
      <c r="W51" s="6" t="s">
        <v>758</v>
      </c>
      <c r="X51" s="6"/>
      <c r="Y51" s="6"/>
      <c r="Z51" s="6"/>
      <c r="AA51" s="6" t="s">
        <v>759</v>
      </c>
      <c r="AB51" s="6"/>
      <c r="AC51" s="6"/>
      <c r="AD51" s="6"/>
    </row>
    <row r="52" spans="1:30" ht="15.75" customHeight="1">
      <c r="A52" s="2">
        <v>130</v>
      </c>
      <c r="B52" s="16" t="s">
        <v>537</v>
      </c>
      <c r="C52" s="26">
        <v>1</v>
      </c>
      <c r="D52" s="6">
        <v>0</v>
      </c>
      <c r="E52" s="6"/>
      <c r="F52" s="6"/>
      <c r="G52" s="6"/>
      <c r="H52" s="6"/>
      <c r="I52" s="6"/>
      <c r="J52" s="6"/>
      <c r="K52" s="6"/>
      <c r="L52" s="6"/>
      <c r="M52" s="6"/>
      <c r="N52" s="6"/>
      <c r="O52" s="6"/>
      <c r="P52" s="6"/>
      <c r="Q52" s="6"/>
      <c r="R52" s="6"/>
      <c r="S52" s="6"/>
      <c r="T52" s="6"/>
      <c r="U52" s="6"/>
      <c r="V52" s="6"/>
      <c r="W52" s="6" t="s">
        <v>761</v>
      </c>
      <c r="X52" s="6"/>
      <c r="Y52" s="6"/>
      <c r="Z52" s="6"/>
      <c r="AA52" s="6" t="s">
        <v>759</v>
      </c>
      <c r="AB52" s="6"/>
      <c r="AC52" s="6"/>
      <c r="AD52" s="6"/>
    </row>
    <row r="53" spans="1:30" ht="15.75" customHeight="1">
      <c r="A53" s="2">
        <v>130</v>
      </c>
      <c r="B53" s="16" t="s">
        <v>537</v>
      </c>
      <c r="C53" s="26">
        <v>2</v>
      </c>
      <c r="D53" s="6">
        <v>0</v>
      </c>
      <c r="E53" s="6"/>
      <c r="F53" s="6"/>
      <c r="G53" s="6"/>
      <c r="H53" s="6"/>
      <c r="I53" s="6"/>
      <c r="J53" s="6"/>
      <c r="K53" s="6"/>
      <c r="L53" s="6"/>
      <c r="M53" s="6"/>
      <c r="N53" s="6"/>
      <c r="O53" s="6"/>
      <c r="P53" s="6"/>
      <c r="Q53" s="6"/>
      <c r="R53" s="6"/>
      <c r="S53" s="6"/>
      <c r="T53" s="6"/>
      <c r="U53" s="6"/>
      <c r="V53" s="6"/>
      <c r="W53" s="6"/>
      <c r="X53" s="42" t="s">
        <v>763</v>
      </c>
      <c r="Y53" s="6"/>
      <c r="Z53" s="6"/>
      <c r="AA53" s="6" t="s">
        <v>759</v>
      </c>
      <c r="AB53" s="6"/>
      <c r="AC53" s="6"/>
      <c r="AD53" s="6"/>
    </row>
    <row r="54" spans="1:30" ht="15.75" customHeight="1">
      <c r="A54" s="2">
        <v>130</v>
      </c>
      <c r="B54" s="16" t="s">
        <v>537</v>
      </c>
      <c r="C54" s="26">
        <v>3</v>
      </c>
      <c r="D54" s="6">
        <v>0</v>
      </c>
      <c r="E54" s="6"/>
      <c r="F54" s="6"/>
      <c r="G54" s="6"/>
      <c r="H54" s="6"/>
      <c r="I54" s="6"/>
      <c r="J54" s="6"/>
      <c r="K54" s="6"/>
      <c r="L54" s="6"/>
      <c r="M54" s="6"/>
      <c r="N54" s="6"/>
      <c r="O54" s="6"/>
      <c r="P54" s="6"/>
      <c r="Q54" s="6"/>
      <c r="R54" s="6"/>
      <c r="S54" s="6"/>
      <c r="T54" s="6"/>
      <c r="U54" s="6"/>
      <c r="V54" s="6"/>
      <c r="W54" s="6"/>
      <c r="X54" s="42" t="s">
        <v>768</v>
      </c>
      <c r="Y54" s="6"/>
      <c r="Z54" s="6"/>
      <c r="AA54" s="6" t="s">
        <v>759</v>
      </c>
      <c r="AB54" s="6"/>
      <c r="AC54" s="6"/>
      <c r="AD54" s="6"/>
    </row>
    <row r="55" spans="1:30" ht="15.75" customHeight="1">
      <c r="A55" s="2">
        <v>130</v>
      </c>
      <c r="B55" s="16" t="s">
        <v>537</v>
      </c>
      <c r="C55" s="26">
        <v>4</v>
      </c>
      <c r="D55" s="6">
        <v>0</v>
      </c>
      <c r="E55" s="6"/>
      <c r="F55" s="6"/>
      <c r="G55" s="6"/>
      <c r="H55" s="6"/>
      <c r="I55" s="6"/>
      <c r="J55" s="6"/>
      <c r="K55" s="6"/>
      <c r="L55" s="6"/>
      <c r="M55" s="6"/>
      <c r="N55" s="6"/>
      <c r="O55" s="6"/>
      <c r="P55" s="6"/>
      <c r="Q55" s="6"/>
      <c r="R55" s="6"/>
      <c r="S55" s="6"/>
      <c r="T55" s="6"/>
      <c r="U55" s="6"/>
      <c r="V55" s="6"/>
      <c r="W55" s="6"/>
      <c r="X55" s="42" t="s">
        <v>772</v>
      </c>
      <c r="Y55" s="6"/>
      <c r="Z55" s="6"/>
      <c r="AA55" s="6" t="s">
        <v>759</v>
      </c>
      <c r="AB55" s="6"/>
      <c r="AC55" s="6"/>
      <c r="AD55" s="6"/>
    </row>
    <row r="56" spans="1:30" ht="15.75" customHeight="1">
      <c r="A56" s="2">
        <v>130</v>
      </c>
      <c r="B56" s="16" t="s">
        <v>537</v>
      </c>
      <c r="C56" s="26">
        <v>5</v>
      </c>
      <c r="D56" s="6">
        <v>0</v>
      </c>
      <c r="E56" s="6"/>
      <c r="F56" s="6"/>
      <c r="G56" s="6"/>
      <c r="H56" s="6"/>
      <c r="I56" s="6"/>
      <c r="J56" s="6"/>
      <c r="K56" s="6"/>
      <c r="L56" s="6"/>
      <c r="M56" s="6"/>
      <c r="N56" s="6"/>
      <c r="O56" s="6"/>
      <c r="P56" s="6"/>
      <c r="Q56" s="6"/>
      <c r="R56" s="6"/>
      <c r="S56" s="6"/>
      <c r="T56" s="6"/>
      <c r="U56" s="6"/>
      <c r="V56" s="6"/>
      <c r="W56" s="6"/>
      <c r="X56" s="42" t="s">
        <v>776</v>
      </c>
      <c r="Y56" s="6"/>
      <c r="Z56" s="6"/>
      <c r="AA56" s="6" t="s">
        <v>759</v>
      </c>
      <c r="AB56" s="6"/>
      <c r="AC56" s="6"/>
      <c r="AD56" s="6"/>
    </row>
    <row r="57" spans="1:30" ht="15.75" customHeight="1">
      <c r="A57" s="2">
        <v>130</v>
      </c>
      <c r="B57" s="16" t="s">
        <v>537</v>
      </c>
      <c r="C57" s="26">
        <v>6</v>
      </c>
      <c r="D57" s="6">
        <v>0</v>
      </c>
      <c r="E57" s="6"/>
      <c r="F57" s="6"/>
      <c r="G57" s="6"/>
      <c r="H57" s="6"/>
      <c r="I57" s="6"/>
      <c r="J57" s="6"/>
      <c r="K57" s="6"/>
      <c r="L57" s="6"/>
      <c r="M57" s="6"/>
      <c r="N57" s="6"/>
      <c r="O57" s="6"/>
      <c r="P57" s="6"/>
      <c r="Q57" s="6"/>
      <c r="R57" s="6"/>
      <c r="S57" s="6"/>
      <c r="T57" s="6"/>
      <c r="U57" s="6"/>
      <c r="V57" s="6"/>
      <c r="W57" s="6"/>
      <c r="X57" s="42"/>
      <c r="Y57" s="6">
        <v>11</v>
      </c>
      <c r="Z57" s="6" t="s">
        <v>600</v>
      </c>
      <c r="AA57" s="6" t="s">
        <v>759</v>
      </c>
      <c r="AB57" s="6"/>
      <c r="AC57" s="6"/>
      <c r="AD57" s="6"/>
    </row>
    <row r="58" spans="1:30" ht="15.75" customHeight="1">
      <c r="A58" s="2">
        <v>130</v>
      </c>
      <c r="B58" s="16" t="s">
        <v>537</v>
      </c>
      <c r="C58" s="26">
        <v>7</v>
      </c>
      <c r="D58" s="6">
        <v>0</v>
      </c>
      <c r="E58" s="6"/>
      <c r="F58" s="6"/>
      <c r="G58" s="6"/>
      <c r="H58" s="6"/>
      <c r="I58" s="6"/>
      <c r="J58" s="6"/>
      <c r="K58" s="6"/>
      <c r="L58" s="6"/>
      <c r="M58" s="6"/>
      <c r="N58" s="6"/>
      <c r="O58" s="6"/>
      <c r="P58" s="6"/>
      <c r="Q58" s="6"/>
      <c r="R58" s="6"/>
      <c r="S58" s="6"/>
      <c r="T58" s="6"/>
      <c r="U58" s="6"/>
      <c r="V58" s="6"/>
      <c r="W58" s="6"/>
      <c r="X58" s="42"/>
      <c r="Y58" s="6">
        <v>22</v>
      </c>
      <c r="Z58" s="6" t="s">
        <v>600</v>
      </c>
      <c r="AA58" s="6" t="s">
        <v>759</v>
      </c>
      <c r="AB58" s="6"/>
      <c r="AC58" s="6"/>
      <c r="AD58" s="6"/>
    </row>
    <row r="59" spans="1:30" ht="15.75" customHeight="1">
      <c r="A59" s="2">
        <v>130</v>
      </c>
      <c r="B59" s="16" t="s">
        <v>537</v>
      </c>
      <c r="C59" s="26">
        <v>8</v>
      </c>
      <c r="D59" s="6">
        <v>0</v>
      </c>
      <c r="E59" s="6"/>
      <c r="F59" s="6"/>
      <c r="G59" s="6"/>
      <c r="H59" s="6"/>
      <c r="I59" s="6"/>
      <c r="J59" s="6"/>
      <c r="K59" s="6"/>
      <c r="L59" s="6"/>
      <c r="M59" s="6"/>
      <c r="N59" s="6"/>
      <c r="O59" s="6"/>
      <c r="P59" s="6"/>
      <c r="Q59" s="6"/>
      <c r="R59" s="6"/>
      <c r="S59" s="6"/>
      <c r="T59" s="6"/>
      <c r="U59" s="6"/>
      <c r="V59" s="6"/>
      <c r="W59" s="6"/>
      <c r="X59" s="42"/>
      <c r="Y59" s="6">
        <v>45</v>
      </c>
      <c r="Z59" s="6" t="s">
        <v>600</v>
      </c>
      <c r="AA59" s="6" t="s">
        <v>759</v>
      </c>
      <c r="AB59" s="6"/>
      <c r="AC59" s="6"/>
      <c r="AD59" s="6"/>
    </row>
    <row r="60" spans="1:30" ht="15.75" customHeight="1">
      <c r="A60" s="2">
        <v>130</v>
      </c>
      <c r="B60" s="16" t="s">
        <v>537</v>
      </c>
      <c r="C60" s="26">
        <v>9</v>
      </c>
      <c r="D60" s="6">
        <v>0</v>
      </c>
      <c r="E60" s="6"/>
      <c r="F60" s="6"/>
      <c r="G60" s="6"/>
      <c r="H60" s="6"/>
      <c r="I60" s="6"/>
      <c r="J60" s="6"/>
      <c r="K60" s="6"/>
      <c r="L60" s="6"/>
      <c r="M60" s="6"/>
      <c r="N60" s="6"/>
      <c r="O60" s="6"/>
      <c r="P60" s="6"/>
      <c r="Q60" s="6"/>
      <c r="R60" s="6"/>
      <c r="S60" s="6"/>
      <c r="T60" s="6"/>
      <c r="U60" s="6"/>
      <c r="V60" s="6"/>
      <c r="W60" s="6"/>
      <c r="X60" s="42"/>
      <c r="Y60" s="6">
        <v>56</v>
      </c>
      <c r="Z60" s="6" t="s">
        <v>600</v>
      </c>
      <c r="AA60" s="6" t="s">
        <v>759</v>
      </c>
      <c r="AB60" s="6"/>
      <c r="AC60" s="6"/>
      <c r="AD60" s="6"/>
    </row>
    <row r="61" spans="1:30" ht="15.75" customHeight="1">
      <c r="A61" s="2">
        <v>131</v>
      </c>
      <c r="B61" s="16" t="s">
        <v>541</v>
      </c>
      <c r="C61" s="26">
        <v>0</v>
      </c>
      <c r="D61" s="6">
        <v>0</v>
      </c>
      <c r="E61" s="6"/>
      <c r="F61" s="6"/>
      <c r="G61" s="6"/>
      <c r="H61" s="6"/>
      <c r="I61" s="6"/>
      <c r="J61" s="6"/>
      <c r="K61" s="6"/>
      <c r="L61" s="6"/>
      <c r="M61" s="6"/>
      <c r="N61" s="6"/>
      <c r="O61" s="6"/>
      <c r="P61" s="6"/>
      <c r="Q61" s="6"/>
      <c r="R61" s="6"/>
      <c r="S61" s="6"/>
      <c r="T61" s="6"/>
      <c r="U61" s="6"/>
      <c r="V61" s="6"/>
      <c r="W61" s="6" t="s">
        <v>803</v>
      </c>
      <c r="X61" s="6"/>
      <c r="Y61" s="6"/>
      <c r="Z61" s="6"/>
      <c r="AA61" s="6"/>
      <c r="AB61" s="6"/>
      <c r="AC61" s="6"/>
      <c r="AD61" s="6"/>
    </row>
    <row r="62" spans="1:30" ht="15.75" customHeight="1">
      <c r="A62" s="2">
        <v>131</v>
      </c>
      <c r="B62" s="16" t="s">
        <v>541</v>
      </c>
      <c r="C62" s="26">
        <v>1</v>
      </c>
      <c r="D62" s="6">
        <v>0</v>
      </c>
      <c r="E62" s="6"/>
      <c r="F62" s="6"/>
      <c r="G62" s="6"/>
      <c r="H62" s="6"/>
      <c r="I62" s="6"/>
      <c r="J62" s="6"/>
      <c r="K62" s="6"/>
      <c r="L62" s="6"/>
      <c r="M62" s="6"/>
      <c r="N62" s="6"/>
      <c r="O62" s="6"/>
      <c r="P62" s="6"/>
      <c r="Q62" s="6"/>
      <c r="R62" s="6"/>
      <c r="S62" s="6"/>
      <c r="T62" s="6"/>
      <c r="U62" s="6"/>
      <c r="V62" s="6"/>
      <c r="W62" s="6" t="s">
        <v>809</v>
      </c>
      <c r="X62" s="6"/>
      <c r="Y62" s="6"/>
      <c r="Z62" s="6"/>
      <c r="AA62" s="6"/>
      <c r="AB62" s="6"/>
      <c r="AC62" s="6"/>
      <c r="AD62" s="6"/>
    </row>
    <row r="63" spans="1:30" ht="15.75" customHeight="1">
      <c r="A63" s="2">
        <v>131</v>
      </c>
      <c r="B63" s="16" t="s">
        <v>541</v>
      </c>
      <c r="C63" s="26">
        <v>2</v>
      </c>
      <c r="D63" s="6">
        <v>0</v>
      </c>
      <c r="E63" s="6"/>
      <c r="F63" s="6"/>
      <c r="G63" s="6"/>
      <c r="H63" s="6"/>
      <c r="I63" s="6"/>
      <c r="J63" s="6"/>
      <c r="K63" s="6"/>
      <c r="L63" s="6"/>
      <c r="M63" s="6"/>
      <c r="N63" s="6"/>
      <c r="O63" s="6"/>
      <c r="P63" s="6"/>
      <c r="Q63" s="6"/>
      <c r="R63" s="6"/>
      <c r="S63" s="6"/>
      <c r="T63" s="6"/>
      <c r="U63" s="6"/>
      <c r="V63" s="6"/>
      <c r="W63" s="6" t="s">
        <v>813</v>
      </c>
      <c r="X63" s="6"/>
      <c r="Y63" s="6"/>
      <c r="Z63" s="6"/>
      <c r="AA63" s="6"/>
      <c r="AB63" s="6"/>
      <c r="AC63" s="6"/>
      <c r="AD63" s="6"/>
    </row>
    <row r="64" spans="1:30" ht="15.75" customHeight="1">
      <c r="A64" s="2">
        <v>132</v>
      </c>
      <c r="B64" s="16" t="s">
        <v>543</v>
      </c>
      <c r="C64" s="26">
        <v>0</v>
      </c>
      <c r="D64" s="6">
        <v>0</v>
      </c>
      <c r="E64" s="6"/>
      <c r="F64" s="6"/>
      <c r="G64" s="6"/>
      <c r="H64" s="6"/>
      <c r="I64" s="6"/>
      <c r="J64" s="6"/>
      <c r="K64" s="6"/>
      <c r="L64" s="6"/>
      <c r="M64" s="6"/>
      <c r="N64" s="6"/>
      <c r="O64" s="6"/>
      <c r="P64" s="6"/>
      <c r="Q64" s="6"/>
      <c r="R64" s="6"/>
      <c r="S64" s="6"/>
      <c r="T64" s="6"/>
      <c r="U64" s="6"/>
      <c r="V64" s="6"/>
      <c r="W64" s="6"/>
      <c r="X64" s="6"/>
      <c r="Y64" s="6"/>
      <c r="Z64" s="6"/>
      <c r="AA64" s="6" t="s">
        <v>815</v>
      </c>
      <c r="AB64" s="6" t="s">
        <v>816</v>
      </c>
      <c r="AC64" s="6"/>
      <c r="AD64" s="6"/>
    </row>
    <row r="65" spans="1:30" ht="15.75" customHeight="1">
      <c r="A65" s="2">
        <v>132</v>
      </c>
      <c r="B65" s="16" t="s">
        <v>543</v>
      </c>
      <c r="C65" s="26">
        <v>1</v>
      </c>
      <c r="D65" s="6">
        <v>0</v>
      </c>
      <c r="E65" s="6"/>
      <c r="F65" s="6"/>
      <c r="G65" s="6"/>
      <c r="H65" s="6"/>
      <c r="I65" s="6"/>
      <c r="J65" s="6"/>
      <c r="K65" s="6"/>
      <c r="L65" s="6"/>
      <c r="M65" s="6"/>
      <c r="N65" s="6"/>
      <c r="O65" s="6"/>
      <c r="P65" s="6"/>
      <c r="Q65" s="6"/>
      <c r="R65" s="6"/>
      <c r="S65" s="6"/>
      <c r="T65" s="6"/>
      <c r="U65" s="6"/>
      <c r="V65" s="6"/>
      <c r="W65" s="6"/>
      <c r="X65" s="6"/>
      <c r="Y65" s="6"/>
      <c r="Z65" s="6"/>
      <c r="AA65" s="6" t="s">
        <v>819</v>
      </c>
      <c r="AB65" s="6" t="s">
        <v>820</v>
      </c>
      <c r="AC65" s="6"/>
      <c r="AD65" s="6"/>
    </row>
    <row r="66" spans="1:30" ht="15.75" customHeight="1">
      <c r="A66" s="2">
        <v>132</v>
      </c>
      <c r="B66" s="16" t="s">
        <v>543</v>
      </c>
      <c r="C66" s="26">
        <v>2</v>
      </c>
      <c r="D66" s="6">
        <v>0</v>
      </c>
      <c r="E66" s="6"/>
      <c r="F66" s="6"/>
      <c r="G66" s="6"/>
      <c r="H66" s="6"/>
      <c r="I66" s="6"/>
      <c r="J66" s="6"/>
      <c r="K66" s="6"/>
      <c r="L66" s="6"/>
      <c r="M66" s="6"/>
      <c r="N66" s="6"/>
      <c r="O66" s="6"/>
      <c r="P66" s="6"/>
      <c r="Q66" s="6"/>
      <c r="R66" s="6"/>
      <c r="S66" s="6"/>
      <c r="T66" s="6"/>
      <c r="U66" s="6"/>
      <c r="V66" s="6"/>
      <c r="W66" s="6"/>
      <c r="X66" s="6"/>
      <c r="Y66" s="6"/>
      <c r="Z66" s="6"/>
      <c r="AA66" s="6" t="s">
        <v>823</v>
      </c>
      <c r="AB66" s="6" t="s">
        <v>824</v>
      </c>
      <c r="AC66" s="6"/>
      <c r="AD66" s="6"/>
    </row>
    <row r="67" spans="1:30" ht="15.75" customHeight="1">
      <c r="A67" s="2">
        <v>132</v>
      </c>
      <c r="B67" s="16" t="s">
        <v>543</v>
      </c>
      <c r="C67" s="26">
        <v>3</v>
      </c>
      <c r="D67" s="6">
        <v>0</v>
      </c>
      <c r="E67" s="6"/>
      <c r="F67" s="6"/>
      <c r="G67" s="6"/>
      <c r="H67" s="6"/>
      <c r="I67" s="6"/>
      <c r="J67" s="6"/>
      <c r="K67" s="6"/>
      <c r="L67" s="6"/>
      <c r="M67" s="6"/>
      <c r="N67" s="6"/>
      <c r="O67" s="6"/>
      <c r="P67" s="6"/>
      <c r="Q67" s="6"/>
      <c r="R67" s="6"/>
      <c r="S67" s="6"/>
      <c r="T67" s="6"/>
      <c r="U67" s="6"/>
      <c r="V67" s="6"/>
      <c r="W67" s="6"/>
      <c r="X67" s="6"/>
      <c r="Y67" s="6"/>
      <c r="Z67" s="6"/>
      <c r="AA67" s="6" t="s">
        <v>825</v>
      </c>
      <c r="AB67" s="6" t="s">
        <v>826</v>
      </c>
      <c r="AC67" s="6"/>
      <c r="AD67" s="6"/>
    </row>
    <row r="68" spans="1:30" ht="15.75" customHeight="1">
      <c r="A68" s="2">
        <v>132</v>
      </c>
      <c r="B68" s="16" t="s">
        <v>543</v>
      </c>
      <c r="C68" s="26">
        <v>4</v>
      </c>
      <c r="D68" s="6">
        <v>0</v>
      </c>
      <c r="E68" s="6"/>
      <c r="F68" s="6"/>
      <c r="G68" s="6"/>
      <c r="H68" s="6"/>
      <c r="I68" s="6"/>
      <c r="J68" s="6"/>
      <c r="K68" s="6"/>
      <c r="L68" s="6"/>
      <c r="M68" s="6"/>
      <c r="N68" s="6"/>
      <c r="O68" s="6"/>
      <c r="P68" s="6"/>
      <c r="Q68" s="6"/>
      <c r="R68" s="6"/>
      <c r="S68" s="6"/>
      <c r="T68" s="6"/>
      <c r="U68" s="6"/>
      <c r="V68" s="6"/>
      <c r="W68" s="6"/>
      <c r="X68" s="6"/>
      <c r="Y68" s="6"/>
      <c r="Z68" s="6"/>
      <c r="AA68" s="6" t="s">
        <v>827</v>
      </c>
      <c r="AB68" s="6" t="s">
        <v>828</v>
      </c>
      <c r="AC68" s="6"/>
      <c r="AD68" s="6"/>
    </row>
    <row r="69" spans="1:30" ht="15.75" customHeight="1">
      <c r="A69" s="2">
        <v>132</v>
      </c>
      <c r="B69" s="16" t="s">
        <v>543</v>
      </c>
      <c r="C69" s="26">
        <v>5</v>
      </c>
      <c r="D69" s="6">
        <v>0</v>
      </c>
      <c r="E69" s="6"/>
      <c r="F69" s="6"/>
      <c r="G69" s="6"/>
      <c r="H69" s="6"/>
      <c r="I69" s="6"/>
      <c r="J69" s="6"/>
      <c r="K69" s="6"/>
      <c r="L69" s="6"/>
      <c r="M69" s="6"/>
      <c r="N69" s="6"/>
      <c r="O69" s="6"/>
      <c r="P69" s="6"/>
      <c r="Q69" s="6"/>
      <c r="R69" s="6"/>
      <c r="S69" s="6"/>
      <c r="T69" s="6"/>
      <c r="U69" s="6"/>
      <c r="V69" s="6"/>
      <c r="W69" s="6"/>
      <c r="X69" s="6"/>
      <c r="Y69" s="6"/>
      <c r="Z69" s="6"/>
      <c r="AA69" s="6"/>
      <c r="AB69" s="6"/>
      <c r="AC69" s="6" t="s">
        <v>829</v>
      </c>
      <c r="AD69" s="6"/>
    </row>
    <row r="70" spans="1:30" ht="15.75" customHeight="1">
      <c r="A70" s="2">
        <v>132</v>
      </c>
      <c r="B70" s="16" t="s">
        <v>543</v>
      </c>
      <c r="C70" s="26">
        <v>6</v>
      </c>
      <c r="D70" s="6">
        <v>0</v>
      </c>
      <c r="E70" s="6"/>
      <c r="F70" s="6"/>
      <c r="G70" s="6"/>
      <c r="H70" s="6"/>
      <c r="I70" s="6"/>
      <c r="J70" s="6"/>
      <c r="K70" s="6"/>
      <c r="L70" s="6"/>
      <c r="M70" s="6"/>
      <c r="N70" s="6"/>
      <c r="O70" s="6"/>
      <c r="P70" s="6"/>
      <c r="Q70" s="6"/>
      <c r="R70" s="6"/>
      <c r="S70" s="6"/>
      <c r="T70" s="6"/>
      <c r="U70" s="6"/>
      <c r="V70" s="6"/>
      <c r="W70" s="6"/>
      <c r="X70" s="6">
        <f>(185/3)*2</f>
        <v>123.33333333333333</v>
      </c>
      <c r="Y70" s="6"/>
      <c r="Z70" s="6"/>
      <c r="AA70" s="6"/>
      <c r="AB70" s="6"/>
      <c r="AC70" s="6" t="s">
        <v>830</v>
      </c>
      <c r="AD70" s="6"/>
    </row>
    <row r="71" spans="1:30" ht="15.75" customHeight="1">
      <c r="A71" s="2">
        <v>132</v>
      </c>
      <c r="B71" s="16" t="s">
        <v>543</v>
      </c>
      <c r="C71" s="26">
        <v>7</v>
      </c>
      <c r="D71" s="6">
        <v>0</v>
      </c>
      <c r="E71" s="6"/>
      <c r="F71" s="6"/>
      <c r="G71" s="6"/>
      <c r="H71" s="6"/>
      <c r="I71" s="6"/>
      <c r="J71" s="6"/>
      <c r="K71" s="6"/>
      <c r="L71" s="6"/>
      <c r="M71" s="6"/>
      <c r="N71" s="6"/>
      <c r="O71" s="6"/>
      <c r="P71" s="6"/>
      <c r="Q71" s="6"/>
      <c r="R71" s="6"/>
      <c r="S71" s="6"/>
      <c r="T71" s="6"/>
      <c r="U71" s="6"/>
      <c r="V71" s="6"/>
      <c r="W71" s="6"/>
      <c r="X71" s="6"/>
      <c r="Y71" s="6"/>
      <c r="Z71" s="6"/>
      <c r="AA71" s="6"/>
      <c r="AB71" s="6"/>
      <c r="AC71" s="6" t="s">
        <v>831</v>
      </c>
      <c r="AD71" s="6"/>
    </row>
    <row r="72" spans="1:30" ht="15.75" customHeight="1">
      <c r="A72" s="2">
        <v>133</v>
      </c>
      <c r="B72" s="16" t="s">
        <v>543</v>
      </c>
      <c r="C72" s="26">
        <v>0</v>
      </c>
      <c r="D72" s="6">
        <v>0</v>
      </c>
      <c r="E72" s="6"/>
      <c r="F72" s="6"/>
      <c r="G72" s="6"/>
      <c r="H72" s="6"/>
      <c r="I72" s="6"/>
      <c r="J72" s="6"/>
      <c r="K72" s="6"/>
      <c r="L72" s="6"/>
      <c r="M72" s="6"/>
      <c r="N72" s="6"/>
      <c r="O72" s="6"/>
      <c r="P72" s="6"/>
      <c r="Q72" s="6"/>
      <c r="R72" s="6"/>
      <c r="S72" s="6"/>
      <c r="T72" s="6"/>
      <c r="U72" s="6"/>
      <c r="V72" s="6"/>
      <c r="W72" s="6" t="s">
        <v>832</v>
      </c>
      <c r="X72" s="6" t="s">
        <v>833</v>
      </c>
      <c r="Y72" s="6">
        <v>250</v>
      </c>
      <c r="Z72" s="6" t="s">
        <v>600</v>
      </c>
      <c r="AA72" s="6"/>
      <c r="AB72" s="6"/>
      <c r="AC72" s="6"/>
      <c r="AD72" s="6"/>
    </row>
    <row r="73" spans="1:30" ht="15.75" customHeight="1">
      <c r="A73" s="2">
        <v>133</v>
      </c>
      <c r="B73" s="16" t="s">
        <v>543</v>
      </c>
      <c r="C73" s="26">
        <v>1</v>
      </c>
      <c r="D73" s="6">
        <v>0</v>
      </c>
      <c r="E73" s="6"/>
      <c r="F73" s="6"/>
      <c r="G73" s="6"/>
      <c r="H73" s="6"/>
      <c r="I73" s="6"/>
      <c r="J73" s="6"/>
      <c r="K73" s="6"/>
      <c r="L73" s="6"/>
      <c r="M73" s="6"/>
      <c r="N73" s="6"/>
      <c r="O73" s="6"/>
      <c r="P73" s="6"/>
      <c r="Q73" s="6"/>
      <c r="R73" s="6"/>
      <c r="S73" s="6"/>
      <c r="T73" s="6"/>
      <c r="U73" s="6"/>
      <c r="V73" s="6"/>
      <c r="W73" s="6" t="s">
        <v>834</v>
      </c>
      <c r="X73" s="6" t="s">
        <v>833</v>
      </c>
      <c r="Y73" s="6">
        <v>250</v>
      </c>
      <c r="Z73" s="6" t="s">
        <v>600</v>
      </c>
      <c r="AA73" s="6"/>
      <c r="AB73" s="6"/>
      <c r="AC73" s="6"/>
      <c r="AD73" s="6"/>
    </row>
    <row r="74" spans="1:30" ht="15.75" customHeight="1">
      <c r="A74" s="2">
        <v>133</v>
      </c>
      <c r="B74" s="16" t="s">
        <v>543</v>
      </c>
      <c r="C74" s="26">
        <v>2</v>
      </c>
      <c r="D74" s="6">
        <v>0</v>
      </c>
      <c r="E74" s="6"/>
      <c r="F74" s="6"/>
      <c r="G74" s="6"/>
      <c r="H74" s="6"/>
      <c r="I74" s="6"/>
      <c r="J74" s="6"/>
      <c r="K74" s="6"/>
      <c r="L74" s="6"/>
      <c r="M74" s="6"/>
      <c r="N74" s="6"/>
      <c r="O74" s="6"/>
      <c r="P74" s="6"/>
      <c r="Q74" s="6"/>
      <c r="R74" s="6"/>
      <c r="S74" s="6"/>
      <c r="T74" s="6"/>
      <c r="U74" s="6"/>
      <c r="V74" s="6"/>
      <c r="W74" s="6" t="s">
        <v>835</v>
      </c>
      <c r="X74" s="6" t="s">
        <v>833</v>
      </c>
      <c r="Y74" s="6">
        <v>300</v>
      </c>
      <c r="Z74" s="6" t="s">
        <v>600</v>
      </c>
      <c r="AA74" s="6"/>
      <c r="AB74" s="6"/>
      <c r="AC74" s="6"/>
      <c r="AD74" s="6"/>
    </row>
    <row r="75" spans="1:30" ht="15.75" customHeight="1">
      <c r="A75" s="2">
        <v>133</v>
      </c>
      <c r="B75" s="16" t="s">
        <v>543</v>
      </c>
      <c r="C75" s="26">
        <v>3</v>
      </c>
      <c r="D75" s="6">
        <v>0</v>
      </c>
      <c r="E75" s="6"/>
      <c r="F75" s="6"/>
      <c r="G75" s="6"/>
      <c r="H75" s="6"/>
      <c r="I75" s="6"/>
      <c r="J75" s="6"/>
      <c r="K75" s="6"/>
      <c r="L75" s="6"/>
      <c r="M75" s="6"/>
      <c r="N75" s="6"/>
      <c r="O75" s="6"/>
      <c r="P75" s="6"/>
      <c r="Q75" s="6"/>
      <c r="R75" s="6"/>
      <c r="S75" s="6"/>
      <c r="T75" s="6"/>
      <c r="U75" s="6"/>
      <c r="V75" s="6"/>
      <c r="W75" s="6" t="s">
        <v>836</v>
      </c>
      <c r="X75" s="6" t="s">
        <v>833</v>
      </c>
      <c r="Y75" s="6">
        <v>185</v>
      </c>
      <c r="Z75" s="6" t="s">
        <v>600</v>
      </c>
      <c r="AA75" s="6"/>
      <c r="AB75" s="6"/>
      <c r="AC75" s="6"/>
      <c r="AD75" s="6"/>
    </row>
    <row r="76" spans="1:30" ht="15.75" customHeight="1">
      <c r="A76" s="2">
        <v>133</v>
      </c>
      <c r="B76" s="16" t="s">
        <v>543</v>
      </c>
      <c r="C76" s="26">
        <v>4</v>
      </c>
      <c r="D76" s="6">
        <v>0</v>
      </c>
      <c r="E76" s="6"/>
      <c r="F76" s="6"/>
      <c r="G76" s="6"/>
      <c r="H76" s="6"/>
      <c r="I76" s="6"/>
      <c r="J76" s="6"/>
      <c r="K76" s="6"/>
      <c r="L76" s="6"/>
      <c r="M76" s="6"/>
      <c r="N76" s="6"/>
      <c r="O76" s="6"/>
      <c r="P76" s="6"/>
      <c r="Q76" s="6"/>
      <c r="R76" s="6"/>
      <c r="S76" s="6"/>
      <c r="T76" s="6"/>
      <c r="U76" s="6"/>
      <c r="V76" s="6"/>
      <c r="W76" s="6" t="s">
        <v>837</v>
      </c>
      <c r="X76" s="6" t="s">
        <v>833</v>
      </c>
      <c r="Y76" s="6">
        <v>125</v>
      </c>
      <c r="Z76" s="6" t="s">
        <v>600</v>
      </c>
      <c r="AA76" s="6"/>
      <c r="AB76" s="6"/>
      <c r="AC76" s="6"/>
      <c r="AD76" s="6"/>
    </row>
    <row r="77" spans="1:30" ht="15.75" customHeight="1">
      <c r="A77" s="2">
        <v>133</v>
      </c>
      <c r="B77" s="16" t="s">
        <v>543</v>
      </c>
      <c r="C77" s="26">
        <v>5</v>
      </c>
      <c r="D77" s="6">
        <v>0</v>
      </c>
      <c r="E77" s="6"/>
      <c r="F77" s="6"/>
      <c r="G77" s="6"/>
      <c r="H77" s="6"/>
      <c r="I77" s="6"/>
      <c r="J77" s="6"/>
      <c r="K77" s="6"/>
      <c r="L77" s="6"/>
      <c r="M77" s="6"/>
      <c r="N77" s="6"/>
      <c r="O77" s="6"/>
      <c r="P77" s="6"/>
      <c r="Q77" s="6"/>
      <c r="R77" s="6"/>
      <c r="S77" s="6"/>
      <c r="T77" s="6"/>
      <c r="U77" s="6"/>
      <c r="V77" s="6"/>
      <c r="W77" s="6" t="s">
        <v>842</v>
      </c>
      <c r="X77" s="6"/>
      <c r="Y77" s="6">
        <v>0</v>
      </c>
      <c r="Z77" s="6" t="s">
        <v>600</v>
      </c>
      <c r="AA77" s="6"/>
      <c r="AB77" s="6"/>
      <c r="AC77" s="6"/>
      <c r="AD77" s="6"/>
    </row>
    <row r="78" spans="1:30" ht="15.75" customHeight="1">
      <c r="A78" s="2">
        <v>134</v>
      </c>
      <c r="B78" s="16" t="s">
        <v>546</v>
      </c>
      <c r="C78" s="26">
        <v>0</v>
      </c>
      <c r="D78" s="6">
        <v>0</v>
      </c>
      <c r="E78" s="6"/>
      <c r="F78" s="6"/>
      <c r="G78" s="6"/>
      <c r="H78" s="6"/>
      <c r="I78" s="6"/>
      <c r="J78" s="6"/>
      <c r="K78" s="6"/>
      <c r="L78" s="6"/>
      <c r="M78" s="6"/>
      <c r="N78" s="6"/>
      <c r="O78" s="6"/>
      <c r="P78" s="6"/>
      <c r="Q78" s="6"/>
      <c r="R78" s="6"/>
      <c r="S78" s="6"/>
      <c r="T78" s="6"/>
      <c r="U78" s="6"/>
      <c r="V78" s="6"/>
      <c r="W78" s="6" t="s">
        <v>843</v>
      </c>
      <c r="X78" s="6"/>
      <c r="Y78" s="6"/>
      <c r="Z78" s="6"/>
      <c r="AA78" s="6"/>
      <c r="AB78" s="6"/>
      <c r="AC78" s="6"/>
      <c r="AD78" s="6"/>
    </row>
    <row r="79" spans="1:30" ht="15.75" customHeight="1">
      <c r="A79" s="2">
        <v>134</v>
      </c>
      <c r="B79" s="16" t="s">
        <v>546</v>
      </c>
      <c r="C79" s="26">
        <v>1</v>
      </c>
      <c r="D79" s="6">
        <v>0</v>
      </c>
      <c r="E79" s="6"/>
      <c r="F79" s="6"/>
      <c r="G79" s="6"/>
      <c r="H79" s="6"/>
      <c r="I79" s="6"/>
      <c r="J79" s="6"/>
      <c r="K79" s="6"/>
      <c r="L79" s="6"/>
      <c r="M79" s="6"/>
      <c r="N79" s="6"/>
      <c r="O79" s="6"/>
      <c r="P79" s="6"/>
      <c r="Q79" s="6"/>
      <c r="R79" s="6"/>
      <c r="S79" s="6"/>
      <c r="T79" s="6"/>
      <c r="U79" s="6"/>
      <c r="V79" s="6"/>
      <c r="W79" s="6" t="s">
        <v>844</v>
      </c>
      <c r="X79" s="6"/>
      <c r="Y79" s="6"/>
      <c r="Z79" s="6"/>
      <c r="AA79" s="6"/>
      <c r="AB79" s="6"/>
      <c r="AC79" s="6"/>
      <c r="AD79" s="6"/>
    </row>
    <row r="80" spans="1:30" ht="15.75" customHeight="1">
      <c r="A80" s="2">
        <v>134</v>
      </c>
      <c r="B80" s="16" t="s">
        <v>546</v>
      </c>
      <c r="C80" s="26">
        <v>2</v>
      </c>
      <c r="D80" s="6">
        <v>0</v>
      </c>
      <c r="E80" s="6"/>
      <c r="F80" s="6"/>
      <c r="G80" s="6"/>
      <c r="H80" s="6"/>
      <c r="I80" s="6"/>
      <c r="J80" s="6"/>
      <c r="K80" s="6"/>
      <c r="L80" s="6"/>
      <c r="M80" s="6"/>
      <c r="N80" s="6"/>
      <c r="O80" s="6"/>
      <c r="P80" s="6"/>
      <c r="Q80" s="6"/>
      <c r="R80" s="6"/>
      <c r="S80" s="6"/>
      <c r="T80" s="6"/>
      <c r="U80" s="6"/>
      <c r="V80" s="6"/>
      <c r="W80" s="6" t="s">
        <v>845</v>
      </c>
      <c r="X80" s="6"/>
      <c r="Y80" s="6"/>
      <c r="Z80" s="6"/>
      <c r="AA80" s="6"/>
      <c r="AB80" s="6"/>
      <c r="AC80" s="6"/>
      <c r="AD80" s="6"/>
    </row>
    <row r="81" spans="1:30" ht="15.75" customHeight="1">
      <c r="A81" s="2">
        <v>135</v>
      </c>
      <c r="B81" s="16" t="s">
        <v>548</v>
      </c>
      <c r="C81" s="26">
        <v>0</v>
      </c>
      <c r="D81" s="6">
        <v>0</v>
      </c>
      <c r="E81" s="6"/>
      <c r="F81" s="6"/>
      <c r="G81" s="6"/>
      <c r="H81" s="6"/>
      <c r="I81" s="6"/>
      <c r="J81" s="6"/>
      <c r="K81" s="6"/>
      <c r="L81" s="6"/>
      <c r="M81" s="6"/>
      <c r="N81" s="6"/>
      <c r="O81" s="6"/>
      <c r="P81" s="6"/>
      <c r="Q81" s="6"/>
      <c r="R81" s="6"/>
      <c r="S81" s="6"/>
      <c r="T81" s="6"/>
      <c r="U81" s="6"/>
      <c r="V81" s="6"/>
      <c r="W81" s="6" t="s">
        <v>846</v>
      </c>
      <c r="X81" s="6"/>
      <c r="Y81" s="6">
        <v>79</v>
      </c>
      <c r="Z81" s="6" t="s">
        <v>600</v>
      </c>
      <c r="AA81" s="6"/>
      <c r="AB81" s="6"/>
      <c r="AC81" s="6"/>
      <c r="AD81" s="6"/>
    </row>
    <row r="82" spans="1:30" ht="15.75" customHeight="1">
      <c r="A82" s="2">
        <v>135</v>
      </c>
      <c r="B82" s="16" t="s">
        <v>548</v>
      </c>
      <c r="C82" s="26">
        <v>1</v>
      </c>
      <c r="D82" s="6">
        <v>0</v>
      </c>
      <c r="E82" s="6"/>
      <c r="F82" s="6"/>
      <c r="G82" s="6"/>
      <c r="H82" s="6"/>
      <c r="I82" s="6"/>
      <c r="J82" s="6"/>
      <c r="K82" s="6"/>
      <c r="L82" s="6"/>
      <c r="M82" s="6"/>
      <c r="N82" s="6"/>
      <c r="O82" s="6"/>
      <c r="P82" s="6"/>
      <c r="Q82" s="6"/>
      <c r="R82" s="6"/>
      <c r="S82" s="6"/>
      <c r="T82" s="6"/>
      <c r="U82" s="6"/>
      <c r="V82" s="6"/>
      <c r="W82" s="6" t="s">
        <v>847</v>
      </c>
      <c r="X82" s="6"/>
      <c r="Y82" s="6">
        <v>63</v>
      </c>
      <c r="Z82" s="6" t="s">
        <v>600</v>
      </c>
      <c r="AA82" s="6"/>
      <c r="AB82" s="6"/>
      <c r="AC82" s="6"/>
      <c r="AD82" s="6"/>
    </row>
    <row r="83" spans="1:30" ht="15.75" customHeight="1">
      <c r="A83" s="2">
        <v>135</v>
      </c>
      <c r="B83" s="16" t="s">
        <v>548</v>
      </c>
      <c r="C83" s="26">
        <v>2</v>
      </c>
      <c r="D83" s="6">
        <v>0</v>
      </c>
      <c r="E83" s="6"/>
      <c r="F83" s="6"/>
      <c r="G83" s="6"/>
      <c r="H83" s="6"/>
      <c r="I83" s="6"/>
      <c r="J83" s="6"/>
      <c r="K83" s="6"/>
      <c r="L83" s="6"/>
      <c r="M83" s="6"/>
      <c r="N83" s="6"/>
      <c r="O83" s="6"/>
      <c r="P83" s="6"/>
      <c r="Q83" s="6"/>
      <c r="R83" s="6"/>
      <c r="S83" s="6"/>
      <c r="T83" s="6"/>
      <c r="U83" s="6"/>
      <c r="V83" s="6"/>
      <c r="W83" s="6" t="s">
        <v>848</v>
      </c>
      <c r="X83" s="6"/>
      <c r="Y83" s="6"/>
      <c r="Z83" s="6"/>
      <c r="AA83" s="6"/>
      <c r="AB83" s="6"/>
      <c r="AC83" s="6"/>
      <c r="AD83" s="6"/>
    </row>
    <row r="84" spans="1:30" ht="15.75" customHeight="1">
      <c r="A84" s="2">
        <v>135</v>
      </c>
      <c r="B84" s="16" t="s">
        <v>548</v>
      </c>
      <c r="C84" s="26">
        <v>3</v>
      </c>
      <c r="D84" s="6">
        <v>0</v>
      </c>
      <c r="E84" s="6"/>
      <c r="F84" s="6"/>
      <c r="G84" s="6"/>
      <c r="H84" s="6"/>
      <c r="I84" s="6"/>
      <c r="J84" s="6"/>
      <c r="K84" s="6"/>
      <c r="L84" s="6"/>
      <c r="M84" s="6"/>
      <c r="N84" s="6"/>
      <c r="O84" s="6"/>
      <c r="P84" s="6"/>
      <c r="Q84" s="6"/>
      <c r="R84" s="6"/>
      <c r="S84" s="6"/>
      <c r="T84" s="6"/>
      <c r="U84" s="6"/>
      <c r="V84" s="6"/>
      <c r="W84" s="6" t="s">
        <v>849</v>
      </c>
      <c r="X84" s="6"/>
      <c r="Y84" s="6"/>
      <c r="Z84" s="6"/>
      <c r="AA84" s="6"/>
      <c r="AB84" s="6"/>
      <c r="AC84" s="6"/>
      <c r="AD84" s="6"/>
    </row>
    <row r="85" spans="1:30" ht="15.75" customHeight="1">
      <c r="A85" s="2">
        <v>135</v>
      </c>
      <c r="B85" s="16" t="s">
        <v>548</v>
      </c>
      <c r="C85" s="26">
        <v>4</v>
      </c>
      <c r="D85" s="6">
        <v>0</v>
      </c>
      <c r="E85" s="6"/>
      <c r="F85" s="6"/>
      <c r="G85" s="6"/>
      <c r="H85" s="6"/>
      <c r="I85" s="6"/>
      <c r="J85" s="6"/>
      <c r="K85" s="6"/>
      <c r="L85" s="6"/>
      <c r="M85" s="6"/>
      <c r="N85" s="6"/>
      <c r="O85" s="6"/>
      <c r="P85" s="6"/>
      <c r="Q85" s="6"/>
      <c r="R85" s="6"/>
      <c r="S85" s="6"/>
      <c r="T85" s="6"/>
      <c r="U85" s="6"/>
      <c r="V85" s="6"/>
      <c r="W85" s="6" t="s">
        <v>850</v>
      </c>
      <c r="X85" s="6"/>
      <c r="Y85" s="6"/>
      <c r="Z85" s="6"/>
      <c r="AA85" s="6"/>
      <c r="AB85" s="6"/>
      <c r="AC85" s="6"/>
      <c r="AD85" s="6"/>
    </row>
    <row r="86" spans="1:30" ht="15.75" customHeight="1">
      <c r="A86" s="2">
        <v>135</v>
      </c>
      <c r="B86" s="16" t="s">
        <v>548</v>
      </c>
      <c r="C86" s="26">
        <v>5</v>
      </c>
      <c r="D86" s="6">
        <v>0</v>
      </c>
      <c r="E86" s="6"/>
      <c r="F86" s="6"/>
      <c r="G86" s="6"/>
      <c r="H86" s="6"/>
      <c r="I86" s="6"/>
      <c r="J86" s="6"/>
      <c r="K86" s="6"/>
      <c r="L86" s="6"/>
      <c r="M86" s="6"/>
      <c r="N86" s="6"/>
      <c r="O86" s="6"/>
      <c r="P86" s="6"/>
      <c r="Q86" s="6"/>
      <c r="R86" s="6"/>
      <c r="S86" s="6"/>
      <c r="T86" s="6"/>
      <c r="U86" s="6"/>
      <c r="V86" s="6"/>
      <c r="W86" s="6" t="s">
        <v>851</v>
      </c>
      <c r="X86" s="6"/>
      <c r="Y86" s="6"/>
      <c r="Z86" s="6"/>
      <c r="AA86" s="6"/>
      <c r="AB86" s="6"/>
      <c r="AC86" s="6"/>
      <c r="AD86" s="6"/>
    </row>
    <row r="87" spans="1:30" ht="15.75" customHeight="1">
      <c r="A87" s="2">
        <v>135</v>
      </c>
      <c r="B87" s="16" t="s">
        <v>548</v>
      </c>
      <c r="C87" s="26">
        <v>6</v>
      </c>
      <c r="D87" s="6">
        <v>0</v>
      </c>
      <c r="E87" s="6"/>
      <c r="F87" s="6"/>
      <c r="G87" s="6"/>
      <c r="H87" s="6"/>
      <c r="I87" s="6"/>
      <c r="J87" s="6"/>
      <c r="K87" s="6"/>
      <c r="L87" s="6"/>
      <c r="M87" s="6"/>
      <c r="N87" s="6"/>
      <c r="O87" s="6"/>
      <c r="P87" s="6"/>
      <c r="Q87" s="6"/>
      <c r="R87" s="6"/>
      <c r="S87" s="6"/>
      <c r="T87" s="6"/>
      <c r="U87" s="6"/>
      <c r="V87" s="6"/>
      <c r="W87" s="6" t="s">
        <v>852</v>
      </c>
      <c r="X87" s="6"/>
      <c r="Y87" s="6">
        <v>79</v>
      </c>
      <c r="Z87" s="6" t="s">
        <v>600</v>
      </c>
      <c r="AA87" s="6"/>
      <c r="AB87" s="6"/>
      <c r="AC87" s="6"/>
      <c r="AD87" s="6"/>
    </row>
    <row r="88" spans="1:30" ht="15.75" customHeight="1">
      <c r="A88" s="2">
        <v>135</v>
      </c>
      <c r="B88" s="16" t="s">
        <v>548</v>
      </c>
      <c r="C88" s="26">
        <v>7</v>
      </c>
      <c r="D88" s="6">
        <v>0</v>
      </c>
      <c r="E88" s="6"/>
      <c r="F88" s="6"/>
      <c r="G88" s="6"/>
      <c r="H88" s="6"/>
      <c r="I88" s="6"/>
      <c r="J88" s="6"/>
      <c r="K88" s="6"/>
      <c r="L88" s="6"/>
      <c r="M88" s="6"/>
      <c r="N88" s="6"/>
      <c r="O88" s="6"/>
      <c r="P88" s="6"/>
      <c r="Q88" s="6"/>
      <c r="R88" s="6"/>
      <c r="S88" s="6"/>
      <c r="T88" s="6"/>
      <c r="U88" s="6"/>
      <c r="V88" s="6"/>
      <c r="W88" s="6" t="s">
        <v>853</v>
      </c>
      <c r="X88" s="6"/>
      <c r="Y88" s="6">
        <v>72</v>
      </c>
      <c r="Z88" s="6" t="s">
        <v>600</v>
      </c>
      <c r="AA88" s="6"/>
      <c r="AB88" s="6"/>
      <c r="AC88" s="6"/>
      <c r="AD88" s="6"/>
    </row>
    <row r="89" spans="1:30" ht="15.75" customHeight="1">
      <c r="A89" s="2">
        <v>135</v>
      </c>
      <c r="B89" s="16" t="s">
        <v>548</v>
      </c>
      <c r="C89" s="26">
        <v>8</v>
      </c>
      <c r="D89" s="6">
        <v>0</v>
      </c>
      <c r="E89" s="6"/>
      <c r="F89" s="6"/>
      <c r="G89" s="6"/>
      <c r="H89" s="6"/>
      <c r="I89" s="6"/>
      <c r="J89" s="6"/>
      <c r="K89" s="6"/>
      <c r="L89" s="6"/>
      <c r="M89" s="6"/>
      <c r="N89" s="6"/>
      <c r="O89" s="6"/>
      <c r="P89" s="6"/>
      <c r="Q89" s="6"/>
      <c r="R89" s="6"/>
      <c r="S89" s="6"/>
      <c r="T89" s="6"/>
      <c r="U89" s="6"/>
      <c r="V89" s="6"/>
      <c r="W89" s="6" t="s">
        <v>853</v>
      </c>
      <c r="X89" s="6"/>
      <c r="Y89" s="6">
        <v>95</v>
      </c>
      <c r="Z89" s="6" t="s">
        <v>600</v>
      </c>
      <c r="AA89" s="6"/>
      <c r="AB89" s="6"/>
      <c r="AC89" s="6"/>
      <c r="AD89" s="6"/>
    </row>
    <row r="90" spans="1:30" ht="15.75" customHeight="1">
      <c r="A90" s="2">
        <v>136</v>
      </c>
      <c r="B90" s="16" t="s">
        <v>516</v>
      </c>
      <c r="C90" s="26">
        <v>0</v>
      </c>
      <c r="D90" s="6">
        <v>0</v>
      </c>
      <c r="E90" s="6"/>
      <c r="F90" s="6"/>
      <c r="G90" s="6"/>
      <c r="H90" s="6"/>
      <c r="I90" s="6"/>
      <c r="J90" s="6"/>
      <c r="K90" s="6"/>
      <c r="L90" s="6"/>
      <c r="M90" s="6"/>
      <c r="N90" s="6"/>
      <c r="O90" s="6"/>
      <c r="P90" s="6"/>
      <c r="Q90" s="6"/>
      <c r="R90" s="6"/>
      <c r="S90" s="6"/>
      <c r="T90" s="6"/>
      <c r="U90" s="6"/>
      <c r="V90" s="6"/>
      <c r="W90" s="6" t="s">
        <v>854</v>
      </c>
      <c r="X90" s="6" t="s">
        <v>855</v>
      </c>
      <c r="Y90" s="6">
        <v>135</v>
      </c>
      <c r="Z90" s="6" t="s">
        <v>600</v>
      </c>
      <c r="AA90" s="6" t="s">
        <v>856</v>
      </c>
      <c r="AB90" s="6" t="s">
        <v>857</v>
      </c>
      <c r="AC90" s="6"/>
      <c r="AD90" s="6"/>
    </row>
    <row r="91" spans="1:30" ht="15.75" customHeight="1">
      <c r="A91" s="2">
        <v>136</v>
      </c>
      <c r="B91" s="16" t="s">
        <v>516</v>
      </c>
      <c r="C91" s="26">
        <v>1</v>
      </c>
      <c r="D91" s="6">
        <v>0</v>
      </c>
      <c r="E91" s="6"/>
      <c r="F91" s="6"/>
      <c r="G91" s="6"/>
      <c r="H91" s="6"/>
      <c r="I91" s="6"/>
      <c r="J91" s="6"/>
      <c r="K91" s="6"/>
      <c r="L91" s="6"/>
      <c r="M91" s="6"/>
      <c r="N91" s="6"/>
      <c r="O91" s="6"/>
      <c r="P91" s="6"/>
      <c r="Q91" s="6"/>
      <c r="R91" s="6"/>
      <c r="S91" s="6"/>
      <c r="T91" s="6"/>
      <c r="U91" s="6"/>
      <c r="V91" s="6"/>
      <c r="W91" s="6" t="s">
        <v>858</v>
      </c>
      <c r="X91" s="6" t="s">
        <v>859</v>
      </c>
      <c r="Y91" s="6">
        <v>135</v>
      </c>
      <c r="Z91" s="6" t="s">
        <v>600</v>
      </c>
      <c r="AA91" s="6" t="s">
        <v>860</v>
      </c>
      <c r="AB91" s="6" t="s">
        <v>611</v>
      </c>
      <c r="AC91" s="6"/>
      <c r="AD91" s="6"/>
    </row>
    <row r="92" spans="1:30" ht="15.75" customHeight="1">
      <c r="A92" s="2">
        <v>136</v>
      </c>
      <c r="B92" s="16" t="s">
        <v>516</v>
      </c>
      <c r="C92" s="26">
        <v>2</v>
      </c>
      <c r="D92" s="6">
        <v>0</v>
      </c>
      <c r="E92" s="6"/>
      <c r="F92" s="6"/>
      <c r="G92" s="6"/>
      <c r="H92" s="6"/>
      <c r="I92" s="6"/>
      <c r="J92" s="6"/>
      <c r="K92" s="6"/>
      <c r="L92" s="6"/>
      <c r="M92" s="6"/>
      <c r="N92" s="6"/>
      <c r="O92" s="6"/>
      <c r="P92" s="6"/>
      <c r="Q92" s="6"/>
      <c r="R92" s="6"/>
      <c r="S92" s="6"/>
      <c r="T92" s="6"/>
      <c r="U92" s="6"/>
      <c r="V92" s="6"/>
      <c r="W92" s="6" t="s">
        <v>861</v>
      </c>
      <c r="X92" s="6"/>
      <c r="Y92" s="6">
        <v>0</v>
      </c>
      <c r="Z92" s="6" t="s">
        <v>600</v>
      </c>
      <c r="AA92" s="6"/>
      <c r="AB92" s="6" t="s">
        <v>862</v>
      </c>
      <c r="AC92" s="6"/>
      <c r="AD92" s="6"/>
    </row>
    <row r="93" spans="1:30" ht="15.75" customHeight="1">
      <c r="A93" s="2">
        <v>136</v>
      </c>
      <c r="B93" s="16" t="s">
        <v>516</v>
      </c>
      <c r="C93" s="26">
        <v>3</v>
      </c>
      <c r="D93" s="6">
        <v>0</v>
      </c>
      <c r="E93" s="6"/>
      <c r="F93" s="6"/>
      <c r="G93" s="6"/>
      <c r="H93" s="6"/>
      <c r="I93" s="6"/>
      <c r="J93" s="6"/>
      <c r="K93" s="6"/>
      <c r="L93" s="6"/>
      <c r="M93" s="6"/>
      <c r="N93" s="6"/>
      <c r="O93" s="6"/>
      <c r="P93" s="6"/>
      <c r="Q93" s="6"/>
      <c r="R93" s="6"/>
      <c r="S93" s="6"/>
      <c r="T93" s="6"/>
      <c r="U93" s="6"/>
      <c r="V93" s="6"/>
      <c r="W93" s="6"/>
      <c r="X93" s="6"/>
      <c r="Y93" s="6"/>
      <c r="Z93" s="6"/>
      <c r="AA93" s="6"/>
      <c r="AB93" s="6"/>
      <c r="AC93" s="6" t="s">
        <v>863</v>
      </c>
      <c r="AD93" s="6"/>
    </row>
    <row r="94" spans="1:30" ht="15.75" customHeight="1">
      <c r="A94" s="2">
        <v>136</v>
      </c>
      <c r="B94" s="16" t="s">
        <v>516</v>
      </c>
      <c r="C94" s="26">
        <v>4</v>
      </c>
      <c r="D94" s="6">
        <v>0</v>
      </c>
      <c r="E94" s="6"/>
      <c r="F94" s="6"/>
      <c r="G94" s="6"/>
      <c r="H94" s="6"/>
      <c r="I94" s="6"/>
      <c r="J94" s="6"/>
      <c r="K94" s="6"/>
      <c r="L94" s="6"/>
      <c r="M94" s="6"/>
      <c r="N94" s="6"/>
      <c r="O94" s="6"/>
      <c r="P94" s="6"/>
      <c r="Q94" s="6"/>
      <c r="R94" s="6"/>
      <c r="S94" s="6"/>
      <c r="T94" s="6"/>
      <c r="U94" s="6"/>
      <c r="V94" s="6"/>
      <c r="W94" s="6"/>
      <c r="X94" s="6"/>
      <c r="Y94" s="6"/>
      <c r="Z94" s="6"/>
      <c r="AA94" s="6"/>
      <c r="AB94" s="6"/>
      <c r="AC94" s="6" t="s">
        <v>864</v>
      </c>
      <c r="AD94" s="6"/>
    </row>
    <row r="95" spans="1:30" ht="15.75" customHeight="1">
      <c r="A95" s="2">
        <v>137</v>
      </c>
      <c r="B95" s="16" t="s">
        <v>551</v>
      </c>
      <c r="C95" s="26">
        <v>0</v>
      </c>
      <c r="D95" s="6">
        <v>0</v>
      </c>
      <c r="E95" s="6"/>
      <c r="F95" s="6"/>
      <c r="G95" s="6"/>
      <c r="H95" s="6"/>
      <c r="I95" s="6"/>
      <c r="J95" s="6"/>
      <c r="K95" s="6"/>
      <c r="L95" s="6"/>
      <c r="M95" s="6"/>
      <c r="N95" s="6"/>
      <c r="O95" s="6"/>
      <c r="P95" s="6"/>
      <c r="Q95" s="6"/>
      <c r="R95" s="6"/>
      <c r="S95" s="6"/>
      <c r="T95" s="6"/>
      <c r="U95" s="6"/>
      <c r="V95" s="6"/>
      <c r="W95" s="6" t="s">
        <v>865</v>
      </c>
      <c r="X95" s="6" t="s">
        <v>633</v>
      </c>
      <c r="Y95" s="6"/>
      <c r="Z95" s="6"/>
      <c r="AA95" s="6"/>
      <c r="AB95" s="6"/>
      <c r="AC95" s="6"/>
      <c r="AD95" s="6"/>
    </row>
    <row r="96" spans="1:30" ht="15.75" customHeight="1">
      <c r="A96" s="2">
        <v>137</v>
      </c>
      <c r="B96" s="16" t="s">
        <v>551</v>
      </c>
      <c r="C96" s="26">
        <v>1</v>
      </c>
      <c r="D96" s="6">
        <v>0</v>
      </c>
      <c r="E96" s="6"/>
      <c r="F96" s="6"/>
      <c r="G96" s="6"/>
      <c r="H96" s="6"/>
      <c r="I96" s="6"/>
      <c r="J96" s="6"/>
      <c r="K96" s="6"/>
      <c r="L96" s="6"/>
      <c r="M96" s="6"/>
      <c r="N96" s="6"/>
      <c r="O96" s="6"/>
      <c r="P96" s="6"/>
      <c r="Q96" s="6"/>
      <c r="R96" s="6"/>
      <c r="S96" s="6"/>
      <c r="T96" s="6"/>
      <c r="U96" s="6"/>
      <c r="V96" s="6"/>
      <c r="W96" s="6" t="s">
        <v>866</v>
      </c>
      <c r="X96" s="6" t="s">
        <v>633</v>
      </c>
      <c r="Y96" s="6"/>
      <c r="Z96" s="6"/>
      <c r="AA96" s="6"/>
      <c r="AB96" s="6"/>
      <c r="AC96" s="6"/>
      <c r="AD96" s="6"/>
    </row>
    <row r="97" spans="1:48" ht="15.75" customHeight="1">
      <c r="A97" s="2">
        <v>137</v>
      </c>
      <c r="B97" s="16" t="s">
        <v>551</v>
      </c>
      <c r="C97" s="26">
        <v>2</v>
      </c>
      <c r="D97" s="6">
        <v>0</v>
      </c>
      <c r="E97" s="6"/>
      <c r="F97" s="6"/>
      <c r="G97" s="6"/>
      <c r="H97" s="6"/>
      <c r="I97" s="6"/>
      <c r="J97" s="6"/>
      <c r="K97" s="6"/>
      <c r="L97" s="6"/>
      <c r="M97" s="6"/>
      <c r="N97" s="6"/>
      <c r="O97" s="6"/>
      <c r="P97" s="6"/>
      <c r="Q97" s="6"/>
      <c r="R97" s="6"/>
      <c r="S97" s="6"/>
      <c r="T97" s="6"/>
      <c r="U97" s="6"/>
      <c r="V97" s="6"/>
      <c r="W97" s="6" t="s">
        <v>867</v>
      </c>
      <c r="X97" s="6" t="s">
        <v>633</v>
      </c>
      <c r="Y97" s="6"/>
      <c r="Z97" s="6"/>
      <c r="AA97" s="6"/>
      <c r="AB97" s="6"/>
      <c r="AC97" s="6"/>
      <c r="AD97" s="6"/>
    </row>
    <row r="98" spans="1:48" ht="15.75" customHeight="1">
      <c r="A98" s="2">
        <v>137</v>
      </c>
      <c r="B98" s="16" t="s">
        <v>551</v>
      </c>
      <c r="C98" s="26">
        <v>3</v>
      </c>
      <c r="D98" s="6">
        <v>0</v>
      </c>
      <c r="E98" s="6"/>
      <c r="F98" s="6"/>
      <c r="G98" s="6"/>
      <c r="H98" s="6"/>
      <c r="I98" s="6"/>
      <c r="J98" s="6"/>
      <c r="K98" s="6"/>
      <c r="L98" s="6"/>
      <c r="M98" s="6"/>
      <c r="N98" s="6"/>
      <c r="O98" s="6"/>
      <c r="P98" s="6"/>
      <c r="Q98" s="6"/>
      <c r="R98" s="6"/>
      <c r="S98" s="6"/>
      <c r="T98" s="6"/>
      <c r="U98" s="6"/>
      <c r="V98" s="6"/>
      <c r="W98" s="6">
        <v>0</v>
      </c>
      <c r="X98" s="6"/>
      <c r="Y98" s="6">
        <v>0</v>
      </c>
      <c r="Z98" s="6" t="s">
        <v>600</v>
      </c>
      <c r="AA98" s="6"/>
      <c r="AB98" s="6"/>
      <c r="AC98" s="6"/>
      <c r="AD98" s="6"/>
    </row>
    <row r="99" spans="1:48" ht="15.75" customHeight="1">
      <c r="A99" s="2">
        <v>137</v>
      </c>
      <c r="B99" s="16" t="s">
        <v>551</v>
      </c>
      <c r="C99" s="26">
        <v>4</v>
      </c>
      <c r="D99" s="6">
        <v>0</v>
      </c>
      <c r="E99" s="6"/>
      <c r="F99" s="6"/>
      <c r="G99" s="6"/>
      <c r="H99" s="6"/>
      <c r="I99" s="6"/>
      <c r="J99" s="6"/>
      <c r="K99" s="6"/>
      <c r="L99" s="6"/>
      <c r="M99" s="6"/>
      <c r="N99" s="6"/>
      <c r="O99" s="6"/>
      <c r="P99" s="6"/>
      <c r="Q99" s="6"/>
      <c r="R99" s="6"/>
      <c r="S99" s="6"/>
      <c r="T99" s="6"/>
      <c r="U99" s="6"/>
      <c r="V99" s="6"/>
      <c r="W99" s="6"/>
      <c r="X99" s="6"/>
      <c r="Y99" s="6">
        <v>78</v>
      </c>
      <c r="Z99" s="6" t="s">
        <v>600</v>
      </c>
      <c r="AA99" s="6"/>
      <c r="AB99" s="6"/>
      <c r="AC99" s="6"/>
      <c r="AD99" s="6"/>
    </row>
    <row r="100" spans="1:48" ht="15.75" customHeight="1">
      <c r="A100" s="2">
        <v>137</v>
      </c>
      <c r="B100" s="16" t="s">
        <v>551</v>
      </c>
      <c r="C100" s="26">
        <v>5</v>
      </c>
      <c r="D100" s="6">
        <v>0</v>
      </c>
      <c r="E100" s="6"/>
      <c r="F100" s="6"/>
      <c r="G100" s="6"/>
      <c r="H100" s="6"/>
      <c r="I100" s="6"/>
      <c r="J100" s="6"/>
      <c r="K100" s="6"/>
      <c r="L100" s="6"/>
      <c r="M100" s="6"/>
      <c r="N100" s="6"/>
      <c r="O100" s="6"/>
      <c r="P100" s="6"/>
      <c r="Q100" s="6"/>
      <c r="R100" s="6"/>
      <c r="S100" s="6"/>
      <c r="T100" s="6"/>
      <c r="U100" s="6"/>
      <c r="V100" s="6"/>
      <c r="W100" s="6"/>
      <c r="X100" s="6"/>
      <c r="Y100" s="6">
        <v>156</v>
      </c>
      <c r="Z100" s="6" t="s">
        <v>600</v>
      </c>
      <c r="AA100" s="6"/>
      <c r="AB100" s="6"/>
      <c r="AC100" s="6"/>
      <c r="AD100" s="6"/>
    </row>
    <row r="101" spans="1:48" ht="15.75" customHeight="1">
      <c r="A101" s="2">
        <v>137</v>
      </c>
      <c r="B101" s="16" t="s">
        <v>551</v>
      </c>
      <c r="C101" s="26">
        <v>6</v>
      </c>
      <c r="D101" s="6">
        <v>0</v>
      </c>
      <c r="E101" s="6"/>
      <c r="F101" s="6"/>
      <c r="G101" s="6"/>
      <c r="H101" s="6"/>
      <c r="I101" s="6"/>
      <c r="J101" s="6"/>
      <c r="K101" s="6"/>
      <c r="L101" s="6"/>
      <c r="M101" s="6"/>
      <c r="N101" s="6"/>
      <c r="O101" s="6"/>
      <c r="P101" s="6"/>
      <c r="Q101" s="6"/>
      <c r="R101" s="6"/>
      <c r="S101" s="6"/>
      <c r="T101" s="6"/>
      <c r="U101" s="6"/>
      <c r="V101" s="6"/>
      <c r="W101" s="6"/>
      <c r="X101" s="6"/>
      <c r="Y101" s="6">
        <v>234</v>
      </c>
      <c r="Z101" s="6" t="s">
        <v>600</v>
      </c>
      <c r="AA101" s="6"/>
      <c r="AB101" s="6"/>
      <c r="AC101" s="6"/>
      <c r="AD101" s="6"/>
    </row>
    <row r="102" spans="1:48" ht="15.75" customHeight="1">
      <c r="A102" s="17">
        <v>138</v>
      </c>
      <c r="B102" s="49">
        <v>31444</v>
      </c>
      <c r="C102" s="26">
        <v>1</v>
      </c>
      <c r="D102" s="6">
        <v>0</v>
      </c>
      <c r="E102" s="6"/>
      <c r="F102" s="6"/>
      <c r="G102" s="6"/>
      <c r="H102" s="6"/>
      <c r="I102" s="6"/>
      <c r="J102" s="6"/>
      <c r="K102" s="6"/>
      <c r="L102" s="6"/>
      <c r="M102" s="6"/>
      <c r="N102" s="6"/>
      <c r="O102" s="6"/>
      <c r="P102" s="6"/>
      <c r="Q102" s="6"/>
      <c r="R102" s="6"/>
      <c r="S102" s="6"/>
      <c r="T102" s="6"/>
      <c r="U102" s="6"/>
      <c r="V102" s="6"/>
      <c r="W102" s="6" t="s">
        <v>872</v>
      </c>
      <c r="X102" s="6" t="s">
        <v>873</v>
      </c>
      <c r="Y102" s="6">
        <v>25</v>
      </c>
      <c r="Z102" s="6" t="s">
        <v>747</v>
      </c>
      <c r="AA102" s="14"/>
      <c r="AB102" s="14"/>
      <c r="AC102" s="14"/>
      <c r="AD102" s="6"/>
      <c r="AE102" s="6"/>
      <c r="AF102" s="6"/>
      <c r="AG102" s="6"/>
      <c r="AH102" s="6"/>
      <c r="AI102" s="6"/>
      <c r="AJ102" s="6"/>
      <c r="AK102" s="6"/>
      <c r="AL102" s="6"/>
      <c r="AM102" s="6"/>
      <c r="AN102" s="6"/>
      <c r="AO102" s="6"/>
      <c r="AP102" s="6"/>
      <c r="AQ102" s="6"/>
      <c r="AR102" s="6"/>
      <c r="AS102" s="6"/>
      <c r="AT102" s="6"/>
      <c r="AU102" s="6"/>
      <c r="AV102" s="6"/>
    </row>
    <row r="103" spans="1:48" ht="15.75" customHeight="1">
      <c r="A103" s="17">
        <v>138</v>
      </c>
      <c r="B103" s="49">
        <v>31444</v>
      </c>
      <c r="C103" s="26">
        <v>6</v>
      </c>
      <c r="D103" s="6">
        <v>0</v>
      </c>
      <c r="E103" s="6"/>
      <c r="F103" s="6"/>
      <c r="G103" s="6"/>
      <c r="H103" s="6"/>
      <c r="I103" s="6"/>
      <c r="J103" s="6"/>
      <c r="K103" s="6"/>
      <c r="L103" s="6"/>
      <c r="M103" s="6"/>
      <c r="N103" s="6"/>
      <c r="O103" s="6"/>
      <c r="P103" s="6"/>
      <c r="Q103" s="6"/>
      <c r="R103" s="6"/>
      <c r="S103" s="6"/>
      <c r="T103" s="6"/>
      <c r="U103" s="6"/>
      <c r="V103" s="6"/>
      <c r="W103" s="6" t="s">
        <v>875</v>
      </c>
      <c r="X103" s="6" t="s">
        <v>873</v>
      </c>
      <c r="Y103" s="6">
        <v>25</v>
      </c>
      <c r="Z103" s="6" t="s">
        <v>747</v>
      </c>
      <c r="AA103" s="14"/>
      <c r="AB103" s="14"/>
      <c r="AC103" s="14"/>
      <c r="AD103" s="6"/>
      <c r="AE103" s="6"/>
      <c r="AF103" s="6"/>
      <c r="AG103" s="6"/>
      <c r="AH103" s="6"/>
      <c r="AI103" s="6"/>
      <c r="AJ103" s="6"/>
      <c r="AK103" s="6"/>
      <c r="AL103" s="6"/>
      <c r="AM103" s="6"/>
      <c r="AN103" s="6"/>
      <c r="AO103" s="6"/>
      <c r="AP103" s="6"/>
      <c r="AQ103" s="6"/>
      <c r="AR103" s="6"/>
      <c r="AS103" s="6"/>
      <c r="AT103" s="6"/>
      <c r="AU103" s="6"/>
      <c r="AV103" s="6"/>
    </row>
    <row r="104" spans="1:48" ht="15.75" customHeight="1">
      <c r="A104" s="17">
        <v>138</v>
      </c>
      <c r="B104" s="49">
        <v>31444</v>
      </c>
      <c r="C104" s="26">
        <v>2</v>
      </c>
      <c r="D104" s="6">
        <v>0</v>
      </c>
      <c r="E104" s="6"/>
      <c r="F104" s="6"/>
      <c r="G104" s="6"/>
      <c r="H104" s="6"/>
      <c r="I104" s="6"/>
      <c r="J104" s="6"/>
      <c r="K104" s="6"/>
      <c r="L104" s="6"/>
      <c r="M104" s="6"/>
      <c r="N104" s="6"/>
      <c r="O104" s="6"/>
      <c r="P104" s="6"/>
      <c r="Q104" s="6"/>
      <c r="R104" s="6"/>
      <c r="S104" s="6"/>
      <c r="T104" s="6"/>
      <c r="U104" s="6"/>
      <c r="V104" s="6"/>
      <c r="W104" s="6" t="s">
        <v>877</v>
      </c>
      <c r="X104" s="6" t="s">
        <v>873</v>
      </c>
      <c r="Y104" s="6">
        <v>50</v>
      </c>
      <c r="Z104" s="6" t="s">
        <v>747</v>
      </c>
      <c r="AA104" s="14"/>
      <c r="AB104" s="14"/>
      <c r="AC104" s="14"/>
      <c r="AD104" s="6"/>
      <c r="AE104" s="6"/>
      <c r="AF104" s="6"/>
      <c r="AG104" s="6"/>
      <c r="AH104" s="6"/>
      <c r="AI104" s="6"/>
      <c r="AJ104" s="6"/>
      <c r="AK104" s="6"/>
      <c r="AL104" s="6"/>
      <c r="AM104" s="6"/>
      <c r="AN104" s="6"/>
      <c r="AO104" s="6"/>
      <c r="AP104" s="6"/>
      <c r="AQ104" s="6"/>
      <c r="AR104" s="6"/>
      <c r="AS104" s="6"/>
      <c r="AT104" s="6"/>
      <c r="AU104" s="6"/>
      <c r="AV104" s="6"/>
    </row>
    <row r="105" spans="1:48" ht="15.75" customHeight="1">
      <c r="A105" s="17">
        <v>138</v>
      </c>
      <c r="B105" s="49">
        <v>31444</v>
      </c>
      <c r="C105" s="26">
        <v>7</v>
      </c>
      <c r="D105" s="6">
        <v>0</v>
      </c>
      <c r="E105" s="6"/>
      <c r="F105" s="6"/>
      <c r="G105" s="6"/>
      <c r="H105" s="6"/>
      <c r="I105" s="6"/>
      <c r="J105" s="6"/>
      <c r="K105" s="6"/>
      <c r="L105" s="6"/>
      <c r="M105" s="6"/>
      <c r="N105" s="6"/>
      <c r="O105" s="6"/>
      <c r="P105" s="6"/>
      <c r="Q105" s="6"/>
      <c r="R105" s="6"/>
      <c r="S105" s="6"/>
      <c r="T105" s="6"/>
      <c r="U105" s="6"/>
      <c r="V105" s="6"/>
      <c r="W105" s="6" t="s">
        <v>883</v>
      </c>
      <c r="X105" s="6" t="s">
        <v>873</v>
      </c>
      <c r="Y105" s="6">
        <v>50</v>
      </c>
      <c r="Z105" s="6" t="s">
        <v>747</v>
      </c>
      <c r="AA105" s="14"/>
      <c r="AB105" s="14"/>
      <c r="AC105" s="14"/>
      <c r="AD105" s="6"/>
      <c r="AE105" s="6"/>
      <c r="AF105" s="6"/>
      <c r="AG105" s="6"/>
      <c r="AH105" s="6"/>
      <c r="AI105" s="6"/>
      <c r="AJ105" s="6"/>
      <c r="AK105" s="6"/>
      <c r="AL105" s="6"/>
      <c r="AM105" s="6"/>
      <c r="AN105" s="6"/>
      <c r="AO105" s="6"/>
      <c r="AP105" s="6"/>
      <c r="AQ105" s="6"/>
      <c r="AR105" s="6"/>
      <c r="AS105" s="6"/>
      <c r="AT105" s="6"/>
      <c r="AU105" s="6"/>
      <c r="AV105" s="6"/>
    </row>
    <row r="106" spans="1:48" ht="15.75" customHeight="1">
      <c r="A106" s="17">
        <v>138</v>
      </c>
      <c r="B106" s="49">
        <v>31447</v>
      </c>
      <c r="C106" s="26">
        <v>11</v>
      </c>
      <c r="D106" s="6">
        <v>0</v>
      </c>
      <c r="E106" s="6"/>
      <c r="F106" s="6"/>
      <c r="G106" s="6"/>
      <c r="H106" s="6"/>
      <c r="I106" s="6"/>
      <c r="J106" s="6"/>
      <c r="K106" s="6"/>
      <c r="L106" s="6"/>
      <c r="M106" s="6"/>
      <c r="N106" s="6"/>
      <c r="O106" s="6"/>
      <c r="P106" s="6"/>
      <c r="Q106" s="6"/>
      <c r="R106" s="6"/>
      <c r="S106" s="6"/>
      <c r="T106" s="6"/>
      <c r="U106" s="6"/>
      <c r="V106" s="6"/>
      <c r="W106" s="6" t="s">
        <v>886</v>
      </c>
      <c r="X106" s="6" t="s">
        <v>873</v>
      </c>
      <c r="Y106" s="6">
        <v>50</v>
      </c>
      <c r="Z106" s="6" t="s">
        <v>747</v>
      </c>
      <c r="AA106" s="14"/>
      <c r="AB106" s="14"/>
      <c r="AC106" s="14"/>
      <c r="AD106" s="6"/>
      <c r="AE106" s="6"/>
      <c r="AF106" s="6"/>
      <c r="AG106" s="6"/>
      <c r="AH106" s="6"/>
      <c r="AI106" s="6"/>
      <c r="AJ106" s="6"/>
      <c r="AK106" s="6"/>
      <c r="AL106" s="6"/>
      <c r="AM106" s="6"/>
      <c r="AN106" s="6"/>
      <c r="AO106" s="6"/>
      <c r="AP106" s="6"/>
      <c r="AQ106" s="6"/>
      <c r="AR106" s="6"/>
      <c r="AS106" s="6"/>
      <c r="AT106" s="6"/>
      <c r="AU106" s="6"/>
      <c r="AV106" s="6"/>
    </row>
    <row r="107" spans="1:48" ht="15.75" customHeight="1">
      <c r="A107" s="17">
        <v>138</v>
      </c>
      <c r="B107" s="49">
        <v>31444</v>
      </c>
      <c r="C107" s="26">
        <v>3</v>
      </c>
      <c r="D107" s="6">
        <v>0</v>
      </c>
      <c r="E107" s="6"/>
      <c r="F107" s="6"/>
      <c r="G107" s="6"/>
      <c r="H107" s="6"/>
      <c r="I107" s="6"/>
      <c r="J107" s="6"/>
      <c r="K107" s="6"/>
      <c r="L107" s="6"/>
      <c r="M107" s="6"/>
      <c r="N107" s="6"/>
      <c r="O107" s="6"/>
      <c r="P107" s="6"/>
      <c r="Q107" s="6"/>
      <c r="R107" s="6"/>
      <c r="S107" s="6"/>
      <c r="T107" s="6"/>
      <c r="U107" s="6"/>
      <c r="V107" s="6"/>
      <c r="W107" s="6" t="s">
        <v>889</v>
      </c>
      <c r="X107" s="6" t="s">
        <v>873</v>
      </c>
      <c r="Y107" s="6">
        <v>75</v>
      </c>
      <c r="Z107" s="6" t="s">
        <v>747</v>
      </c>
      <c r="AA107" s="14"/>
      <c r="AB107" s="14"/>
      <c r="AC107" s="14"/>
      <c r="AD107" s="6"/>
      <c r="AE107" s="6"/>
      <c r="AF107" s="6"/>
      <c r="AG107" s="6"/>
      <c r="AH107" s="6"/>
      <c r="AI107" s="6"/>
      <c r="AJ107" s="6"/>
      <c r="AK107" s="6"/>
      <c r="AL107" s="6"/>
      <c r="AM107" s="6"/>
      <c r="AN107" s="6"/>
      <c r="AO107" s="6"/>
      <c r="AP107" s="6"/>
      <c r="AQ107" s="6"/>
      <c r="AR107" s="6"/>
      <c r="AS107" s="6"/>
      <c r="AT107" s="6"/>
      <c r="AU107" s="6"/>
      <c r="AV107" s="6"/>
    </row>
    <row r="108" spans="1:48" ht="15.75" customHeight="1">
      <c r="A108" s="17">
        <v>138</v>
      </c>
      <c r="B108" s="49">
        <v>31444</v>
      </c>
      <c r="C108" s="26">
        <v>8</v>
      </c>
      <c r="D108" s="6">
        <v>0</v>
      </c>
      <c r="E108" s="6"/>
      <c r="F108" s="6"/>
      <c r="G108" s="6"/>
      <c r="H108" s="6"/>
      <c r="I108" s="6"/>
      <c r="J108" s="6"/>
      <c r="K108" s="6"/>
      <c r="L108" s="6"/>
      <c r="M108" s="6"/>
      <c r="N108" s="6"/>
      <c r="O108" s="6"/>
      <c r="P108" s="6"/>
      <c r="Q108" s="6"/>
      <c r="R108" s="6"/>
      <c r="S108" s="6"/>
      <c r="T108" s="6"/>
      <c r="U108" s="6"/>
      <c r="V108" s="6"/>
      <c r="W108" s="6" t="s">
        <v>892</v>
      </c>
      <c r="X108" s="6" t="s">
        <v>873</v>
      </c>
      <c r="Y108" s="6">
        <v>75</v>
      </c>
      <c r="Z108" s="6" t="s">
        <v>747</v>
      </c>
      <c r="AA108" s="14"/>
      <c r="AB108" s="14"/>
      <c r="AC108" s="14"/>
      <c r="AD108" s="6"/>
      <c r="AE108" s="6"/>
      <c r="AF108" s="6"/>
      <c r="AG108" s="6"/>
      <c r="AH108" s="6"/>
      <c r="AI108" s="6"/>
      <c r="AJ108" s="6"/>
      <c r="AK108" s="6"/>
      <c r="AL108" s="6"/>
      <c r="AM108" s="6"/>
      <c r="AN108" s="6"/>
      <c r="AO108" s="6"/>
      <c r="AP108" s="6"/>
      <c r="AQ108" s="6"/>
      <c r="AR108" s="6"/>
      <c r="AS108" s="6"/>
      <c r="AT108" s="6"/>
      <c r="AU108" s="6"/>
      <c r="AV108" s="6"/>
    </row>
    <row r="109" spans="1:48" ht="15.75" customHeight="1">
      <c r="A109" s="17">
        <v>138</v>
      </c>
      <c r="B109" s="49">
        <v>31448</v>
      </c>
      <c r="C109" s="26">
        <v>12</v>
      </c>
      <c r="D109" s="6">
        <v>0</v>
      </c>
      <c r="E109" s="6"/>
      <c r="F109" s="6"/>
      <c r="G109" s="6"/>
      <c r="H109" s="6"/>
      <c r="I109" s="6"/>
      <c r="J109" s="6"/>
      <c r="K109" s="6"/>
      <c r="L109" s="6"/>
      <c r="M109" s="6"/>
      <c r="N109" s="6"/>
      <c r="O109" s="6"/>
      <c r="P109" s="6"/>
      <c r="Q109" s="6"/>
      <c r="R109" s="6"/>
      <c r="S109" s="6"/>
      <c r="T109" s="6"/>
      <c r="U109" s="6"/>
      <c r="V109" s="6"/>
      <c r="W109" s="6" t="s">
        <v>898</v>
      </c>
      <c r="X109" s="6" t="s">
        <v>873</v>
      </c>
      <c r="Y109" s="6">
        <v>75</v>
      </c>
      <c r="Z109" s="6" t="s">
        <v>747</v>
      </c>
      <c r="AA109" s="14"/>
      <c r="AB109" s="14"/>
      <c r="AC109" s="14"/>
      <c r="AD109" s="6"/>
      <c r="AE109" s="6"/>
      <c r="AF109" s="6"/>
      <c r="AG109" s="6"/>
      <c r="AH109" s="6"/>
      <c r="AI109" s="6"/>
      <c r="AJ109" s="6"/>
      <c r="AK109" s="6"/>
      <c r="AL109" s="6"/>
      <c r="AM109" s="6"/>
      <c r="AN109" s="6"/>
      <c r="AO109" s="6"/>
      <c r="AP109" s="6"/>
      <c r="AQ109" s="6"/>
      <c r="AR109" s="6"/>
      <c r="AS109" s="6"/>
      <c r="AT109" s="6"/>
      <c r="AU109" s="6"/>
      <c r="AV109" s="6"/>
    </row>
    <row r="110" spans="1:48" ht="15.75" customHeight="1">
      <c r="A110" s="17">
        <v>138</v>
      </c>
      <c r="B110" s="49">
        <v>31451</v>
      </c>
      <c r="C110" s="26">
        <v>15</v>
      </c>
      <c r="D110" s="6">
        <v>0</v>
      </c>
      <c r="E110" s="6"/>
      <c r="F110" s="6"/>
      <c r="G110" s="6"/>
      <c r="H110" s="6"/>
      <c r="I110" s="6"/>
      <c r="J110" s="6"/>
      <c r="K110" s="6"/>
      <c r="L110" s="6"/>
      <c r="M110" s="6"/>
      <c r="N110" s="6"/>
      <c r="O110" s="6"/>
      <c r="P110" s="6"/>
      <c r="Q110" s="6"/>
      <c r="R110" s="6"/>
      <c r="S110" s="6"/>
      <c r="T110" s="6"/>
      <c r="U110" s="6"/>
      <c r="V110" s="6"/>
      <c r="W110" s="6" t="s">
        <v>902</v>
      </c>
      <c r="X110" s="6" t="s">
        <v>873</v>
      </c>
      <c r="Y110" s="6">
        <v>75</v>
      </c>
      <c r="Z110" s="6" t="s">
        <v>747</v>
      </c>
      <c r="AA110" s="14"/>
      <c r="AB110" s="14"/>
      <c r="AC110" s="14"/>
      <c r="AD110" s="6"/>
      <c r="AE110" s="6"/>
      <c r="AF110" s="6"/>
      <c r="AG110" s="6"/>
      <c r="AH110" s="6"/>
      <c r="AI110" s="6"/>
      <c r="AJ110" s="6"/>
      <c r="AK110" s="6"/>
      <c r="AL110" s="6"/>
      <c r="AM110" s="6"/>
      <c r="AN110" s="6"/>
      <c r="AO110" s="6"/>
      <c r="AP110" s="6"/>
      <c r="AQ110" s="6"/>
      <c r="AR110" s="6"/>
      <c r="AS110" s="6"/>
      <c r="AT110" s="6"/>
      <c r="AU110" s="6"/>
      <c r="AV110" s="6"/>
    </row>
    <row r="111" spans="1:48" ht="15.75" customHeight="1">
      <c r="A111" s="17">
        <v>138</v>
      </c>
      <c r="B111" s="49">
        <v>31444</v>
      </c>
      <c r="C111" s="26">
        <v>4</v>
      </c>
      <c r="D111" s="6">
        <v>0</v>
      </c>
      <c r="E111" s="6"/>
      <c r="F111" s="6"/>
      <c r="G111" s="6"/>
      <c r="H111" s="6"/>
      <c r="I111" s="6"/>
      <c r="J111" s="6"/>
      <c r="K111" s="6"/>
      <c r="L111" s="6"/>
      <c r="M111" s="6"/>
      <c r="N111" s="6"/>
      <c r="O111" s="6"/>
      <c r="P111" s="6"/>
      <c r="Q111" s="6"/>
      <c r="R111" s="6"/>
      <c r="S111" s="6"/>
      <c r="T111" s="6"/>
      <c r="U111" s="6"/>
      <c r="V111" s="6"/>
      <c r="W111" s="6" t="s">
        <v>907</v>
      </c>
      <c r="X111" s="6" t="s">
        <v>873</v>
      </c>
      <c r="Y111" s="6">
        <v>125</v>
      </c>
      <c r="Z111" s="6" t="s">
        <v>747</v>
      </c>
      <c r="AA111" s="14"/>
      <c r="AB111" s="14"/>
      <c r="AC111" s="14"/>
      <c r="AD111" s="6"/>
      <c r="AE111" s="6"/>
      <c r="AF111" s="6"/>
      <c r="AG111" s="6"/>
      <c r="AH111" s="6"/>
      <c r="AI111" s="6"/>
      <c r="AJ111" s="6"/>
      <c r="AK111" s="6"/>
      <c r="AL111" s="6"/>
      <c r="AM111" s="6"/>
      <c r="AN111" s="6"/>
      <c r="AO111" s="6"/>
      <c r="AP111" s="6"/>
      <c r="AQ111" s="6"/>
      <c r="AR111" s="6"/>
      <c r="AS111" s="6"/>
      <c r="AT111" s="6"/>
      <c r="AU111" s="6"/>
      <c r="AV111" s="6"/>
    </row>
    <row r="112" spans="1:48" ht="15.75" customHeight="1">
      <c r="A112" s="17">
        <v>138</v>
      </c>
      <c r="B112" s="49">
        <v>31445</v>
      </c>
      <c r="C112" s="26">
        <v>9</v>
      </c>
      <c r="D112" s="6">
        <v>0</v>
      </c>
      <c r="E112" s="6"/>
      <c r="F112" s="6"/>
      <c r="G112" s="6"/>
      <c r="H112" s="6"/>
      <c r="I112" s="6"/>
      <c r="J112" s="6"/>
      <c r="K112" s="6"/>
      <c r="L112" s="6"/>
      <c r="M112" s="6"/>
      <c r="N112" s="6"/>
      <c r="O112" s="6"/>
      <c r="P112" s="6"/>
      <c r="Q112" s="6"/>
      <c r="R112" s="6"/>
      <c r="S112" s="6"/>
      <c r="T112" s="6"/>
      <c r="U112" s="6"/>
      <c r="V112" s="6"/>
      <c r="W112" s="6" t="s">
        <v>911</v>
      </c>
      <c r="X112" s="6" t="s">
        <v>873</v>
      </c>
      <c r="Y112" s="6">
        <v>125</v>
      </c>
      <c r="Z112" s="6" t="s">
        <v>747</v>
      </c>
      <c r="AA112" s="14"/>
      <c r="AB112" s="14"/>
      <c r="AC112" s="14"/>
      <c r="AD112" s="6"/>
      <c r="AE112" s="6"/>
      <c r="AF112" s="6"/>
      <c r="AG112" s="6"/>
      <c r="AH112" s="6"/>
      <c r="AI112" s="6"/>
      <c r="AJ112" s="6"/>
      <c r="AK112" s="6"/>
      <c r="AL112" s="6"/>
      <c r="AM112" s="6"/>
      <c r="AN112" s="6"/>
      <c r="AO112" s="6"/>
      <c r="AP112" s="6"/>
      <c r="AQ112" s="6"/>
      <c r="AR112" s="6"/>
      <c r="AS112" s="6"/>
      <c r="AT112" s="6"/>
      <c r="AU112" s="6"/>
      <c r="AV112" s="6"/>
    </row>
    <row r="113" spans="1:48" ht="15.75" customHeight="1">
      <c r="A113" s="17">
        <v>138</v>
      </c>
      <c r="B113" s="49">
        <v>31449</v>
      </c>
      <c r="C113" s="26">
        <v>13</v>
      </c>
      <c r="D113" s="6">
        <v>0</v>
      </c>
      <c r="E113" s="6"/>
      <c r="F113" s="6"/>
      <c r="G113" s="6"/>
      <c r="H113" s="6"/>
      <c r="I113" s="6"/>
      <c r="J113" s="6"/>
      <c r="K113" s="6"/>
      <c r="L113" s="6"/>
      <c r="M113" s="6"/>
      <c r="N113" s="6"/>
      <c r="O113" s="6"/>
      <c r="P113" s="6"/>
      <c r="Q113" s="6"/>
      <c r="R113" s="6"/>
      <c r="S113" s="6"/>
      <c r="T113" s="6"/>
      <c r="U113" s="6"/>
      <c r="V113" s="6"/>
      <c r="W113" s="6" t="s">
        <v>916</v>
      </c>
      <c r="X113" s="6" t="s">
        <v>873</v>
      </c>
      <c r="Y113" s="6">
        <v>125</v>
      </c>
      <c r="Z113" s="6" t="s">
        <v>747</v>
      </c>
      <c r="AA113" s="14"/>
      <c r="AB113" s="14"/>
      <c r="AC113" s="14"/>
      <c r="AD113" s="6"/>
      <c r="AE113" s="6"/>
      <c r="AF113" s="6"/>
      <c r="AG113" s="6"/>
      <c r="AH113" s="6"/>
      <c r="AI113" s="6"/>
      <c r="AJ113" s="6"/>
      <c r="AK113" s="6"/>
      <c r="AL113" s="6"/>
      <c r="AM113" s="6"/>
      <c r="AN113" s="6"/>
      <c r="AO113" s="6"/>
      <c r="AP113" s="6"/>
      <c r="AQ113" s="6"/>
      <c r="AR113" s="6"/>
      <c r="AS113" s="6"/>
      <c r="AT113" s="6"/>
      <c r="AU113" s="6"/>
      <c r="AV113" s="6"/>
    </row>
    <row r="114" spans="1:48" ht="15.75" customHeight="1">
      <c r="A114" s="17">
        <v>138</v>
      </c>
      <c r="B114" s="49">
        <v>31452</v>
      </c>
      <c r="C114" s="26">
        <v>16</v>
      </c>
      <c r="D114" s="6">
        <v>0</v>
      </c>
      <c r="E114" s="6"/>
      <c r="F114" s="6"/>
      <c r="G114" s="6"/>
      <c r="H114" s="6"/>
      <c r="I114" s="6"/>
      <c r="J114" s="6"/>
      <c r="K114" s="6"/>
      <c r="L114" s="6"/>
      <c r="M114" s="6"/>
      <c r="N114" s="6"/>
      <c r="O114" s="6"/>
      <c r="P114" s="6"/>
      <c r="Q114" s="6"/>
      <c r="R114" s="6"/>
      <c r="S114" s="6"/>
      <c r="T114" s="6"/>
      <c r="U114" s="6"/>
      <c r="V114" s="6"/>
      <c r="W114" s="6" t="s">
        <v>925</v>
      </c>
      <c r="X114" s="6" t="s">
        <v>873</v>
      </c>
      <c r="Y114" s="6">
        <v>125</v>
      </c>
      <c r="Z114" s="6" t="s">
        <v>747</v>
      </c>
      <c r="AA114" s="14"/>
      <c r="AB114" s="14"/>
      <c r="AC114" s="14"/>
      <c r="AD114" s="6"/>
      <c r="AE114" s="6"/>
      <c r="AF114" s="6"/>
      <c r="AG114" s="6"/>
      <c r="AH114" s="6"/>
      <c r="AI114" s="6"/>
      <c r="AJ114" s="6"/>
      <c r="AK114" s="6"/>
      <c r="AL114" s="6"/>
      <c r="AM114" s="6"/>
      <c r="AN114" s="6"/>
      <c r="AO114" s="6"/>
      <c r="AP114" s="6"/>
      <c r="AQ114" s="6"/>
      <c r="AR114" s="6"/>
      <c r="AS114" s="6"/>
      <c r="AT114" s="6"/>
      <c r="AU114" s="6"/>
      <c r="AV114" s="6"/>
    </row>
    <row r="115" spans="1:48" ht="15.75" customHeight="1">
      <c r="A115" s="17">
        <v>138</v>
      </c>
      <c r="B115" s="49">
        <v>31454</v>
      </c>
      <c r="C115" s="26">
        <v>18</v>
      </c>
      <c r="D115" s="6">
        <v>0</v>
      </c>
      <c r="E115" s="6"/>
      <c r="F115" s="6"/>
      <c r="G115" s="6"/>
      <c r="H115" s="6"/>
      <c r="I115" s="6"/>
      <c r="J115" s="6"/>
      <c r="K115" s="6"/>
      <c r="L115" s="6"/>
      <c r="M115" s="6"/>
      <c r="N115" s="6"/>
      <c r="O115" s="6"/>
      <c r="P115" s="6"/>
      <c r="Q115" s="6"/>
      <c r="R115" s="6"/>
      <c r="S115" s="6"/>
      <c r="T115" s="6"/>
      <c r="U115" s="6"/>
      <c r="V115" s="6"/>
      <c r="W115" s="6" t="s">
        <v>930</v>
      </c>
      <c r="X115" s="6" t="s">
        <v>873</v>
      </c>
      <c r="Y115" s="6">
        <v>125</v>
      </c>
      <c r="Z115" s="6" t="s">
        <v>747</v>
      </c>
      <c r="AA115" s="14"/>
      <c r="AB115" s="6"/>
      <c r="AC115" s="14"/>
      <c r="AD115" s="6"/>
      <c r="AE115" s="6"/>
      <c r="AF115" s="6"/>
      <c r="AG115" s="6"/>
      <c r="AH115" s="6"/>
      <c r="AI115" s="6"/>
      <c r="AJ115" s="6"/>
      <c r="AK115" s="6"/>
      <c r="AL115" s="6"/>
      <c r="AM115" s="6"/>
      <c r="AN115" s="6"/>
      <c r="AO115" s="6"/>
      <c r="AP115" s="6"/>
      <c r="AQ115" s="6"/>
      <c r="AR115" s="6"/>
      <c r="AS115" s="6"/>
      <c r="AT115" s="6"/>
      <c r="AU115" s="6"/>
      <c r="AV115" s="6"/>
    </row>
    <row r="116" spans="1:48" ht="15.75" customHeight="1">
      <c r="A116" s="17">
        <v>138</v>
      </c>
      <c r="B116" s="49">
        <v>31444</v>
      </c>
      <c r="C116" s="26">
        <v>5</v>
      </c>
      <c r="D116" s="6">
        <v>0</v>
      </c>
      <c r="E116" s="6"/>
      <c r="F116" s="6"/>
      <c r="G116" s="6"/>
      <c r="H116" s="6"/>
      <c r="I116" s="6"/>
      <c r="J116" s="6"/>
      <c r="K116" s="6"/>
      <c r="L116" s="6"/>
      <c r="M116" s="6"/>
      <c r="N116" s="6"/>
      <c r="O116" s="6"/>
      <c r="P116" s="6"/>
      <c r="Q116" s="6"/>
      <c r="R116" s="6"/>
      <c r="S116" s="6"/>
      <c r="T116" s="6"/>
      <c r="U116" s="6"/>
      <c r="V116" s="6"/>
      <c r="W116" s="6" t="s">
        <v>934</v>
      </c>
      <c r="X116" s="6" t="s">
        <v>873</v>
      </c>
      <c r="Y116" s="6">
        <v>175</v>
      </c>
      <c r="Z116" s="6" t="s">
        <v>747</v>
      </c>
      <c r="AA116" s="14"/>
      <c r="AB116" s="6"/>
      <c r="AC116" s="14"/>
      <c r="AD116" s="6"/>
      <c r="AE116" s="6"/>
      <c r="AF116" s="6"/>
      <c r="AG116" s="6"/>
      <c r="AH116" s="6"/>
      <c r="AI116" s="6"/>
      <c r="AJ116" s="6"/>
      <c r="AK116" s="6"/>
      <c r="AL116" s="6"/>
      <c r="AM116" s="6"/>
      <c r="AN116" s="6"/>
      <c r="AO116" s="6"/>
      <c r="AP116" s="6"/>
      <c r="AQ116" s="6"/>
      <c r="AR116" s="6"/>
      <c r="AS116" s="6"/>
      <c r="AT116" s="6"/>
      <c r="AU116" s="6"/>
      <c r="AV116" s="6"/>
    </row>
    <row r="117" spans="1:48" ht="15.75" customHeight="1">
      <c r="A117" s="17">
        <v>138</v>
      </c>
      <c r="B117" s="49">
        <v>31446</v>
      </c>
      <c r="C117" s="26">
        <v>10</v>
      </c>
      <c r="D117" s="6">
        <v>0</v>
      </c>
      <c r="E117" s="6"/>
      <c r="F117" s="6"/>
      <c r="G117" s="6"/>
      <c r="H117" s="6"/>
      <c r="I117" s="6"/>
      <c r="J117" s="6"/>
      <c r="K117" s="6"/>
      <c r="L117" s="6"/>
      <c r="M117" s="6"/>
      <c r="N117" s="6"/>
      <c r="O117" s="6"/>
      <c r="P117" s="6"/>
      <c r="Q117" s="6"/>
      <c r="R117" s="6"/>
      <c r="S117" s="6"/>
      <c r="T117" s="6"/>
      <c r="U117" s="6"/>
      <c r="V117" s="6"/>
      <c r="W117" s="6" t="s">
        <v>940</v>
      </c>
      <c r="X117" s="6" t="s">
        <v>873</v>
      </c>
      <c r="Y117" s="6">
        <v>175</v>
      </c>
      <c r="Z117" s="6" t="s">
        <v>747</v>
      </c>
      <c r="AA117" s="14"/>
      <c r="AB117" s="6"/>
      <c r="AC117" s="14"/>
      <c r="AD117" s="6"/>
      <c r="AE117" s="6"/>
      <c r="AF117" s="6"/>
      <c r="AG117" s="6"/>
      <c r="AH117" s="6"/>
      <c r="AI117" s="6"/>
      <c r="AJ117" s="6"/>
      <c r="AK117" s="6"/>
      <c r="AL117" s="6"/>
      <c r="AM117" s="6"/>
      <c r="AN117" s="6"/>
      <c r="AO117" s="6"/>
      <c r="AP117" s="6"/>
      <c r="AQ117" s="6"/>
      <c r="AR117" s="6"/>
      <c r="AS117" s="6"/>
      <c r="AT117" s="6"/>
      <c r="AU117" s="6"/>
      <c r="AV117" s="6"/>
    </row>
    <row r="118" spans="1:48" ht="15.75" customHeight="1">
      <c r="A118" s="17">
        <v>138</v>
      </c>
      <c r="B118" s="49">
        <v>31450</v>
      </c>
      <c r="C118" s="26">
        <v>14</v>
      </c>
      <c r="D118" s="6">
        <v>0</v>
      </c>
      <c r="E118" s="6"/>
      <c r="F118" s="6"/>
      <c r="G118" s="6"/>
      <c r="H118" s="6"/>
      <c r="I118" s="6"/>
      <c r="J118" s="6"/>
      <c r="K118" s="6"/>
      <c r="L118" s="6"/>
      <c r="M118" s="6"/>
      <c r="N118" s="6"/>
      <c r="O118" s="6"/>
      <c r="P118" s="6"/>
      <c r="Q118" s="6"/>
      <c r="R118" s="6"/>
      <c r="S118" s="6"/>
      <c r="T118" s="6"/>
      <c r="U118" s="6"/>
      <c r="V118" s="6"/>
      <c r="W118" s="6" t="s">
        <v>948</v>
      </c>
      <c r="X118" s="6" t="s">
        <v>873</v>
      </c>
      <c r="Y118" s="6">
        <v>175</v>
      </c>
      <c r="Z118" s="6" t="s">
        <v>747</v>
      </c>
      <c r="AA118" s="14"/>
      <c r="AB118" s="6"/>
      <c r="AC118" s="14"/>
      <c r="AD118" s="6"/>
      <c r="AE118" s="6"/>
      <c r="AF118" s="6"/>
      <c r="AG118" s="6"/>
      <c r="AH118" s="6"/>
      <c r="AI118" s="6"/>
      <c r="AJ118" s="6"/>
      <c r="AK118" s="6"/>
      <c r="AL118" s="6"/>
      <c r="AM118" s="6"/>
      <c r="AN118" s="6"/>
      <c r="AO118" s="6"/>
      <c r="AP118" s="6"/>
      <c r="AQ118" s="6"/>
      <c r="AR118" s="6"/>
      <c r="AS118" s="6"/>
      <c r="AT118" s="6"/>
      <c r="AU118" s="6"/>
      <c r="AV118" s="6"/>
    </row>
    <row r="119" spans="1:48" ht="15.75" customHeight="1">
      <c r="A119" s="17">
        <v>138</v>
      </c>
      <c r="B119" s="49">
        <v>31453</v>
      </c>
      <c r="C119" s="26">
        <v>17</v>
      </c>
      <c r="D119" s="6">
        <v>0</v>
      </c>
      <c r="E119" s="6"/>
      <c r="F119" s="6"/>
      <c r="G119" s="6"/>
      <c r="H119" s="6"/>
      <c r="I119" s="6"/>
      <c r="J119" s="6"/>
      <c r="K119" s="6"/>
      <c r="L119" s="6"/>
      <c r="M119" s="6"/>
      <c r="N119" s="6"/>
      <c r="O119" s="6"/>
      <c r="P119" s="6"/>
      <c r="Q119" s="6"/>
      <c r="R119" s="6"/>
      <c r="S119" s="6"/>
      <c r="T119" s="6"/>
      <c r="U119" s="6"/>
      <c r="V119" s="6"/>
      <c r="W119" s="6" t="s">
        <v>953</v>
      </c>
      <c r="X119" s="6" t="s">
        <v>873</v>
      </c>
      <c r="Y119" s="6">
        <v>175</v>
      </c>
      <c r="Z119" s="6" t="s">
        <v>747</v>
      </c>
      <c r="AA119" s="6"/>
      <c r="AB119" s="6"/>
      <c r="AC119" s="14"/>
      <c r="AD119" s="6"/>
      <c r="AE119" s="6"/>
      <c r="AF119" s="6"/>
      <c r="AG119" s="6"/>
      <c r="AH119" s="6"/>
      <c r="AI119" s="6"/>
      <c r="AJ119" s="6"/>
      <c r="AK119" s="6"/>
      <c r="AL119" s="6"/>
      <c r="AM119" s="6"/>
      <c r="AN119" s="6"/>
      <c r="AO119" s="6"/>
      <c r="AP119" s="6"/>
      <c r="AQ119" s="6"/>
      <c r="AR119" s="6"/>
      <c r="AS119" s="6"/>
      <c r="AT119" s="6"/>
      <c r="AU119" s="6"/>
      <c r="AV119" s="6"/>
    </row>
    <row r="120" spans="1:48" ht="15.75" customHeight="1">
      <c r="A120" s="17">
        <v>138</v>
      </c>
      <c r="B120" s="49">
        <v>31455</v>
      </c>
      <c r="C120" s="26">
        <v>19</v>
      </c>
      <c r="D120" s="6">
        <v>0</v>
      </c>
      <c r="E120" s="6"/>
      <c r="F120" s="6"/>
      <c r="G120" s="6"/>
      <c r="H120" s="6"/>
      <c r="I120" s="6"/>
      <c r="J120" s="6"/>
      <c r="K120" s="6"/>
      <c r="L120" s="6"/>
      <c r="M120" s="6"/>
      <c r="N120" s="6"/>
      <c r="O120" s="6"/>
      <c r="P120" s="6"/>
      <c r="Q120" s="6"/>
      <c r="R120" s="6"/>
      <c r="S120" s="6"/>
      <c r="T120" s="6"/>
      <c r="U120" s="6"/>
      <c r="V120" s="6"/>
      <c r="W120" s="6" t="s">
        <v>960</v>
      </c>
      <c r="X120" s="6" t="s">
        <v>873</v>
      </c>
      <c r="Y120" s="6">
        <v>175</v>
      </c>
      <c r="Z120" s="6" t="s">
        <v>747</v>
      </c>
      <c r="AA120" s="6"/>
      <c r="AB120" s="6"/>
      <c r="AC120" s="14"/>
      <c r="AD120" s="6"/>
      <c r="AE120" s="6"/>
      <c r="AF120" s="6"/>
      <c r="AG120" s="6"/>
      <c r="AH120" s="6"/>
      <c r="AI120" s="6"/>
      <c r="AJ120" s="6"/>
      <c r="AK120" s="6"/>
      <c r="AL120" s="6"/>
      <c r="AM120" s="6"/>
      <c r="AN120" s="6"/>
      <c r="AO120" s="6"/>
      <c r="AP120" s="6"/>
      <c r="AQ120" s="6"/>
      <c r="AR120" s="6"/>
      <c r="AS120" s="6"/>
      <c r="AT120" s="6"/>
      <c r="AU120" s="6"/>
      <c r="AV120" s="6"/>
    </row>
    <row r="121" spans="1:48" ht="15.75" customHeight="1">
      <c r="A121" s="17">
        <v>138</v>
      </c>
      <c r="B121" s="49">
        <v>31456</v>
      </c>
      <c r="C121" s="26">
        <v>20</v>
      </c>
      <c r="D121" s="6">
        <v>0</v>
      </c>
      <c r="E121" s="6"/>
      <c r="F121" s="6"/>
      <c r="G121" s="6"/>
      <c r="H121" s="6"/>
      <c r="I121" s="6"/>
      <c r="J121" s="6"/>
      <c r="K121" s="6"/>
      <c r="L121" s="6"/>
      <c r="M121" s="6"/>
      <c r="N121" s="6"/>
      <c r="O121" s="6"/>
      <c r="P121" s="6"/>
      <c r="Q121" s="6"/>
      <c r="R121" s="6"/>
      <c r="S121" s="6"/>
      <c r="T121" s="6"/>
      <c r="U121" s="6"/>
      <c r="V121" s="6"/>
      <c r="W121" s="6" t="s">
        <v>969</v>
      </c>
      <c r="X121" s="6" t="s">
        <v>873</v>
      </c>
      <c r="Y121" s="6">
        <v>175</v>
      </c>
      <c r="Z121" s="6" t="s">
        <v>747</v>
      </c>
      <c r="AA121" s="6"/>
      <c r="AB121" s="6"/>
      <c r="AC121" s="14"/>
      <c r="AD121" s="6"/>
      <c r="AE121" s="6"/>
      <c r="AF121" s="6"/>
      <c r="AG121" s="6"/>
      <c r="AH121" s="6"/>
      <c r="AI121" s="6"/>
      <c r="AJ121" s="6"/>
      <c r="AK121" s="6"/>
      <c r="AL121" s="6"/>
      <c r="AM121" s="6"/>
      <c r="AN121" s="6"/>
      <c r="AO121" s="6"/>
      <c r="AP121" s="6"/>
      <c r="AQ121" s="6"/>
      <c r="AR121" s="6"/>
      <c r="AS121" s="6"/>
      <c r="AT121" s="6"/>
      <c r="AU121" s="6"/>
      <c r="AV121" s="6"/>
    </row>
    <row r="122" spans="1:48" ht="15.75" customHeight="1">
      <c r="A122" s="17">
        <v>139</v>
      </c>
      <c r="B122" s="31">
        <v>30742</v>
      </c>
      <c r="C122" s="26">
        <v>0</v>
      </c>
      <c r="D122" s="6">
        <v>0</v>
      </c>
      <c r="E122" s="6"/>
      <c r="F122" s="6"/>
      <c r="G122" s="6"/>
      <c r="H122" s="6"/>
      <c r="I122" s="6"/>
      <c r="J122" s="6"/>
      <c r="K122" s="6"/>
      <c r="L122" s="6"/>
      <c r="M122" s="6"/>
      <c r="N122" s="6"/>
      <c r="O122" s="6"/>
      <c r="P122" s="6"/>
      <c r="Q122" s="6"/>
      <c r="R122" s="6"/>
      <c r="S122" s="6"/>
      <c r="T122" s="6"/>
      <c r="U122" s="6"/>
      <c r="V122" s="6"/>
      <c r="W122" s="6" t="s">
        <v>976</v>
      </c>
      <c r="X122" s="14" t="s">
        <v>652</v>
      </c>
      <c r="Y122" s="6"/>
      <c r="Z122" s="6"/>
      <c r="AA122" s="6"/>
      <c r="AB122" s="6" t="s">
        <v>977</v>
      </c>
      <c r="AC122" s="6"/>
      <c r="AD122" s="6"/>
      <c r="AE122" s="6"/>
      <c r="AF122" s="6"/>
      <c r="AG122" s="6"/>
      <c r="AH122" s="6"/>
      <c r="AI122" s="6"/>
      <c r="AJ122" s="6"/>
      <c r="AK122" s="6"/>
      <c r="AL122" s="6"/>
      <c r="AM122" s="6"/>
      <c r="AN122" s="6"/>
      <c r="AO122" s="6"/>
      <c r="AP122" s="6"/>
      <c r="AQ122" s="6"/>
      <c r="AR122" s="6"/>
      <c r="AS122" s="6"/>
      <c r="AT122" s="6"/>
      <c r="AU122" s="6"/>
      <c r="AV122" s="6"/>
    </row>
    <row r="123" spans="1:48" ht="15.75" customHeight="1">
      <c r="A123" s="17">
        <v>139</v>
      </c>
      <c r="B123" s="31">
        <v>30742</v>
      </c>
      <c r="C123" s="26">
        <v>1</v>
      </c>
      <c r="D123" s="6">
        <v>0</v>
      </c>
      <c r="E123" s="6"/>
      <c r="F123" s="6"/>
      <c r="G123" s="6"/>
      <c r="H123" s="6"/>
      <c r="I123" s="6"/>
      <c r="J123" s="6"/>
      <c r="K123" s="6"/>
      <c r="L123" s="6"/>
      <c r="M123" s="6"/>
      <c r="N123" s="6"/>
      <c r="O123" s="6"/>
      <c r="P123" s="6"/>
      <c r="Q123" s="6"/>
      <c r="R123" s="6"/>
      <c r="S123" s="6"/>
      <c r="T123" s="6"/>
      <c r="U123" s="6"/>
      <c r="V123" s="6"/>
      <c r="W123" s="6" t="s">
        <v>980</v>
      </c>
      <c r="X123" s="14" t="s">
        <v>652</v>
      </c>
      <c r="Y123" s="6"/>
      <c r="Z123" s="6"/>
      <c r="AA123" s="6"/>
      <c r="AB123" s="6" t="s">
        <v>981</v>
      </c>
      <c r="AC123" s="6"/>
      <c r="AD123" s="6"/>
      <c r="AE123" s="6"/>
      <c r="AF123" s="6"/>
      <c r="AG123" s="6"/>
      <c r="AH123" s="6"/>
      <c r="AI123" s="6"/>
      <c r="AJ123" s="6"/>
      <c r="AK123" s="6"/>
      <c r="AL123" s="6"/>
      <c r="AM123" s="6"/>
      <c r="AN123" s="6"/>
      <c r="AO123" s="6"/>
      <c r="AP123" s="6"/>
      <c r="AQ123" s="6"/>
      <c r="AR123" s="6"/>
      <c r="AS123" s="6"/>
      <c r="AT123" s="6"/>
      <c r="AU123" s="6"/>
      <c r="AV123" s="6"/>
    </row>
    <row r="124" spans="1:48" ht="15.75" customHeight="1">
      <c r="A124" s="17">
        <v>139</v>
      </c>
      <c r="B124" s="31">
        <v>30742</v>
      </c>
      <c r="C124" s="26">
        <v>2</v>
      </c>
      <c r="D124" s="6">
        <v>0</v>
      </c>
      <c r="E124" s="6"/>
      <c r="F124" s="6"/>
      <c r="G124" s="6"/>
      <c r="H124" s="6"/>
      <c r="I124" s="6"/>
      <c r="J124" s="6"/>
      <c r="K124" s="6"/>
      <c r="L124" s="6"/>
      <c r="M124" s="6"/>
      <c r="N124" s="6"/>
      <c r="O124" s="6"/>
      <c r="P124" s="6"/>
      <c r="Q124" s="6"/>
      <c r="R124" s="6"/>
      <c r="S124" s="6"/>
      <c r="T124" s="6"/>
      <c r="U124" s="6"/>
      <c r="V124" s="6"/>
      <c r="W124" s="6" t="s">
        <v>982</v>
      </c>
      <c r="X124" s="14" t="s">
        <v>652</v>
      </c>
      <c r="Y124" s="6"/>
      <c r="Z124" s="6"/>
      <c r="AA124" s="6"/>
      <c r="AB124" s="6" t="s">
        <v>983</v>
      </c>
      <c r="AC124" s="6"/>
      <c r="AD124" s="6"/>
    </row>
    <row r="125" spans="1:48" ht="15.75" customHeight="1">
      <c r="A125" s="17">
        <v>139</v>
      </c>
      <c r="B125" s="31">
        <v>30742</v>
      </c>
      <c r="C125" s="26">
        <v>3</v>
      </c>
      <c r="D125" s="6">
        <v>0</v>
      </c>
      <c r="E125" s="6"/>
      <c r="F125" s="6"/>
      <c r="G125" s="6"/>
      <c r="H125" s="6"/>
      <c r="I125" s="6"/>
      <c r="J125" s="6"/>
      <c r="K125" s="6"/>
      <c r="L125" s="6"/>
      <c r="M125" s="6"/>
      <c r="N125" s="6"/>
      <c r="O125" s="6"/>
      <c r="P125" s="6"/>
      <c r="Q125" s="6"/>
      <c r="R125" s="6"/>
      <c r="S125" s="6"/>
      <c r="T125" s="6"/>
      <c r="U125" s="6"/>
      <c r="V125" s="6"/>
      <c r="W125" s="6" t="s">
        <v>984</v>
      </c>
      <c r="X125" s="14" t="s">
        <v>652</v>
      </c>
      <c r="Y125" s="6"/>
      <c r="Z125" s="6"/>
      <c r="AA125" s="6"/>
      <c r="AB125" s="6" t="s">
        <v>985</v>
      </c>
      <c r="AC125" s="6"/>
      <c r="AD125" s="6"/>
    </row>
    <row r="126" spans="1:48" ht="15.75" customHeight="1">
      <c r="A126" s="17">
        <v>140</v>
      </c>
      <c r="B126" s="49">
        <v>31472</v>
      </c>
      <c r="C126" s="26">
        <v>0</v>
      </c>
      <c r="D126" s="6">
        <v>0</v>
      </c>
      <c r="E126" s="6"/>
      <c r="F126" s="6"/>
      <c r="G126" s="6"/>
      <c r="H126" s="6"/>
      <c r="I126" s="6"/>
      <c r="J126" s="6"/>
      <c r="K126" s="6"/>
      <c r="L126" s="6"/>
      <c r="M126" s="6"/>
      <c r="N126" s="6"/>
      <c r="O126" s="6"/>
      <c r="P126" s="6"/>
      <c r="Q126" s="6"/>
      <c r="R126" s="6"/>
      <c r="S126" s="6"/>
      <c r="T126" s="6"/>
      <c r="U126" s="6"/>
      <c r="V126" s="6"/>
      <c r="W126" s="14" t="s">
        <v>987</v>
      </c>
      <c r="X126" s="6" t="s">
        <v>652</v>
      </c>
      <c r="Y126" s="6">
        <v>56</v>
      </c>
      <c r="Z126" s="6" t="s">
        <v>600</v>
      </c>
      <c r="AA126" s="6"/>
      <c r="AB126" s="6"/>
      <c r="AC126" s="6"/>
      <c r="AD126" s="6"/>
    </row>
    <row r="127" spans="1:48" ht="15.75" customHeight="1">
      <c r="A127" s="17">
        <v>140</v>
      </c>
      <c r="B127" s="49">
        <v>31472</v>
      </c>
      <c r="C127" s="26">
        <v>1</v>
      </c>
      <c r="D127" s="6">
        <v>0</v>
      </c>
      <c r="E127" s="6"/>
      <c r="F127" s="6"/>
      <c r="G127" s="6"/>
      <c r="H127" s="6"/>
      <c r="I127" s="6"/>
      <c r="J127" s="6"/>
      <c r="K127" s="6"/>
      <c r="L127" s="6"/>
      <c r="M127" s="6"/>
      <c r="N127" s="6"/>
      <c r="O127" s="6"/>
      <c r="P127" s="6"/>
      <c r="Q127" s="6"/>
      <c r="R127" s="6"/>
      <c r="S127" s="6"/>
      <c r="T127" s="6"/>
      <c r="U127" s="6"/>
      <c r="V127" s="6"/>
      <c r="W127" s="14" t="s">
        <v>992</v>
      </c>
      <c r="X127" s="6" t="s">
        <v>652</v>
      </c>
      <c r="Y127" s="6">
        <v>112</v>
      </c>
      <c r="Z127" s="6" t="s">
        <v>600</v>
      </c>
      <c r="AA127" s="6"/>
      <c r="AB127" s="6"/>
      <c r="AC127" s="6"/>
      <c r="AD127" s="6"/>
    </row>
    <row r="128" spans="1:48" ht="15.75" customHeight="1">
      <c r="A128" s="17">
        <v>140</v>
      </c>
      <c r="B128" s="49">
        <v>31472</v>
      </c>
      <c r="C128" s="26">
        <v>2</v>
      </c>
      <c r="D128" s="6">
        <v>0</v>
      </c>
      <c r="E128" s="6"/>
      <c r="F128" s="6"/>
      <c r="G128" s="6"/>
      <c r="H128" s="6"/>
      <c r="I128" s="6"/>
      <c r="J128" s="6"/>
      <c r="K128" s="6"/>
      <c r="L128" s="6"/>
      <c r="M128" s="6"/>
      <c r="N128" s="6"/>
      <c r="O128" s="6"/>
      <c r="P128" s="6"/>
      <c r="Q128" s="6"/>
      <c r="R128" s="6"/>
      <c r="S128" s="6"/>
      <c r="T128" s="6"/>
      <c r="U128" s="6"/>
      <c r="V128" s="6"/>
      <c r="W128" s="14" t="s">
        <v>998</v>
      </c>
      <c r="X128" s="6" t="s">
        <v>652</v>
      </c>
      <c r="Y128" s="6">
        <v>168</v>
      </c>
      <c r="Z128" s="6" t="s">
        <v>600</v>
      </c>
      <c r="AA128" s="6"/>
      <c r="AB128" s="6"/>
      <c r="AC128" s="6"/>
      <c r="AD128" s="6"/>
    </row>
    <row r="129" spans="1:30" ht="15.75" customHeight="1">
      <c r="A129" s="17">
        <v>140</v>
      </c>
      <c r="B129" s="49">
        <v>31472</v>
      </c>
      <c r="C129" s="26">
        <v>3</v>
      </c>
      <c r="D129" s="6">
        <v>0</v>
      </c>
      <c r="E129" s="6"/>
      <c r="F129" s="6"/>
      <c r="G129" s="6"/>
      <c r="H129" s="6"/>
      <c r="I129" s="6"/>
      <c r="J129" s="6"/>
      <c r="K129" s="6"/>
      <c r="L129" s="6"/>
      <c r="M129" s="6"/>
      <c r="N129" s="6"/>
      <c r="O129" s="6"/>
      <c r="P129" s="6"/>
      <c r="Q129" s="6"/>
      <c r="R129" s="6"/>
      <c r="S129" s="6"/>
      <c r="T129" s="6"/>
      <c r="U129" s="6"/>
      <c r="V129" s="6"/>
      <c r="W129" s="14" t="s">
        <v>1001</v>
      </c>
      <c r="X129" s="6" t="s">
        <v>652</v>
      </c>
      <c r="Y129" s="6">
        <v>224</v>
      </c>
      <c r="Z129" s="6" t="s">
        <v>600</v>
      </c>
      <c r="AA129" s="6"/>
      <c r="AB129" s="6"/>
      <c r="AC129" s="6"/>
      <c r="AD129" s="6"/>
    </row>
    <row r="130" spans="1:30" ht="15.75" customHeight="1">
      <c r="A130" s="17">
        <v>140</v>
      </c>
      <c r="B130" s="49">
        <v>31472</v>
      </c>
      <c r="C130" s="26">
        <v>4</v>
      </c>
      <c r="D130" s="6">
        <v>0</v>
      </c>
      <c r="E130" s="6"/>
      <c r="F130" s="6"/>
      <c r="G130" s="6"/>
      <c r="H130" s="6"/>
      <c r="I130" s="6"/>
      <c r="J130" s="6"/>
      <c r="K130" s="6"/>
      <c r="L130" s="6"/>
      <c r="M130" s="6"/>
      <c r="N130" s="6"/>
      <c r="O130" s="6"/>
      <c r="P130" s="6"/>
      <c r="Q130" s="6"/>
      <c r="R130" s="6"/>
      <c r="S130" s="6"/>
      <c r="T130" s="6"/>
      <c r="U130" s="6"/>
      <c r="V130" s="6"/>
      <c r="W130" s="14" t="s">
        <v>1006</v>
      </c>
      <c r="X130" s="6" t="s">
        <v>652</v>
      </c>
      <c r="Y130" s="6">
        <v>112</v>
      </c>
      <c r="Z130" s="6" t="s">
        <v>600</v>
      </c>
      <c r="AA130" s="6"/>
      <c r="AB130" s="6"/>
      <c r="AC130" s="6"/>
      <c r="AD130" s="6"/>
    </row>
    <row r="131" spans="1:30" ht="15.75" customHeight="1">
      <c r="A131" s="17">
        <v>140</v>
      </c>
      <c r="B131" s="49">
        <v>31472</v>
      </c>
      <c r="C131" s="26">
        <v>5</v>
      </c>
      <c r="D131" s="6">
        <v>0</v>
      </c>
      <c r="E131" s="6"/>
      <c r="F131" s="6"/>
      <c r="G131" s="6"/>
      <c r="H131" s="6"/>
      <c r="I131" s="6"/>
      <c r="J131" s="6"/>
      <c r="K131" s="6"/>
      <c r="L131" s="6"/>
      <c r="M131" s="6"/>
      <c r="N131" s="6"/>
      <c r="O131" s="6"/>
      <c r="P131" s="6"/>
      <c r="Q131" s="6"/>
      <c r="R131" s="6"/>
      <c r="S131" s="6"/>
      <c r="T131" s="6"/>
      <c r="U131" s="6"/>
      <c r="V131" s="6"/>
      <c r="W131" s="14" t="s">
        <v>1009</v>
      </c>
      <c r="X131" s="6" t="s">
        <v>652</v>
      </c>
      <c r="Y131" s="6">
        <v>168</v>
      </c>
      <c r="Z131" s="6" t="s">
        <v>600</v>
      </c>
      <c r="AA131" s="6"/>
      <c r="AB131" s="6"/>
      <c r="AC131" s="6"/>
      <c r="AD131" s="6"/>
    </row>
    <row r="132" spans="1:30" ht="15.75" customHeight="1">
      <c r="A132" s="17">
        <v>140</v>
      </c>
      <c r="B132" s="49">
        <v>31472</v>
      </c>
      <c r="C132" s="26">
        <v>6</v>
      </c>
      <c r="D132" s="6">
        <v>0</v>
      </c>
      <c r="E132" s="6"/>
      <c r="F132" s="6"/>
      <c r="G132" s="6"/>
      <c r="H132" s="6"/>
      <c r="I132" s="6"/>
      <c r="J132" s="6"/>
      <c r="K132" s="6"/>
      <c r="L132" s="6"/>
      <c r="M132" s="6"/>
      <c r="N132" s="6"/>
      <c r="O132" s="6"/>
      <c r="P132" s="6"/>
      <c r="Q132" s="6"/>
      <c r="R132" s="6"/>
      <c r="S132" s="6"/>
      <c r="T132" s="6"/>
      <c r="U132" s="6"/>
      <c r="V132" s="6"/>
      <c r="W132" s="14" t="s">
        <v>1012</v>
      </c>
      <c r="X132" s="6" t="s">
        <v>652</v>
      </c>
      <c r="Y132" s="6">
        <v>224</v>
      </c>
      <c r="Z132" s="6" t="s">
        <v>600</v>
      </c>
      <c r="AA132" s="6"/>
      <c r="AB132" s="6"/>
      <c r="AC132" s="6"/>
      <c r="AD132" s="6"/>
    </row>
    <row r="133" spans="1:30" ht="15.75" customHeight="1">
      <c r="A133" s="17">
        <v>140</v>
      </c>
      <c r="B133" s="49">
        <v>31472</v>
      </c>
      <c r="C133" s="26">
        <v>7</v>
      </c>
      <c r="D133" s="6">
        <v>0</v>
      </c>
      <c r="E133" s="6"/>
      <c r="F133" s="6"/>
      <c r="G133" s="6"/>
      <c r="H133" s="6"/>
      <c r="I133" s="6"/>
      <c r="J133" s="6"/>
      <c r="K133" s="6"/>
      <c r="L133" s="6"/>
      <c r="M133" s="6"/>
      <c r="N133" s="6"/>
      <c r="O133" s="6"/>
      <c r="P133" s="6"/>
      <c r="Q133" s="6"/>
      <c r="R133" s="6"/>
      <c r="S133" s="6"/>
      <c r="T133" s="6"/>
      <c r="U133" s="6"/>
      <c r="V133" s="6"/>
      <c r="W133" s="14" t="s">
        <v>1015</v>
      </c>
      <c r="X133" s="6" t="s">
        <v>652</v>
      </c>
      <c r="Y133" s="6">
        <v>0</v>
      </c>
      <c r="Z133" s="6" t="s">
        <v>600</v>
      </c>
      <c r="AA133" s="6"/>
      <c r="AB133" s="6"/>
      <c r="AC133" s="6"/>
      <c r="AD133" s="6"/>
    </row>
    <row r="134" spans="1:30" ht="15.75" customHeight="1">
      <c r="A134" s="17">
        <v>141</v>
      </c>
      <c r="B134" s="49">
        <v>30011</v>
      </c>
      <c r="C134" s="26">
        <v>0</v>
      </c>
      <c r="D134" s="6">
        <v>0</v>
      </c>
      <c r="E134" s="6"/>
      <c r="F134" s="6"/>
      <c r="G134" s="6"/>
      <c r="H134" s="6"/>
      <c r="I134" s="6"/>
      <c r="J134" s="6"/>
      <c r="K134" s="6"/>
      <c r="L134" s="6"/>
      <c r="M134" s="6"/>
      <c r="N134" s="6"/>
      <c r="O134" s="6"/>
      <c r="P134" s="6"/>
      <c r="Q134" s="6"/>
      <c r="R134" s="6"/>
      <c r="S134" s="6"/>
      <c r="T134" s="6"/>
      <c r="U134" s="6"/>
      <c r="V134" s="6"/>
      <c r="W134" s="6" t="s">
        <v>1016</v>
      </c>
      <c r="X134" s="6" t="s">
        <v>1017</v>
      </c>
      <c r="Y134" s="6">
        <v>75</v>
      </c>
      <c r="Z134" s="6" t="s">
        <v>600</v>
      </c>
      <c r="AA134" s="6" t="s">
        <v>1018</v>
      </c>
      <c r="AB134" s="6"/>
      <c r="AC134" s="6"/>
      <c r="AD134" s="6"/>
    </row>
    <row r="135" spans="1:30" ht="15.75" customHeight="1">
      <c r="A135" s="17">
        <v>141</v>
      </c>
      <c r="B135" s="49">
        <v>30011</v>
      </c>
      <c r="C135" s="26">
        <v>1</v>
      </c>
      <c r="D135" s="6">
        <v>0</v>
      </c>
      <c r="E135" s="6"/>
      <c r="F135" s="6"/>
      <c r="G135" s="6"/>
      <c r="H135" s="6"/>
      <c r="I135" s="6"/>
      <c r="J135" s="6"/>
      <c r="K135" s="6"/>
      <c r="L135" s="6"/>
      <c r="M135" s="6"/>
      <c r="N135" s="6"/>
      <c r="O135" s="6"/>
      <c r="P135" s="6"/>
      <c r="Q135" s="6"/>
      <c r="R135" s="6"/>
      <c r="S135" s="6"/>
      <c r="T135" s="6"/>
      <c r="U135" s="6"/>
      <c r="V135" s="6"/>
      <c r="W135" s="6" t="s">
        <v>1019</v>
      </c>
      <c r="X135" s="6" t="s">
        <v>1017</v>
      </c>
      <c r="Y135" s="6">
        <v>150</v>
      </c>
      <c r="Z135" s="6" t="s">
        <v>600</v>
      </c>
      <c r="AA135" s="6" t="s">
        <v>1018</v>
      </c>
      <c r="AB135" s="6"/>
      <c r="AC135" s="6"/>
      <c r="AD135" s="6"/>
    </row>
    <row r="136" spans="1:30" ht="15.75" customHeight="1">
      <c r="A136" s="17">
        <v>141</v>
      </c>
      <c r="B136" s="49">
        <v>30011</v>
      </c>
      <c r="C136" s="26">
        <v>2</v>
      </c>
      <c r="D136" s="6">
        <v>0</v>
      </c>
      <c r="E136" s="6"/>
      <c r="F136" s="6"/>
      <c r="G136" s="6"/>
      <c r="H136" s="6"/>
      <c r="I136" s="6"/>
      <c r="J136" s="6"/>
      <c r="K136" s="6"/>
      <c r="L136" s="6"/>
      <c r="M136" s="6"/>
      <c r="N136" s="6"/>
      <c r="O136" s="6"/>
      <c r="P136" s="6"/>
      <c r="Q136" s="6"/>
      <c r="R136" s="6"/>
      <c r="S136" s="6"/>
      <c r="T136" s="6"/>
      <c r="U136" s="6"/>
      <c r="V136" s="6"/>
      <c r="W136" s="6" t="s">
        <v>1020</v>
      </c>
      <c r="X136" s="6" t="s">
        <v>1017</v>
      </c>
      <c r="Y136" s="6">
        <v>75</v>
      </c>
      <c r="Z136" s="6" t="s">
        <v>600</v>
      </c>
      <c r="AA136" s="6" t="s">
        <v>1021</v>
      </c>
      <c r="AB136" s="6"/>
      <c r="AC136" s="6"/>
      <c r="AD136" s="6"/>
    </row>
    <row r="137" spans="1:30" ht="15.75" customHeight="1">
      <c r="A137" s="17">
        <v>141</v>
      </c>
      <c r="B137" s="49">
        <v>30011</v>
      </c>
      <c r="C137" s="26">
        <v>3</v>
      </c>
      <c r="D137" s="6">
        <v>0</v>
      </c>
      <c r="E137" s="6"/>
      <c r="F137" s="6"/>
      <c r="G137" s="6"/>
      <c r="H137" s="6"/>
      <c r="I137" s="6"/>
      <c r="J137" s="6"/>
      <c r="K137" s="6"/>
      <c r="L137" s="6"/>
      <c r="M137" s="6"/>
      <c r="N137" s="6"/>
      <c r="O137" s="6"/>
      <c r="P137" s="6"/>
      <c r="Q137" s="6"/>
      <c r="R137" s="6"/>
      <c r="S137" s="6"/>
      <c r="T137" s="6"/>
      <c r="U137" s="6"/>
      <c r="V137" s="6"/>
      <c r="W137" s="6" t="s">
        <v>1024</v>
      </c>
      <c r="X137" s="6" t="s">
        <v>1017</v>
      </c>
      <c r="Y137" s="6">
        <v>150</v>
      </c>
      <c r="Z137" s="6" t="s">
        <v>600</v>
      </c>
      <c r="AA137" s="6" t="s">
        <v>1021</v>
      </c>
      <c r="AB137" s="6"/>
      <c r="AC137" s="6"/>
      <c r="AD137" s="6"/>
    </row>
    <row r="138" spans="1:30" ht="15.75" customHeight="1">
      <c r="A138" s="17">
        <v>141</v>
      </c>
      <c r="B138" s="49">
        <v>30011</v>
      </c>
      <c r="C138" s="26">
        <v>4</v>
      </c>
      <c r="D138" s="6">
        <v>0</v>
      </c>
      <c r="E138" s="6"/>
      <c r="F138" s="6"/>
      <c r="G138" s="6"/>
      <c r="H138" s="6"/>
      <c r="I138" s="6"/>
      <c r="J138" s="6"/>
      <c r="K138" s="6"/>
      <c r="L138" s="6"/>
      <c r="M138" s="6"/>
      <c r="N138" s="6"/>
      <c r="O138" s="6"/>
      <c r="P138" s="6"/>
      <c r="Q138" s="6"/>
      <c r="R138" s="6"/>
      <c r="S138" s="6"/>
      <c r="T138" s="6"/>
      <c r="U138" s="6"/>
      <c r="V138" s="6"/>
      <c r="W138" s="6" t="s">
        <v>1025</v>
      </c>
      <c r="X138" s="6" t="s">
        <v>1017</v>
      </c>
      <c r="Y138" s="6">
        <v>100</v>
      </c>
      <c r="Z138" s="6" t="s">
        <v>600</v>
      </c>
      <c r="AA138" s="6" t="s">
        <v>1018</v>
      </c>
      <c r="AB138" s="6"/>
      <c r="AC138" s="6"/>
      <c r="AD138" s="6"/>
    </row>
    <row r="139" spans="1:30" ht="15.75" customHeight="1">
      <c r="A139" s="17">
        <v>141</v>
      </c>
      <c r="B139" s="49">
        <v>30011</v>
      </c>
      <c r="C139" s="26">
        <v>5</v>
      </c>
      <c r="D139" s="6">
        <v>0</v>
      </c>
      <c r="E139" s="6"/>
      <c r="F139" s="6"/>
      <c r="G139" s="6"/>
      <c r="H139" s="6"/>
      <c r="I139" s="6"/>
      <c r="J139" s="6"/>
      <c r="K139" s="6"/>
      <c r="L139" s="6"/>
      <c r="M139" s="6"/>
      <c r="N139" s="6"/>
      <c r="O139" s="6"/>
      <c r="P139" s="6"/>
      <c r="Q139" s="6"/>
      <c r="R139" s="6"/>
      <c r="S139" s="6"/>
      <c r="T139" s="6"/>
      <c r="U139" s="6"/>
      <c r="V139" s="6"/>
      <c r="W139" s="6" t="s">
        <v>1026</v>
      </c>
      <c r="X139" s="6" t="s">
        <v>1017</v>
      </c>
      <c r="Y139" s="6">
        <v>200</v>
      </c>
      <c r="Z139" s="6" t="s">
        <v>600</v>
      </c>
      <c r="AA139" s="6" t="s">
        <v>1018</v>
      </c>
      <c r="AB139" s="6"/>
      <c r="AC139" s="6"/>
      <c r="AD139" s="6"/>
    </row>
    <row r="140" spans="1:30" ht="15.75" customHeight="1">
      <c r="A140" s="17">
        <v>141</v>
      </c>
      <c r="B140" s="49">
        <v>30011</v>
      </c>
      <c r="C140" s="26">
        <v>6</v>
      </c>
      <c r="D140" s="6">
        <v>0</v>
      </c>
      <c r="E140" s="6"/>
      <c r="F140" s="6"/>
      <c r="G140" s="6"/>
      <c r="H140" s="6"/>
      <c r="I140" s="6"/>
      <c r="J140" s="6"/>
      <c r="K140" s="6"/>
      <c r="L140" s="6"/>
      <c r="M140" s="6"/>
      <c r="N140" s="6"/>
      <c r="O140" s="6"/>
      <c r="P140" s="6"/>
      <c r="Q140" s="6"/>
      <c r="R140" s="6"/>
      <c r="S140" s="6"/>
      <c r="T140" s="6"/>
      <c r="U140" s="6"/>
      <c r="V140" s="6"/>
      <c r="W140" s="6" t="s">
        <v>1030</v>
      </c>
      <c r="X140" s="6" t="s">
        <v>1017</v>
      </c>
      <c r="Y140" s="6">
        <v>100</v>
      </c>
      <c r="Z140" s="6" t="s">
        <v>600</v>
      </c>
      <c r="AA140" s="6" t="s">
        <v>1021</v>
      </c>
      <c r="AB140" s="6"/>
      <c r="AC140" s="6"/>
      <c r="AD140" s="6"/>
    </row>
    <row r="141" spans="1:30" ht="15.75" customHeight="1">
      <c r="A141" s="17">
        <v>141</v>
      </c>
      <c r="B141" s="49">
        <v>30011</v>
      </c>
      <c r="C141" s="26">
        <v>7</v>
      </c>
      <c r="D141" s="6">
        <v>0</v>
      </c>
      <c r="E141" s="6"/>
      <c r="F141" s="6"/>
      <c r="G141" s="6"/>
      <c r="H141" s="6"/>
      <c r="I141" s="6"/>
      <c r="J141" s="6"/>
      <c r="K141" s="6"/>
      <c r="L141" s="6"/>
      <c r="M141" s="6"/>
      <c r="N141" s="6"/>
      <c r="O141" s="6"/>
      <c r="P141" s="6"/>
      <c r="Q141" s="6"/>
      <c r="R141" s="6"/>
      <c r="S141" s="6"/>
      <c r="T141" s="6"/>
      <c r="U141" s="6"/>
      <c r="V141" s="6"/>
      <c r="W141" s="6" t="s">
        <v>1032</v>
      </c>
      <c r="X141" s="6" t="s">
        <v>1017</v>
      </c>
      <c r="Y141" s="6">
        <v>200</v>
      </c>
      <c r="Z141" s="6" t="s">
        <v>600</v>
      </c>
      <c r="AA141" s="6" t="s">
        <v>1021</v>
      </c>
      <c r="AB141" s="6"/>
      <c r="AC141" s="6"/>
      <c r="AD141" s="6"/>
    </row>
    <row r="142" spans="1:30" ht="15.75" customHeight="1">
      <c r="A142" s="17">
        <v>141</v>
      </c>
      <c r="B142" s="49">
        <v>30011</v>
      </c>
      <c r="C142" s="26">
        <v>8</v>
      </c>
      <c r="D142" s="6">
        <v>0</v>
      </c>
      <c r="E142" s="6"/>
      <c r="F142" s="6"/>
      <c r="G142" s="6"/>
      <c r="H142" s="6"/>
      <c r="I142" s="6"/>
      <c r="J142" s="6"/>
      <c r="K142" s="6"/>
      <c r="L142" s="6"/>
      <c r="M142" s="6"/>
      <c r="N142" s="6"/>
      <c r="O142" s="6"/>
      <c r="P142" s="6"/>
      <c r="Q142" s="6"/>
      <c r="R142" s="6"/>
      <c r="S142" s="6"/>
      <c r="T142" s="6"/>
      <c r="U142" s="6"/>
      <c r="V142" s="6"/>
      <c r="W142" s="6" t="s">
        <v>861</v>
      </c>
      <c r="X142" s="6"/>
      <c r="Y142" s="6"/>
      <c r="Z142" s="6"/>
      <c r="AA142" s="6"/>
      <c r="AB142" s="6"/>
      <c r="AC142" s="6"/>
      <c r="AD142" s="6"/>
    </row>
    <row r="143" spans="1:30" ht="15.75" customHeight="1">
      <c r="A143" s="17">
        <v>142</v>
      </c>
      <c r="B143" s="49">
        <v>33725</v>
      </c>
      <c r="C143" s="26">
        <v>0</v>
      </c>
      <c r="D143" s="6">
        <v>0</v>
      </c>
      <c r="E143" s="6"/>
      <c r="F143" s="6"/>
      <c r="G143" s="6"/>
      <c r="H143" s="6"/>
      <c r="I143" s="6"/>
      <c r="J143" s="6"/>
      <c r="K143" s="6"/>
      <c r="L143" s="6"/>
      <c r="M143" s="6"/>
      <c r="N143" s="6"/>
      <c r="O143" s="6"/>
      <c r="P143" s="6"/>
      <c r="Q143" s="6"/>
      <c r="R143" s="6"/>
      <c r="S143" s="6"/>
      <c r="T143" s="6"/>
      <c r="U143" s="6"/>
      <c r="V143" s="6"/>
      <c r="W143" s="6" t="s">
        <v>1033</v>
      </c>
      <c r="X143" s="6"/>
      <c r="Y143" s="6"/>
      <c r="Z143" s="6"/>
      <c r="AA143" s="6"/>
      <c r="AB143" s="6"/>
      <c r="AC143" s="6"/>
      <c r="AD143" s="6"/>
    </row>
    <row r="144" spans="1:30" ht="15.75" customHeight="1">
      <c r="A144" s="17">
        <v>142</v>
      </c>
      <c r="B144" s="49">
        <v>33725</v>
      </c>
      <c r="C144" s="26">
        <v>1</v>
      </c>
      <c r="D144" s="6">
        <v>0</v>
      </c>
      <c r="E144" s="6"/>
      <c r="F144" s="6"/>
      <c r="G144" s="6"/>
      <c r="H144" s="6"/>
      <c r="I144" s="6"/>
      <c r="J144" s="6"/>
      <c r="K144" s="6"/>
      <c r="L144" s="6"/>
      <c r="M144" s="6"/>
      <c r="N144" s="6"/>
      <c r="O144" s="6"/>
      <c r="P144" s="6"/>
      <c r="Q144" s="6"/>
      <c r="R144" s="6"/>
      <c r="S144" s="6"/>
      <c r="T144" s="6"/>
      <c r="U144" s="6"/>
      <c r="V144" s="6"/>
      <c r="W144" s="6" t="s">
        <v>1036</v>
      </c>
      <c r="X144" s="6"/>
      <c r="Y144" s="6"/>
      <c r="Z144" s="6"/>
      <c r="AA144" s="6"/>
      <c r="AB144" s="6"/>
      <c r="AC144" s="6"/>
      <c r="AD144" s="6"/>
    </row>
    <row r="145" spans="1:48" ht="15.75" customHeight="1">
      <c r="A145" s="17">
        <v>142</v>
      </c>
      <c r="B145" s="49">
        <v>33725</v>
      </c>
      <c r="C145" s="26">
        <v>2</v>
      </c>
      <c r="D145" s="6">
        <v>0</v>
      </c>
      <c r="E145" s="6"/>
      <c r="F145" s="6"/>
      <c r="G145" s="6"/>
      <c r="H145" s="6"/>
      <c r="I145" s="6"/>
      <c r="J145" s="6"/>
      <c r="K145" s="6"/>
      <c r="L145" s="6"/>
      <c r="M145" s="6"/>
      <c r="N145" s="6"/>
      <c r="O145" s="6"/>
      <c r="P145" s="6"/>
      <c r="Q145" s="6"/>
      <c r="R145" s="6"/>
      <c r="S145" s="6"/>
      <c r="T145" s="6"/>
      <c r="U145" s="6"/>
      <c r="V145" s="6"/>
      <c r="W145" s="6" t="s">
        <v>1037</v>
      </c>
      <c r="X145" s="6"/>
      <c r="Y145" s="6"/>
      <c r="Z145" s="6"/>
      <c r="AA145" s="6"/>
      <c r="AB145" s="6"/>
      <c r="AC145" s="6"/>
      <c r="AD145" s="6"/>
    </row>
    <row r="146" spans="1:48" ht="15.75" customHeight="1">
      <c r="A146" s="17">
        <v>142</v>
      </c>
      <c r="B146" s="49">
        <v>33725</v>
      </c>
      <c r="C146" s="26">
        <v>3</v>
      </c>
      <c r="D146" s="6">
        <v>0</v>
      </c>
      <c r="E146" s="6"/>
      <c r="F146" s="6"/>
      <c r="G146" s="6"/>
      <c r="H146" s="6"/>
      <c r="I146" s="6"/>
      <c r="J146" s="6"/>
      <c r="K146" s="6"/>
      <c r="L146" s="6"/>
      <c r="M146" s="6"/>
      <c r="N146" s="6"/>
      <c r="O146" s="6"/>
      <c r="P146" s="6"/>
      <c r="Q146" s="6"/>
      <c r="R146" s="6"/>
      <c r="S146" s="6"/>
      <c r="T146" s="6"/>
      <c r="U146" s="6"/>
      <c r="V146" s="6"/>
      <c r="W146" s="6" t="s">
        <v>1038</v>
      </c>
      <c r="X146" s="6"/>
      <c r="Y146" s="6"/>
      <c r="Z146" s="6"/>
      <c r="AA146" s="6"/>
      <c r="AB146" s="6"/>
      <c r="AC146" s="6"/>
      <c r="AD146" s="6"/>
    </row>
    <row r="147" spans="1:48" ht="15.75" customHeight="1">
      <c r="A147" s="17">
        <v>142</v>
      </c>
      <c r="B147" s="49">
        <v>33725</v>
      </c>
      <c r="C147" s="26">
        <v>4</v>
      </c>
      <c r="D147" s="6">
        <v>0</v>
      </c>
      <c r="E147" s="6"/>
      <c r="F147" s="6"/>
      <c r="G147" s="6"/>
      <c r="H147" s="6"/>
      <c r="I147" s="6"/>
      <c r="J147" s="6"/>
      <c r="K147" s="6"/>
      <c r="L147" s="6"/>
      <c r="M147" s="6"/>
      <c r="N147" s="6"/>
      <c r="O147" s="6"/>
      <c r="P147" s="6"/>
      <c r="Q147" s="6"/>
      <c r="R147" s="6"/>
      <c r="S147" s="6"/>
      <c r="T147" s="6"/>
      <c r="U147" s="6"/>
      <c r="V147" s="6"/>
      <c r="W147" s="6" t="s">
        <v>1039</v>
      </c>
      <c r="X147" s="6"/>
      <c r="Y147" s="6"/>
      <c r="Z147" s="6"/>
      <c r="AA147" s="6"/>
      <c r="AB147" s="6"/>
      <c r="AC147" s="6"/>
      <c r="AD147" s="6"/>
    </row>
    <row r="148" spans="1:48" ht="15.75" customHeight="1">
      <c r="A148" s="17">
        <v>142</v>
      </c>
      <c r="B148" s="49">
        <v>33725</v>
      </c>
      <c r="C148" s="26">
        <v>5</v>
      </c>
      <c r="D148" s="6">
        <v>0</v>
      </c>
      <c r="E148" s="6"/>
      <c r="F148" s="6"/>
      <c r="G148" s="6"/>
      <c r="H148" s="6"/>
      <c r="I148" s="6"/>
      <c r="J148" s="6"/>
      <c r="K148" s="6"/>
      <c r="L148" s="6"/>
      <c r="M148" s="6"/>
      <c r="N148" s="6"/>
      <c r="O148" s="6"/>
      <c r="P148" s="6"/>
      <c r="Q148" s="6"/>
      <c r="R148" s="6"/>
      <c r="S148" s="6"/>
      <c r="T148" s="6"/>
      <c r="U148" s="6"/>
      <c r="V148" s="6"/>
      <c r="W148" s="6" t="s">
        <v>1040</v>
      </c>
      <c r="X148" s="6"/>
      <c r="Y148" s="6"/>
      <c r="Z148" s="6"/>
      <c r="AA148" s="6"/>
      <c r="AB148" s="6"/>
      <c r="AC148" s="6"/>
      <c r="AD148" s="6"/>
    </row>
    <row r="149" spans="1:48" ht="15.75" customHeight="1">
      <c r="A149" s="17">
        <v>142</v>
      </c>
      <c r="B149" s="49">
        <v>33725</v>
      </c>
      <c r="C149" s="26">
        <v>6</v>
      </c>
      <c r="D149" s="6">
        <v>0</v>
      </c>
      <c r="E149" s="6"/>
      <c r="F149" s="6"/>
      <c r="G149" s="6"/>
      <c r="H149" s="6"/>
      <c r="I149" s="6"/>
      <c r="J149" s="6"/>
      <c r="K149" s="6"/>
      <c r="L149" s="6"/>
      <c r="M149" s="6"/>
      <c r="N149" s="6"/>
      <c r="O149" s="6"/>
      <c r="P149" s="6"/>
      <c r="Q149" s="6"/>
      <c r="R149" s="6"/>
      <c r="S149" s="6"/>
      <c r="T149" s="6"/>
      <c r="U149" s="6"/>
      <c r="V149" s="6"/>
      <c r="W149" s="6" t="s">
        <v>1043</v>
      </c>
      <c r="X149" s="6"/>
      <c r="Y149" s="6"/>
      <c r="Z149" s="6"/>
      <c r="AA149" s="6"/>
      <c r="AB149" s="6"/>
      <c r="AC149" s="6"/>
      <c r="AD149" s="6"/>
    </row>
    <row r="150" spans="1:48" ht="15.75" customHeight="1">
      <c r="A150" s="17">
        <v>142</v>
      </c>
      <c r="B150" s="49">
        <v>33725</v>
      </c>
      <c r="C150" s="26">
        <v>7</v>
      </c>
      <c r="D150" s="6">
        <v>0</v>
      </c>
      <c r="E150" s="6"/>
      <c r="F150" s="6"/>
      <c r="G150" s="6"/>
      <c r="H150" s="6"/>
      <c r="I150" s="6"/>
      <c r="J150" s="6"/>
      <c r="K150" s="6"/>
      <c r="L150" s="6"/>
      <c r="M150" s="6"/>
      <c r="N150" s="6"/>
      <c r="O150" s="6"/>
      <c r="P150" s="6"/>
      <c r="Q150" s="6"/>
      <c r="R150" s="6"/>
      <c r="S150" s="6"/>
      <c r="T150" s="6"/>
      <c r="U150" s="6"/>
      <c r="V150" s="6"/>
      <c r="W150" s="6" t="s">
        <v>1044</v>
      </c>
      <c r="X150" s="6"/>
      <c r="Y150" s="6"/>
      <c r="Z150" s="6"/>
      <c r="AA150" s="6"/>
      <c r="AB150" s="6"/>
      <c r="AC150" s="6"/>
      <c r="AD150" s="6"/>
    </row>
    <row r="151" spans="1:48" ht="15.75" customHeight="1">
      <c r="A151" s="17">
        <v>142</v>
      </c>
      <c r="B151" s="49">
        <v>33725</v>
      </c>
      <c r="C151" s="26">
        <v>8</v>
      </c>
      <c r="D151" s="6">
        <v>0</v>
      </c>
      <c r="E151" s="6"/>
      <c r="F151" s="6"/>
      <c r="G151" s="6"/>
      <c r="H151" s="6"/>
      <c r="I151" s="6"/>
      <c r="J151" s="6"/>
      <c r="K151" s="6"/>
      <c r="L151" s="6"/>
      <c r="M151" s="6"/>
      <c r="N151" s="6"/>
      <c r="O151" s="6"/>
      <c r="P151" s="6"/>
      <c r="Q151" s="6"/>
      <c r="R151" s="6"/>
      <c r="S151" s="6"/>
      <c r="T151" s="6"/>
      <c r="U151" s="6"/>
      <c r="V151" s="6"/>
      <c r="W151" s="6" t="s">
        <v>1045</v>
      </c>
      <c r="X151" s="6"/>
      <c r="Y151" s="6"/>
      <c r="Z151" s="6"/>
      <c r="AA151" s="6"/>
      <c r="AB151" s="6"/>
      <c r="AC151" s="6"/>
      <c r="AD151" s="6"/>
    </row>
    <row r="152" spans="1:48" ht="15.75" customHeight="1">
      <c r="A152" s="17">
        <v>142</v>
      </c>
      <c r="B152" s="49">
        <v>33725</v>
      </c>
      <c r="C152" s="26">
        <v>9</v>
      </c>
      <c r="D152" s="6">
        <v>0</v>
      </c>
      <c r="E152" s="6"/>
      <c r="F152" s="6"/>
      <c r="G152" s="6"/>
      <c r="H152" s="6"/>
      <c r="I152" s="6"/>
      <c r="J152" s="6"/>
      <c r="K152" s="6"/>
      <c r="L152" s="6"/>
      <c r="M152" s="6"/>
      <c r="N152" s="6"/>
      <c r="O152" s="6"/>
      <c r="P152" s="6"/>
      <c r="Q152" s="6"/>
      <c r="R152" s="6"/>
      <c r="S152" s="6"/>
      <c r="T152" s="6"/>
      <c r="U152" s="6"/>
      <c r="V152" s="6"/>
      <c r="W152" s="6" t="s">
        <v>1047</v>
      </c>
      <c r="X152" s="6"/>
      <c r="Y152" s="6"/>
      <c r="Z152" s="6"/>
      <c r="AA152" s="6"/>
      <c r="AB152" s="6"/>
      <c r="AC152" s="6"/>
      <c r="AD152" s="6"/>
    </row>
    <row r="153" spans="1:48" ht="15.75" customHeight="1">
      <c r="A153" s="17">
        <v>143</v>
      </c>
      <c r="B153" s="49">
        <v>34394</v>
      </c>
      <c r="C153" s="26">
        <v>0</v>
      </c>
      <c r="D153" s="6">
        <v>0</v>
      </c>
      <c r="E153" s="6"/>
      <c r="F153" s="6"/>
      <c r="G153" s="6"/>
      <c r="H153" s="6"/>
      <c r="I153" s="6"/>
      <c r="J153" s="6"/>
      <c r="K153" s="6"/>
      <c r="L153" s="6"/>
      <c r="M153" s="6"/>
      <c r="N153" s="6"/>
      <c r="O153" s="6"/>
      <c r="P153" s="6"/>
      <c r="Q153" s="6"/>
      <c r="R153" s="6"/>
      <c r="S153" s="6"/>
      <c r="T153" s="6"/>
      <c r="U153" s="6"/>
      <c r="V153" s="6"/>
      <c r="W153" s="6" t="s">
        <v>1053</v>
      </c>
      <c r="X153" s="6" t="s">
        <v>633</v>
      </c>
      <c r="Y153" s="6"/>
      <c r="Z153" s="6"/>
      <c r="AA153" s="6" t="s">
        <v>1057</v>
      </c>
      <c r="AB153" s="6" t="s">
        <v>1058</v>
      </c>
      <c r="AC153" s="6"/>
      <c r="AD153" s="6"/>
    </row>
    <row r="154" spans="1:48" ht="15.75" customHeight="1">
      <c r="A154" s="17">
        <v>143</v>
      </c>
      <c r="B154" s="49">
        <v>34394</v>
      </c>
      <c r="C154" s="26">
        <v>1</v>
      </c>
      <c r="D154" s="6">
        <v>0</v>
      </c>
      <c r="E154" s="6"/>
      <c r="F154" s="6"/>
      <c r="G154" s="6"/>
      <c r="H154" s="6"/>
      <c r="I154" s="6"/>
      <c r="J154" s="6"/>
      <c r="K154" s="6"/>
      <c r="L154" s="6"/>
      <c r="M154" s="6"/>
      <c r="N154" s="6"/>
      <c r="O154" s="6"/>
      <c r="P154" s="6"/>
      <c r="Q154" s="6"/>
      <c r="R154" s="6"/>
      <c r="S154" s="6"/>
      <c r="T154" s="6"/>
      <c r="U154" s="6"/>
      <c r="V154" s="6"/>
      <c r="W154" s="6" t="s">
        <v>1061</v>
      </c>
      <c r="X154" s="6" t="s">
        <v>633</v>
      </c>
      <c r="Y154" s="6"/>
      <c r="Z154" s="6"/>
      <c r="AA154" s="6" t="s">
        <v>1057</v>
      </c>
      <c r="AB154" s="6" t="s">
        <v>1063</v>
      </c>
      <c r="AC154" s="6"/>
      <c r="AD154" s="6"/>
    </row>
    <row r="155" spans="1:48" ht="15.75" customHeight="1">
      <c r="A155" s="17">
        <v>143</v>
      </c>
      <c r="B155" s="49">
        <v>34394</v>
      </c>
      <c r="C155" s="26">
        <v>2</v>
      </c>
      <c r="D155" s="6">
        <v>0</v>
      </c>
      <c r="E155" s="6"/>
      <c r="F155" s="6"/>
      <c r="G155" s="6"/>
      <c r="H155" s="6"/>
      <c r="I155" s="6"/>
      <c r="J155" s="6"/>
      <c r="K155" s="6"/>
      <c r="L155" s="6"/>
      <c r="M155" s="6"/>
      <c r="N155" s="6"/>
      <c r="O155" s="6"/>
      <c r="P155" s="6"/>
      <c r="Q155" s="6"/>
      <c r="R155" s="6"/>
      <c r="S155" s="6"/>
      <c r="T155" s="6"/>
      <c r="U155" s="6"/>
      <c r="V155" s="6"/>
      <c r="W155" s="6" t="s">
        <v>1064</v>
      </c>
      <c r="X155" s="6" t="s">
        <v>633</v>
      </c>
      <c r="Y155" s="6"/>
      <c r="Z155" s="6"/>
      <c r="AA155" s="6" t="s">
        <v>1057</v>
      </c>
      <c r="AB155" s="6" t="s">
        <v>1065</v>
      </c>
      <c r="AC155" s="6"/>
      <c r="AD155" s="6"/>
    </row>
    <row r="156" spans="1:48" ht="15.75" customHeight="1">
      <c r="A156" s="17">
        <v>144</v>
      </c>
      <c r="B156" s="49">
        <v>31472</v>
      </c>
      <c r="C156" s="26">
        <v>0</v>
      </c>
      <c r="D156" s="6">
        <v>0</v>
      </c>
      <c r="E156" s="6"/>
      <c r="F156" s="6"/>
      <c r="G156" s="6"/>
      <c r="H156" s="6"/>
      <c r="I156" s="6"/>
      <c r="J156" s="6"/>
      <c r="K156" s="6"/>
      <c r="L156" s="6"/>
      <c r="M156" s="6"/>
      <c r="N156" s="6"/>
      <c r="O156" s="6"/>
      <c r="P156" s="6"/>
      <c r="Q156" s="6"/>
      <c r="R156" s="6"/>
      <c r="S156" s="6"/>
      <c r="T156" s="6"/>
      <c r="U156" s="6"/>
      <c r="V156" s="6"/>
      <c r="W156" s="6" t="s">
        <v>1066</v>
      </c>
      <c r="X156" s="6"/>
      <c r="Y156" s="6" t="s">
        <v>1067</v>
      </c>
      <c r="Z156" s="6"/>
      <c r="AA156" s="6"/>
      <c r="AB156" s="6"/>
      <c r="AC156" s="6"/>
      <c r="AD156" s="6"/>
      <c r="AE156" s="6"/>
      <c r="AF156" s="6"/>
      <c r="AG156" s="6"/>
      <c r="AH156" s="6"/>
      <c r="AI156" s="6"/>
      <c r="AJ156" s="6"/>
      <c r="AK156" s="6"/>
      <c r="AL156" s="6"/>
      <c r="AM156" s="6"/>
      <c r="AN156" s="6"/>
      <c r="AO156" s="6"/>
      <c r="AP156" s="6"/>
      <c r="AQ156" s="6"/>
      <c r="AR156" s="6"/>
      <c r="AS156" s="6"/>
      <c r="AT156" s="6"/>
      <c r="AU156" s="6"/>
      <c r="AV156" s="6"/>
    </row>
    <row r="157" spans="1:48" ht="15.75" customHeight="1">
      <c r="A157" s="17">
        <v>144</v>
      </c>
      <c r="B157" s="49">
        <v>31472</v>
      </c>
      <c r="C157" s="26">
        <v>1</v>
      </c>
      <c r="D157" s="6">
        <v>0</v>
      </c>
      <c r="E157" s="6"/>
      <c r="F157" s="6"/>
      <c r="G157" s="6"/>
      <c r="H157" s="6"/>
      <c r="I157" s="6"/>
      <c r="J157" s="6"/>
      <c r="K157" s="6"/>
      <c r="L157" s="6"/>
      <c r="M157" s="6"/>
      <c r="N157" s="6"/>
      <c r="O157" s="6"/>
      <c r="P157" s="6"/>
      <c r="Q157" s="6"/>
      <c r="R157" s="6"/>
      <c r="S157" s="6"/>
      <c r="T157" s="6"/>
      <c r="U157" s="6"/>
      <c r="V157" s="6"/>
      <c r="W157" s="6" t="s">
        <v>1069</v>
      </c>
      <c r="X157" s="6"/>
      <c r="Y157" s="6" t="s">
        <v>1070</v>
      </c>
      <c r="Z157" s="6"/>
      <c r="AA157" s="6"/>
      <c r="AB157" s="6"/>
      <c r="AC157" s="6"/>
      <c r="AD157" s="6"/>
      <c r="AE157" s="6"/>
      <c r="AF157" s="6"/>
      <c r="AG157" s="6"/>
      <c r="AH157" s="6"/>
      <c r="AI157" s="6"/>
      <c r="AJ157" s="6"/>
      <c r="AK157" s="6"/>
      <c r="AL157" s="6"/>
      <c r="AM157" s="6"/>
      <c r="AN157" s="6"/>
      <c r="AO157" s="6"/>
      <c r="AP157" s="6"/>
      <c r="AQ157" s="6"/>
      <c r="AR157" s="6"/>
      <c r="AS157" s="6"/>
      <c r="AT157" s="6"/>
      <c r="AU157" s="6"/>
      <c r="AV157" s="6"/>
    </row>
    <row r="158" spans="1:48" ht="15.75" customHeight="1">
      <c r="A158" s="17">
        <v>144</v>
      </c>
      <c r="B158" s="49">
        <v>31472</v>
      </c>
      <c r="C158" s="26">
        <v>2</v>
      </c>
      <c r="D158" s="6">
        <v>0</v>
      </c>
      <c r="E158" s="6"/>
      <c r="F158" s="6"/>
      <c r="G158" s="6"/>
      <c r="H158" s="6"/>
      <c r="I158" s="6"/>
      <c r="J158" s="6"/>
      <c r="K158" s="6"/>
      <c r="L158" s="6"/>
      <c r="M158" s="6"/>
      <c r="N158" s="6"/>
      <c r="O158" s="6"/>
      <c r="P158" s="6"/>
      <c r="Q158" s="6"/>
      <c r="R158" s="6"/>
      <c r="S158" s="6"/>
      <c r="T158" s="6"/>
      <c r="U158" s="6"/>
      <c r="V158" s="6"/>
      <c r="W158" s="6" t="s">
        <v>1071</v>
      </c>
      <c r="X158" s="6"/>
      <c r="Y158" s="6" t="s">
        <v>1073</v>
      </c>
      <c r="Z158" s="6"/>
      <c r="AA158" s="6"/>
      <c r="AB158" s="6"/>
      <c r="AC158" s="6"/>
      <c r="AD158" s="6"/>
      <c r="AE158" s="6"/>
      <c r="AF158" s="6"/>
      <c r="AG158" s="6"/>
      <c r="AH158" s="6"/>
      <c r="AI158" s="6"/>
      <c r="AJ158" s="6"/>
      <c r="AK158" s="6"/>
      <c r="AL158" s="6"/>
      <c r="AM158" s="6"/>
      <c r="AN158" s="6"/>
      <c r="AO158" s="6"/>
      <c r="AP158" s="6"/>
      <c r="AQ158" s="6"/>
      <c r="AR158" s="6"/>
      <c r="AS158" s="6"/>
      <c r="AT158" s="6"/>
      <c r="AU158" s="6"/>
      <c r="AV158" s="6"/>
    </row>
    <row r="159" spans="1:48" ht="15.75" customHeight="1">
      <c r="A159" s="17">
        <v>144</v>
      </c>
      <c r="B159" s="49">
        <v>31472</v>
      </c>
      <c r="C159" s="26">
        <v>3</v>
      </c>
      <c r="D159" s="6">
        <v>0</v>
      </c>
      <c r="E159" s="6"/>
      <c r="F159" s="6"/>
      <c r="G159" s="6"/>
      <c r="H159" s="6"/>
      <c r="I159" s="6"/>
      <c r="J159" s="6"/>
      <c r="K159" s="6"/>
      <c r="L159" s="6"/>
      <c r="M159" s="6"/>
      <c r="N159" s="6"/>
      <c r="O159" s="6"/>
      <c r="P159" s="6"/>
      <c r="Q159" s="6"/>
      <c r="R159" s="6"/>
      <c r="S159" s="6"/>
      <c r="T159" s="6"/>
      <c r="U159" s="6"/>
      <c r="V159" s="6"/>
      <c r="W159" s="6" t="s">
        <v>1075</v>
      </c>
      <c r="X159" s="6"/>
      <c r="Y159" s="6" t="s">
        <v>1076</v>
      </c>
      <c r="Z159" s="6"/>
      <c r="AA159" s="6"/>
      <c r="AB159" s="6"/>
      <c r="AC159" s="6"/>
      <c r="AD159" s="6"/>
      <c r="AE159" s="6"/>
      <c r="AF159" s="6"/>
      <c r="AG159" s="6"/>
      <c r="AH159" s="6"/>
      <c r="AI159" s="6"/>
      <c r="AJ159" s="6"/>
      <c r="AK159" s="6"/>
      <c r="AL159" s="6"/>
      <c r="AM159" s="6"/>
      <c r="AN159" s="6"/>
      <c r="AO159" s="6"/>
      <c r="AP159" s="6"/>
      <c r="AQ159" s="6"/>
      <c r="AR159" s="6"/>
      <c r="AS159" s="6"/>
      <c r="AT159" s="6"/>
      <c r="AU159" s="6"/>
      <c r="AV159" s="6"/>
    </row>
    <row r="160" spans="1:48" ht="15.75" customHeight="1">
      <c r="A160" s="17">
        <v>144</v>
      </c>
      <c r="B160" s="49">
        <v>31472</v>
      </c>
      <c r="C160" s="26">
        <v>4</v>
      </c>
      <c r="D160" s="6">
        <v>0</v>
      </c>
      <c r="E160" s="6"/>
      <c r="F160" s="6"/>
      <c r="G160" s="6"/>
      <c r="H160" s="6"/>
      <c r="I160" s="6"/>
      <c r="J160" s="6"/>
      <c r="K160" s="6"/>
      <c r="L160" s="6"/>
      <c r="M160" s="6"/>
      <c r="N160" s="6"/>
      <c r="O160" s="6"/>
      <c r="P160" s="6"/>
      <c r="Q160" s="6"/>
      <c r="R160" s="6"/>
      <c r="S160" s="6"/>
      <c r="T160" s="6"/>
      <c r="U160" s="6"/>
      <c r="V160" s="6"/>
      <c r="W160" s="6" t="s">
        <v>1077</v>
      </c>
      <c r="X160" s="6"/>
      <c r="Y160" s="6" t="s">
        <v>1078</v>
      </c>
      <c r="Z160" s="6"/>
      <c r="AA160" s="6"/>
      <c r="AB160" s="6"/>
      <c r="AC160" s="6"/>
      <c r="AD160" s="6"/>
      <c r="AE160" s="6"/>
      <c r="AF160" s="6"/>
      <c r="AG160" s="6"/>
      <c r="AH160" s="6"/>
      <c r="AI160" s="6"/>
      <c r="AJ160" s="6"/>
      <c r="AK160" s="6"/>
      <c r="AL160" s="6"/>
      <c r="AM160" s="6"/>
      <c r="AN160" s="6"/>
      <c r="AO160" s="6"/>
      <c r="AP160" s="6"/>
      <c r="AQ160" s="6"/>
      <c r="AR160" s="6"/>
      <c r="AS160" s="6"/>
      <c r="AT160" s="6"/>
      <c r="AU160" s="6"/>
      <c r="AV160" s="6"/>
    </row>
    <row r="161" spans="1:48" ht="15.75" customHeight="1">
      <c r="A161" s="17">
        <v>144</v>
      </c>
      <c r="B161" s="49">
        <v>31472</v>
      </c>
      <c r="C161" s="26">
        <v>5</v>
      </c>
      <c r="D161" s="6">
        <v>0</v>
      </c>
      <c r="E161" s="6"/>
      <c r="F161" s="6"/>
      <c r="G161" s="6"/>
      <c r="H161" s="6"/>
      <c r="I161" s="6"/>
      <c r="J161" s="6"/>
      <c r="K161" s="6"/>
      <c r="L161" s="6"/>
      <c r="M161" s="6"/>
      <c r="N161" s="6"/>
      <c r="O161" s="6"/>
      <c r="P161" s="6"/>
      <c r="Q161" s="6"/>
      <c r="R161" s="6"/>
      <c r="S161" s="6"/>
      <c r="T161" s="6"/>
      <c r="U161" s="6"/>
      <c r="V161" s="6"/>
      <c r="W161" s="6" t="s">
        <v>1079</v>
      </c>
      <c r="X161" s="6"/>
      <c r="Y161" s="6" t="s">
        <v>1080</v>
      </c>
      <c r="Z161" s="6"/>
      <c r="AA161" s="6"/>
      <c r="AB161" s="6"/>
      <c r="AC161" s="6"/>
      <c r="AD161" s="6"/>
      <c r="AE161" s="6"/>
      <c r="AF161" s="6"/>
      <c r="AG161" s="6"/>
      <c r="AH161" s="6"/>
      <c r="AI161" s="6"/>
      <c r="AJ161" s="6"/>
      <c r="AK161" s="6"/>
      <c r="AL161" s="6"/>
      <c r="AM161" s="6"/>
      <c r="AN161" s="6"/>
      <c r="AO161" s="6"/>
      <c r="AP161" s="6"/>
      <c r="AQ161" s="6"/>
      <c r="AR161" s="6"/>
      <c r="AS161" s="6"/>
      <c r="AT161" s="6"/>
      <c r="AU161" s="6"/>
      <c r="AV161" s="6"/>
    </row>
    <row r="162" spans="1:48" ht="15.75" customHeight="1">
      <c r="A162" s="17">
        <v>144</v>
      </c>
      <c r="B162" s="49">
        <v>31472</v>
      </c>
      <c r="C162" s="26">
        <v>6</v>
      </c>
      <c r="D162" s="6">
        <v>0</v>
      </c>
      <c r="E162" s="6"/>
      <c r="F162" s="6"/>
      <c r="G162" s="6"/>
      <c r="H162" s="6"/>
      <c r="I162" s="6"/>
      <c r="J162" s="6"/>
      <c r="K162" s="6"/>
      <c r="L162" s="6"/>
      <c r="M162" s="6"/>
      <c r="N162" s="6"/>
      <c r="O162" s="6"/>
      <c r="P162" s="6"/>
      <c r="Q162" s="6"/>
      <c r="R162" s="6"/>
      <c r="S162" s="6"/>
      <c r="T162" s="6"/>
      <c r="U162" s="6"/>
      <c r="V162" s="6"/>
      <c r="W162" s="14" t="s">
        <v>1081</v>
      </c>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row>
    <row r="163" spans="1:48" ht="15.75" customHeight="1">
      <c r="A163" s="17">
        <v>144</v>
      </c>
      <c r="B163" s="49">
        <v>31472</v>
      </c>
      <c r="C163" s="26">
        <v>7</v>
      </c>
      <c r="D163" s="6">
        <v>0</v>
      </c>
      <c r="E163" s="6"/>
      <c r="F163" s="6"/>
      <c r="G163" s="6"/>
      <c r="H163" s="6"/>
      <c r="I163" s="6"/>
      <c r="J163" s="6"/>
      <c r="K163" s="6"/>
      <c r="L163" s="6"/>
      <c r="M163" s="6"/>
      <c r="N163" s="6"/>
      <c r="O163" s="6"/>
      <c r="P163" s="6"/>
      <c r="Q163" s="6"/>
      <c r="R163" s="6"/>
      <c r="S163" s="6"/>
      <c r="T163" s="6"/>
      <c r="U163" s="6"/>
      <c r="V163" s="6"/>
      <c r="W163" s="6" t="s">
        <v>1082</v>
      </c>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row>
    <row r="164" spans="1:48" ht="15.75" customHeight="1">
      <c r="A164" s="17">
        <v>144</v>
      </c>
      <c r="B164" s="49">
        <v>31472</v>
      </c>
      <c r="C164" s="26">
        <v>8</v>
      </c>
      <c r="D164" s="6">
        <v>0</v>
      </c>
      <c r="E164" s="6"/>
      <c r="F164" s="6"/>
      <c r="G164" s="6"/>
      <c r="H164" s="6"/>
      <c r="I164" s="6"/>
      <c r="J164" s="6"/>
      <c r="K164" s="6"/>
      <c r="L164" s="6"/>
      <c r="M164" s="6"/>
      <c r="N164" s="6"/>
      <c r="O164" s="6"/>
      <c r="P164" s="6"/>
      <c r="Q164" s="6"/>
      <c r="R164" s="6"/>
      <c r="S164" s="6"/>
      <c r="T164" s="6"/>
      <c r="U164" s="6"/>
      <c r="V164" s="6"/>
      <c r="W164" s="6" t="s">
        <v>1084</v>
      </c>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row>
    <row r="165" spans="1:48" ht="15.75" customHeight="1">
      <c r="A165" s="17">
        <v>144</v>
      </c>
      <c r="B165" s="49">
        <v>31472</v>
      </c>
      <c r="C165" s="26">
        <v>9</v>
      </c>
      <c r="D165" s="6">
        <v>0</v>
      </c>
      <c r="E165" s="6"/>
      <c r="F165" s="6"/>
      <c r="G165" s="6"/>
      <c r="H165" s="6"/>
      <c r="I165" s="6"/>
      <c r="J165" s="6"/>
      <c r="K165" s="6"/>
      <c r="L165" s="6"/>
      <c r="M165" s="6"/>
      <c r="N165" s="6"/>
      <c r="O165" s="6"/>
      <c r="P165" s="6"/>
      <c r="Q165" s="6"/>
      <c r="R165" s="6"/>
      <c r="S165" s="6"/>
      <c r="T165" s="6"/>
      <c r="U165" s="6"/>
      <c r="V165" s="6"/>
      <c r="W165" s="6" t="s">
        <v>1087</v>
      </c>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row>
    <row r="166" spans="1:48" ht="15.75" customHeight="1">
      <c r="A166" s="17">
        <v>144</v>
      </c>
      <c r="B166" s="49">
        <v>31472</v>
      </c>
      <c r="C166" s="26">
        <v>10</v>
      </c>
      <c r="D166" s="6">
        <v>0</v>
      </c>
      <c r="E166" s="6"/>
      <c r="F166" s="6"/>
      <c r="G166" s="6"/>
      <c r="H166" s="6"/>
      <c r="I166" s="6"/>
      <c r="J166" s="6"/>
      <c r="K166" s="6"/>
      <c r="L166" s="6"/>
      <c r="M166" s="6"/>
      <c r="N166" s="6"/>
      <c r="O166" s="6"/>
      <c r="P166" s="6"/>
      <c r="Q166" s="6"/>
      <c r="R166" s="6"/>
      <c r="S166" s="6"/>
      <c r="T166" s="6"/>
      <c r="U166" s="6"/>
      <c r="V166" s="6"/>
      <c r="W166" s="6" t="s">
        <v>1088</v>
      </c>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row>
    <row r="167" spans="1:48" ht="15.75" customHeight="1">
      <c r="A167" s="17">
        <v>144</v>
      </c>
      <c r="B167" s="49">
        <v>31472</v>
      </c>
      <c r="C167" s="26">
        <v>11</v>
      </c>
      <c r="D167" s="6">
        <v>0</v>
      </c>
      <c r="E167" s="6"/>
      <c r="F167" s="6"/>
      <c r="G167" s="6"/>
      <c r="H167" s="6"/>
      <c r="I167" s="6"/>
      <c r="J167" s="6"/>
      <c r="K167" s="6"/>
      <c r="L167" s="6"/>
      <c r="M167" s="6"/>
      <c r="N167" s="6"/>
      <c r="O167" s="6"/>
      <c r="P167" s="6"/>
      <c r="Q167" s="6"/>
      <c r="R167" s="6"/>
      <c r="S167" s="6"/>
      <c r="T167" s="6"/>
      <c r="U167" s="6"/>
      <c r="V167" s="6"/>
      <c r="W167" s="6" t="s">
        <v>1089</v>
      </c>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row>
    <row r="168" spans="1:48" ht="15.75" customHeight="1">
      <c r="A168" s="17">
        <v>145</v>
      </c>
      <c r="B168" s="49">
        <v>39508</v>
      </c>
      <c r="C168" s="26">
        <v>0</v>
      </c>
      <c r="D168" s="6">
        <v>0</v>
      </c>
      <c r="E168" s="6"/>
      <c r="F168" s="6"/>
      <c r="G168" s="6"/>
      <c r="H168" s="6"/>
      <c r="I168" s="6"/>
      <c r="J168" s="6"/>
      <c r="K168" s="6"/>
      <c r="L168" s="6"/>
      <c r="M168" s="6"/>
      <c r="N168" s="6"/>
      <c r="O168" s="6"/>
      <c r="P168" s="6"/>
      <c r="Q168" s="6"/>
      <c r="R168" s="6"/>
      <c r="S168" s="6"/>
      <c r="T168" s="6"/>
      <c r="U168" s="6"/>
      <c r="V168" s="6"/>
      <c r="W168" s="14" t="s">
        <v>1090</v>
      </c>
      <c r="X168" s="6"/>
      <c r="Y168" s="6">
        <v>168</v>
      </c>
      <c r="Z168" s="6" t="s">
        <v>600</v>
      </c>
      <c r="AA168" s="6"/>
      <c r="AB168" s="6">
        <v>12</v>
      </c>
      <c r="AC168" s="6"/>
      <c r="AD168" s="6"/>
      <c r="AE168" s="6"/>
      <c r="AF168" s="6"/>
      <c r="AG168" s="6"/>
      <c r="AH168" s="6"/>
      <c r="AI168" s="6"/>
      <c r="AJ168" s="6"/>
      <c r="AK168" s="6"/>
      <c r="AL168" s="6"/>
      <c r="AM168" s="6"/>
      <c r="AN168" s="6"/>
      <c r="AO168" s="6"/>
      <c r="AP168" s="6"/>
      <c r="AQ168" s="6"/>
      <c r="AR168" s="6"/>
      <c r="AS168" s="6"/>
      <c r="AT168" s="6"/>
      <c r="AU168" s="6"/>
      <c r="AV168" s="6"/>
    </row>
    <row r="169" spans="1:48" ht="15.75" customHeight="1">
      <c r="A169" s="17">
        <v>145</v>
      </c>
      <c r="B169" s="49">
        <v>39508</v>
      </c>
      <c r="C169" s="26">
        <v>1</v>
      </c>
      <c r="D169" s="6">
        <v>0</v>
      </c>
      <c r="E169" s="6"/>
      <c r="F169" s="6"/>
      <c r="G169" s="6"/>
      <c r="H169" s="6"/>
      <c r="I169" s="6"/>
      <c r="J169" s="6"/>
      <c r="K169" s="6"/>
      <c r="L169" s="6"/>
      <c r="M169" s="6"/>
      <c r="N169" s="6"/>
      <c r="O169" s="6"/>
      <c r="P169" s="6"/>
      <c r="Q169" s="6"/>
      <c r="R169" s="6"/>
      <c r="S169" s="6"/>
      <c r="T169" s="6"/>
      <c r="U169" s="6"/>
      <c r="V169" s="6"/>
      <c r="W169" s="6" t="s">
        <v>1091</v>
      </c>
      <c r="X169" s="6"/>
      <c r="Y169" s="6">
        <v>168</v>
      </c>
      <c r="Z169" s="6" t="s">
        <v>600</v>
      </c>
      <c r="AA169" s="6"/>
      <c r="AB169" s="6">
        <v>3</v>
      </c>
      <c r="AC169" s="6"/>
      <c r="AD169" s="6"/>
      <c r="AE169" s="6"/>
      <c r="AF169" s="6"/>
      <c r="AG169" s="6"/>
      <c r="AH169" s="6"/>
      <c r="AI169" s="6"/>
      <c r="AJ169" s="6"/>
      <c r="AK169" s="6"/>
      <c r="AL169" s="6"/>
      <c r="AM169" s="6"/>
      <c r="AN169" s="6"/>
      <c r="AO169" s="6"/>
      <c r="AP169" s="6"/>
      <c r="AQ169" s="6"/>
      <c r="AR169" s="6"/>
      <c r="AS169" s="6"/>
      <c r="AT169" s="6"/>
      <c r="AU169" s="6"/>
      <c r="AV169" s="6"/>
    </row>
    <row r="170" spans="1:48" ht="15.75" customHeight="1">
      <c r="A170" s="17">
        <v>145</v>
      </c>
      <c r="B170" s="49">
        <v>39508</v>
      </c>
      <c r="C170" s="26">
        <v>2</v>
      </c>
      <c r="D170" s="6">
        <v>0</v>
      </c>
      <c r="E170" s="6"/>
      <c r="F170" s="6"/>
      <c r="G170" s="6"/>
      <c r="H170" s="6"/>
      <c r="I170" s="6"/>
      <c r="J170" s="6"/>
      <c r="K170" s="6"/>
      <c r="L170" s="6"/>
      <c r="M170" s="6"/>
      <c r="N170" s="6"/>
      <c r="O170" s="6"/>
      <c r="P170" s="6"/>
      <c r="Q170" s="6"/>
      <c r="R170" s="6"/>
      <c r="S170" s="6"/>
      <c r="T170" s="6"/>
      <c r="U170" s="6"/>
      <c r="V170" s="6"/>
      <c r="W170" s="14" t="s">
        <v>1092</v>
      </c>
      <c r="X170" s="6"/>
      <c r="Y170" s="6">
        <v>168</v>
      </c>
      <c r="Z170" s="6" t="s">
        <v>600</v>
      </c>
      <c r="AA170" s="6"/>
      <c r="AB170" s="6">
        <v>14</v>
      </c>
      <c r="AC170" s="6"/>
      <c r="AD170" s="6"/>
      <c r="AE170" s="6"/>
      <c r="AF170" s="6"/>
      <c r="AG170" s="6"/>
      <c r="AH170" s="6"/>
      <c r="AI170" s="6"/>
      <c r="AJ170" s="6"/>
      <c r="AK170" s="6"/>
      <c r="AL170" s="6"/>
      <c r="AM170" s="6"/>
      <c r="AN170" s="6"/>
      <c r="AO170" s="6"/>
      <c r="AP170" s="6"/>
      <c r="AQ170" s="6"/>
      <c r="AR170" s="6"/>
      <c r="AS170" s="6"/>
      <c r="AT170" s="6"/>
      <c r="AU170" s="6"/>
      <c r="AV170" s="6"/>
    </row>
    <row r="171" spans="1:48" ht="15.75" customHeight="1">
      <c r="A171" s="17">
        <v>145</v>
      </c>
      <c r="B171" s="49">
        <v>39508</v>
      </c>
      <c r="C171" s="26">
        <v>3</v>
      </c>
      <c r="D171" s="6">
        <v>0</v>
      </c>
      <c r="E171" s="6"/>
      <c r="F171" s="6"/>
      <c r="G171" s="6"/>
      <c r="H171" s="6"/>
      <c r="I171" s="6"/>
      <c r="J171" s="6"/>
      <c r="K171" s="6"/>
      <c r="L171" s="6"/>
      <c r="M171" s="6"/>
      <c r="N171" s="6"/>
      <c r="O171" s="6"/>
      <c r="P171" s="6"/>
      <c r="Q171" s="6"/>
      <c r="R171" s="6"/>
      <c r="S171" s="6"/>
      <c r="T171" s="6"/>
      <c r="U171" s="6"/>
      <c r="V171" s="6"/>
      <c r="W171" s="6" t="s">
        <v>1093</v>
      </c>
      <c r="X171" s="6"/>
      <c r="Y171" s="6">
        <v>168</v>
      </c>
      <c r="Z171" s="6" t="s">
        <v>600</v>
      </c>
      <c r="AA171" s="6"/>
      <c r="AB171" s="6">
        <v>5</v>
      </c>
      <c r="AC171" s="6"/>
      <c r="AD171" s="6"/>
      <c r="AE171" s="6"/>
      <c r="AF171" s="6"/>
      <c r="AG171" s="6"/>
      <c r="AH171" s="6"/>
      <c r="AI171" s="6"/>
      <c r="AJ171" s="6"/>
      <c r="AK171" s="6"/>
      <c r="AL171" s="6"/>
      <c r="AM171" s="6"/>
      <c r="AN171" s="6"/>
      <c r="AO171" s="6"/>
      <c r="AP171" s="6"/>
      <c r="AQ171" s="6"/>
      <c r="AR171" s="6"/>
      <c r="AS171" s="6"/>
      <c r="AT171" s="6"/>
      <c r="AU171" s="6"/>
      <c r="AV171" s="6"/>
    </row>
    <row r="172" spans="1:48" ht="15.75" customHeight="1">
      <c r="A172" s="17">
        <v>145</v>
      </c>
      <c r="B172" s="49">
        <v>39508</v>
      </c>
      <c r="C172" s="26">
        <v>4</v>
      </c>
      <c r="D172" s="6">
        <v>0</v>
      </c>
      <c r="E172" s="6"/>
      <c r="F172" s="6"/>
      <c r="G172" s="6"/>
      <c r="H172" s="6"/>
      <c r="I172" s="6"/>
      <c r="J172" s="6"/>
      <c r="K172" s="6"/>
      <c r="L172" s="6"/>
      <c r="M172" s="6"/>
      <c r="N172" s="6"/>
      <c r="O172" s="6"/>
      <c r="P172" s="6"/>
      <c r="Q172" s="6"/>
      <c r="R172" s="6"/>
      <c r="S172" s="6"/>
      <c r="T172" s="6"/>
      <c r="U172" s="6"/>
      <c r="V172" s="6"/>
      <c r="W172" s="6" t="s">
        <v>1096</v>
      </c>
      <c r="X172" s="6"/>
      <c r="Y172" s="6">
        <v>168</v>
      </c>
      <c r="Z172" s="6" t="s">
        <v>600</v>
      </c>
      <c r="AA172" s="6"/>
      <c r="AB172" s="6">
        <v>7</v>
      </c>
      <c r="AC172" s="6"/>
      <c r="AD172" s="6"/>
      <c r="AE172" s="6"/>
      <c r="AF172" s="6"/>
      <c r="AG172" s="6"/>
      <c r="AH172" s="6"/>
      <c r="AI172" s="6"/>
      <c r="AJ172" s="6"/>
      <c r="AK172" s="6"/>
      <c r="AL172" s="6"/>
      <c r="AM172" s="6"/>
      <c r="AN172" s="6"/>
      <c r="AO172" s="6"/>
      <c r="AP172" s="6"/>
      <c r="AQ172" s="6"/>
      <c r="AR172" s="6"/>
      <c r="AS172" s="6"/>
      <c r="AT172" s="6"/>
      <c r="AU172" s="6"/>
      <c r="AV172" s="6"/>
    </row>
    <row r="173" spans="1:48" ht="15.75" customHeight="1">
      <c r="A173" s="17">
        <v>145</v>
      </c>
      <c r="B173" s="49">
        <v>39508</v>
      </c>
      <c r="C173" s="26">
        <v>5</v>
      </c>
      <c r="D173" s="6">
        <v>0</v>
      </c>
      <c r="E173" s="6"/>
      <c r="F173" s="6"/>
      <c r="G173" s="6"/>
      <c r="H173" s="6"/>
      <c r="I173" s="6"/>
      <c r="J173" s="6"/>
      <c r="K173" s="6"/>
      <c r="L173" s="6"/>
      <c r="M173" s="6"/>
      <c r="N173" s="6"/>
      <c r="O173" s="6"/>
      <c r="P173" s="6"/>
      <c r="Q173" s="6"/>
      <c r="R173" s="6"/>
      <c r="S173" s="6"/>
      <c r="T173" s="6"/>
      <c r="U173" s="6"/>
      <c r="V173" s="6"/>
      <c r="W173" s="6" t="s">
        <v>1097</v>
      </c>
      <c r="X173" s="6"/>
      <c r="Y173" s="6">
        <v>168</v>
      </c>
      <c r="Z173" s="6" t="s">
        <v>600</v>
      </c>
      <c r="AA173" s="6"/>
      <c r="AB173" s="6">
        <v>6</v>
      </c>
      <c r="AC173" s="6"/>
      <c r="AD173" s="6"/>
      <c r="AE173" s="6"/>
      <c r="AF173" s="6"/>
      <c r="AG173" s="6"/>
      <c r="AH173" s="6"/>
      <c r="AI173" s="6"/>
      <c r="AJ173" s="6"/>
      <c r="AK173" s="6"/>
      <c r="AL173" s="6"/>
      <c r="AM173" s="6"/>
      <c r="AN173" s="6"/>
      <c r="AO173" s="6"/>
      <c r="AP173" s="6"/>
      <c r="AQ173" s="6"/>
      <c r="AR173" s="6"/>
      <c r="AS173" s="6"/>
      <c r="AT173" s="6"/>
      <c r="AU173" s="6"/>
      <c r="AV173" s="6"/>
    </row>
    <row r="174" spans="1:48" ht="15.75" customHeight="1">
      <c r="A174" s="17">
        <v>145</v>
      </c>
      <c r="B174" s="49">
        <v>39508</v>
      </c>
      <c r="C174" s="26">
        <v>6</v>
      </c>
      <c r="D174" s="6">
        <v>1</v>
      </c>
      <c r="E174" s="6"/>
      <c r="F174" s="6"/>
      <c r="G174" s="6"/>
      <c r="H174" s="6"/>
      <c r="I174" s="6"/>
      <c r="J174" s="6"/>
      <c r="K174" s="6"/>
      <c r="L174" s="6"/>
      <c r="M174" s="6"/>
      <c r="N174" s="6"/>
      <c r="O174" s="6"/>
      <c r="P174" s="6"/>
      <c r="Q174" s="6"/>
      <c r="R174" s="6"/>
      <c r="S174" s="6"/>
      <c r="T174" s="6"/>
      <c r="U174" s="6"/>
      <c r="V174" s="6"/>
      <c r="W174" s="6" t="s">
        <v>1098</v>
      </c>
      <c r="X174" s="6"/>
      <c r="Y174" s="6">
        <f>168+4.5</f>
        <v>172.5</v>
      </c>
      <c r="Z174" s="6" t="s">
        <v>600</v>
      </c>
      <c r="AA174" s="6"/>
      <c r="AB174" s="6">
        <v>4</v>
      </c>
      <c r="AC174" s="6"/>
      <c r="AD174" s="6"/>
      <c r="AE174" s="6"/>
      <c r="AF174" s="6"/>
      <c r="AG174" s="6"/>
      <c r="AH174" s="6"/>
      <c r="AI174" s="6"/>
      <c r="AJ174" s="6"/>
      <c r="AK174" s="6"/>
      <c r="AL174" s="6"/>
      <c r="AM174" s="6"/>
      <c r="AN174" s="6"/>
      <c r="AO174" s="6"/>
      <c r="AP174" s="6"/>
      <c r="AQ174" s="6"/>
      <c r="AR174" s="6"/>
      <c r="AS174" s="6"/>
      <c r="AT174" s="6"/>
      <c r="AU174" s="6"/>
      <c r="AV174" s="6"/>
    </row>
    <row r="175" spans="1:48" ht="15.75" customHeight="1">
      <c r="A175" s="17">
        <v>145</v>
      </c>
      <c r="B175" s="49">
        <v>39508</v>
      </c>
      <c r="C175" s="26">
        <v>7</v>
      </c>
      <c r="D175" s="6">
        <v>1</v>
      </c>
      <c r="E175" s="6"/>
      <c r="F175" s="6"/>
      <c r="G175" s="6"/>
      <c r="H175" s="6"/>
      <c r="I175" s="6"/>
      <c r="J175" s="6"/>
      <c r="K175" s="6"/>
      <c r="L175" s="6"/>
      <c r="M175" s="6"/>
      <c r="N175" s="6"/>
      <c r="O175" s="6"/>
      <c r="P175" s="6"/>
      <c r="Q175" s="6"/>
      <c r="R175" s="6"/>
      <c r="S175" s="6"/>
      <c r="T175" s="6"/>
      <c r="U175" s="6"/>
      <c r="V175" s="6"/>
      <c r="W175" s="6" t="s">
        <v>1102</v>
      </c>
      <c r="X175" s="6"/>
      <c r="Y175" s="6">
        <v>172.5</v>
      </c>
      <c r="Z175" s="6" t="s">
        <v>600</v>
      </c>
      <c r="AA175" s="6"/>
      <c r="AB175" s="6">
        <v>6</v>
      </c>
      <c r="AC175" s="6"/>
      <c r="AD175" s="6"/>
      <c r="AE175" s="6"/>
      <c r="AF175" s="6"/>
      <c r="AG175" s="6"/>
      <c r="AH175" s="6"/>
      <c r="AI175" s="6"/>
      <c r="AJ175" s="6"/>
      <c r="AK175" s="6"/>
      <c r="AL175" s="6"/>
      <c r="AM175" s="6"/>
      <c r="AN175" s="6"/>
      <c r="AO175" s="6"/>
      <c r="AP175" s="6"/>
      <c r="AQ175" s="6"/>
      <c r="AR175" s="6"/>
      <c r="AS175" s="6"/>
      <c r="AT175" s="6"/>
      <c r="AU175" s="6"/>
      <c r="AV175" s="6"/>
    </row>
    <row r="176" spans="1:48" ht="15.75" customHeight="1">
      <c r="A176" s="17">
        <v>145</v>
      </c>
      <c r="B176" s="49">
        <v>39508</v>
      </c>
      <c r="C176" s="26">
        <v>8</v>
      </c>
      <c r="D176" s="6">
        <v>0</v>
      </c>
      <c r="E176" s="6"/>
      <c r="F176" s="6"/>
      <c r="G176" s="6"/>
      <c r="H176" s="6"/>
      <c r="I176" s="6"/>
      <c r="J176" s="6"/>
      <c r="K176" s="6"/>
      <c r="L176" s="6"/>
      <c r="M176" s="6"/>
      <c r="N176" s="6"/>
      <c r="O176" s="6"/>
      <c r="P176" s="6"/>
      <c r="Q176" s="6"/>
      <c r="R176" s="6"/>
      <c r="S176" s="6"/>
      <c r="T176" s="6"/>
      <c r="U176" s="6"/>
      <c r="V176" s="6"/>
      <c r="W176" s="6" t="s">
        <v>1103</v>
      </c>
      <c r="X176" s="6"/>
      <c r="Y176" s="6">
        <v>186</v>
      </c>
      <c r="Z176" s="6" t="s">
        <v>600</v>
      </c>
      <c r="AA176" s="6"/>
      <c r="AB176" s="6">
        <v>15</v>
      </c>
      <c r="AC176" s="6"/>
      <c r="AD176" s="6"/>
      <c r="AE176" s="6"/>
      <c r="AF176" s="6"/>
      <c r="AG176" s="6"/>
      <c r="AH176" s="6"/>
      <c r="AI176" s="6"/>
      <c r="AJ176" s="6"/>
      <c r="AK176" s="6"/>
      <c r="AL176" s="6"/>
      <c r="AM176" s="6"/>
      <c r="AN176" s="6"/>
      <c r="AO176" s="6"/>
      <c r="AP176" s="6"/>
      <c r="AQ176" s="6"/>
      <c r="AR176" s="6"/>
      <c r="AS176" s="6"/>
      <c r="AT176" s="6"/>
      <c r="AU176" s="6"/>
      <c r="AV176" s="6"/>
    </row>
    <row r="177" spans="1:48" ht="15.75" customHeight="1">
      <c r="A177" s="17">
        <v>145</v>
      </c>
      <c r="B177" s="49">
        <v>39508</v>
      </c>
      <c r="C177" s="26">
        <v>9</v>
      </c>
      <c r="D177" s="6">
        <v>1</v>
      </c>
      <c r="E177" s="6"/>
      <c r="F177" s="6"/>
      <c r="G177" s="6"/>
      <c r="H177" s="6"/>
      <c r="I177" s="6"/>
      <c r="J177" s="6"/>
      <c r="K177" s="6"/>
      <c r="L177" s="6"/>
      <c r="M177" s="6"/>
      <c r="N177" s="6"/>
      <c r="O177" s="6"/>
      <c r="P177" s="6"/>
      <c r="Q177" s="6"/>
      <c r="R177" s="6"/>
      <c r="S177" s="6"/>
      <c r="T177" s="6"/>
      <c r="U177" s="6"/>
      <c r="V177" s="6"/>
      <c r="W177" s="6" t="s">
        <v>1104</v>
      </c>
      <c r="X177" s="6"/>
      <c r="Y177" s="6">
        <f t="shared" ref="Y177:Y178" si="0">56+168</f>
        <v>224</v>
      </c>
      <c r="Z177" s="6" t="s">
        <v>600</v>
      </c>
      <c r="AA177" s="6"/>
      <c r="AB177" s="6">
        <v>7</v>
      </c>
      <c r="AC177" s="6"/>
      <c r="AD177" s="6"/>
      <c r="AE177" s="6"/>
      <c r="AF177" s="6"/>
      <c r="AG177" s="6"/>
      <c r="AH177" s="6"/>
      <c r="AI177" s="6"/>
      <c r="AJ177" s="6"/>
      <c r="AK177" s="6"/>
      <c r="AL177" s="6"/>
      <c r="AM177" s="6"/>
      <c r="AN177" s="6"/>
      <c r="AO177" s="6"/>
      <c r="AP177" s="6"/>
      <c r="AQ177" s="6"/>
      <c r="AR177" s="6"/>
      <c r="AS177" s="6"/>
      <c r="AT177" s="6"/>
      <c r="AU177" s="6"/>
      <c r="AV177" s="6"/>
    </row>
    <row r="178" spans="1:48" ht="15.75" customHeight="1">
      <c r="A178" s="17">
        <v>145</v>
      </c>
      <c r="B178" s="49">
        <v>39508</v>
      </c>
      <c r="C178" s="26">
        <v>10</v>
      </c>
      <c r="D178" s="6">
        <v>1</v>
      </c>
      <c r="E178" s="6"/>
      <c r="F178" s="6"/>
      <c r="G178" s="6"/>
      <c r="H178" s="6"/>
      <c r="I178" s="6"/>
      <c r="J178" s="6"/>
      <c r="K178" s="6"/>
      <c r="L178" s="6"/>
      <c r="M178" s="6"/>
      <c r="N178" s="6"/>
      <c r="O178" s="6"/>
      <c r="P178" s="6"/>
      <c r="Q178" s="6"/>
      <c r="R178" s="6"/>
      <c r="S178" s="6"/>
      <c r="T178" s="6"/>
      <c r="U178" s="6"/>
      <c r="V178" s="6"/>
      <c r="W178" s="6" t="s">
        <v>1105</v>
      </c>
      <c r="X178" s="6"/>
      <c r="Y178" s="6">
        <f t="shared" si="0"/>
        <v>224</v>
      </c>
      <c r="Z178" s="6" t="s">
        <v>600</v>
      </c>
      <c r="AA178" s="6"/>
      <c r="AB178" s="6">
        <v>8</v>
      </c>
      <c r="AC178" s="6"/>
      <c r="AD178" s="6"/>
      <c r="AE178" s="6"/>
      <c r="AF178" s="6"/>
      <c r="AG178" s="6"/>
      <c r="AH178" s="6"/>
      <c r="AI178" s="6"/>
      <c r="AJ178" s="6"/>
      <c r="AK178" s="6"/>
      <c r="AL178" s="6"/>
      <c r="AM178" s="6"/>
      <c r="AN178" s="6"/>
      <c r="AO178" s="6"/>
      <c r="AP178" s="6"/>
      <c r="AQ178" s="6"/>
      <c r="AR178" s="6"/>
      <c r="AS178" s="6"/>
      <c r="AT178" s="6"/>
      <c r="AU178" s="6"/>
      <c r="AV178" s="6"/>
    </row>
    <row r="179" spans="1:48" ht="15.75" customHeight="1">
      <c r="A179" s="17">
        <v>145</v>
      </c>
      <c r="B179" s="49">
        <v>39508</v>
      </c>
      <c r="C179" s="26">
        <v>11</v>
      </c>
      <c r="D179" s="6">
        <v>1</v>
      </c>
      <c r="E179" s="6"/>
      <c r="F179" s="6"/>
      <c r="G179" s="6"/>
      <c r="H179" s="6"/>
      <c r="I179" s="6"/>
      <c r="J179" s="6"/>
      <c r="K179" s="6"/>
      <c r="L179" s="6"/>
      <c r="M179" s="6"/>
      <c r="N179" s="6"/>
      <c r="O179" s="6"/>
      <c r="P179" s="6"/>
      <c r="Q179" s="6"/>
      <c r="R179" s="6"/>
      <c r="S179" s="6"/>
      <c r="T179" s="6"/>
      <c r="U179" s="6"/>
      <c r="V179" s="6"/>
      <c r="W179" s="6" t="s">
        <v>1106</v>
      </c>
      <c r="X179" s="6"/>
      <c r="Y179" s="6">
        <f t="shared" ref="Y179:Y180" si="1">56+168+4.5</f>
        <v>228.5</v>
      </c>
      <c r="Z179" s="6" t="s">
        <v>600</v>
      </c>
      <c r="AA179" s="6"/>
      <c r="AB179" s="6">
        <v>9</v>
      </c>
      <c r="AC179" s="6"/>
      <c r="AD179" s="6"/>
      <c r="AE179" s="6"/>
      <c r="AF179" s="6"/>
      <c r="AG179" s="6"/>
      <c r="AH179" s="6"/>
      <c r="AI179" s="6"/>
      <c r="AJ179" s="6"/>
      <c r="AK179" s="6"/>
      <c r="AL179" s="6"/>
      <c r="AM179" s="6"/>
      <c r="AN179" s="6"/>
      <c r="AO179" s="6"/>
      <c r="AP179" s="6"/>
      <c r="AQ179" s="6"/>
      <c r="AR179" s="6"/>
      <c r="AS179" s="6"/>
      <c r="AT179" s="6"/>
      <c r="AU179" s="6"/>
      <c r="AV179" s="6"/>
    </row>
    <row r="180" spans="1:48" ht="15.75" customHeight="1">
      <c r="A180" s="17">
        <v>145</v>
      </c>
      <c r="B180" s="49">
        <v>39508</v>
      </c>
      <c r="C180" s="26">
        <v>12</v>
      </c>
      <c r="D180" s="6">
        <v>1</v>
      </c>
      <c r="E180" s="6"/>
      <c r="F180" s="6"/>
      <c r="G180" s="6"/>
      <c r="H180" s="6"/>
      <c r="I180" s="6"/>
      <c r="J180" s="6"/>
      <c r="K180" s="6"/>
      <c r="L180" s="6"/>
      <c r="M180" s="6"/>
      <c r="N180" s="6"/>
      <c r="O180" s="6"/>
      <c r="P180" s="6"/>
      <c r="Q180" s="6"/>
      <c r="R180" s="6"/>
      <c r="S180" s="6"/>
      <c r="T180" s="6"/>
      <c r="U180" s="6"/>
      <c r="V180" s="6"/>
      <c r="W180" s="6" t="s">
        <v>1110</v>
      </c>
      <c r="X180" s="6"/>
      <c r="Y180" s="6">
        <f t="shared" si="1"/>
        <v>228.5</v>
      </c>
      <c r="Z180" s="6" t="s">
        <v>600</v>
      </c>
      <c r="AA180" s="6"/>
      <c r="AB180" s="6">
        <v>10</v>
      </c>
      <c r="AC180" s="6"/>
      <c r="AD180" s="6"/>
      <c r="AE180" s="6"/>
      <c r="AF180" s="6"/>
      <c r="AG180" s="6"/>
      <c r="AH180" s="6"/>
      <c r="AI180" s="6"/>
      <c r="AJ180" s="6"/>
      <c r="AK180" s="6"/>
      <c r="AL180" s="6"/>
      <c r="AM180" s="6"/>
      <c r="AN180" s="6"/>
      <c r="AO180" s="6"/>
      <c r="AP180" s="6"/>
      <c r="AQ180" s="6"/>
      <c r="AR180" s="6"/>
      <c r="AS180" s="6"/>
      <c r="AT180" s="6"/>
      <c r="AU180" s="6"/>
      <c r="AV180" s="6"/>
    </row>
    <row r="181" spans="1:48" ht="15.75" customHeight="1">
      <c r="A181" s="17">
        <v>145</v>
      </c>
      <c r="B181" s="49">
        <v>39508</v>
      </c>
      <c r="C181" s="26">
        <v>13</v>
      </c>
      <c r="D181" s="6">
        <v>0</v>
      </c>
      <c r="E181" s="6"/>
      <c r="F181" s="6"/>
      <c r="G181" s="6"/>
      <c r="H181" s="6"/>
      <c r="I181" s="6"/>
      <c r="J181" s="6"/>
      <c r="K181" s="6"/>
      <c r="L181" s="6"/>
      <c r="M181" s="6"/>
      <c r="N181" s="6"/>
      <c r="O181" s="6"/>
      <c r="P181" s="6"/>
      <c r="Q181" s="6"/>
      <c r="R181" s="6"/>
      <c r="S181" s="6"/>
      <c r="T181" s="6"/>
      <c r="U181" s="6"/>
      <c r="V181" s="6"/>
      <c r="W181" s="6" t="s">
        <v>1111</v>
      </c>
      <c r="X181" s="6"/>
      <c r="Y181" s="6">
        <v>0</v>
      </c>
      <c r="Z181" s="6" t="s">
        <v>600</v>
      </c>
      <c r="AA181" s="6"/>
      <c r="AB181" s="6">
        <v>0</v>
      </c>
      <c r="AC181" s="6"/>
      <c r="AD181" s="6"/>
      <c r="AE181" s="6"/>
      <c r="AF181" s="6"/>
      <c r="AG181" s="6"/>
      <c r="AH181" s="6"/>
      <c r="AI181" s="6"/>
      <c r="AJ181" s="6"/>
      <c r="AK181" s="6"/>
      <c r="AL181" s="6"/>
      <c r="AM181" s="6"/>
      <c r="AN181" s="6"/>
      <c r="AO181" s="6"/>
      <c r="AP181" s="6"/>
      <c r="AQ181" s="6"/>
      <c r="AR181" s="6"/>
      <c r="AS181" s="6"/>
      <c r="AT181" s="6"/>
      <c r="AU181" s="6"/>
      <c r="AV181" s="6"/>
    </row>
    <row r="182" spans="1:48" ht="15.75" customHeight="1">
      <c r="A182" s="17">
        <v>145</v>
      </c>
      <c r="B182" s="49">
        <v>39508</v>
      </c>
      <c r="C182" s="26">
        <v>14</v>
      </c>
      <c r="D182" s="6">
        <v>0</v>
      </c>
      <c r="E182" s="6"/>
      <c r="F182" s="6"/>
      <c r="G182" s="6"/>
      <c r="H182" s="6"/>
      <c r="I182" s="6"/>
      <c r="J182" s="6"/>
      <c r="K182" s="6"/>
      <c r="L182" s="6"/>
      <c r="M182" s="6"/>
      <c r="N182" s="6"/>
      <c r="O182" s="6"/>
      <c r="P182" s="6"/>
      <c r="Q182" s="6"/>
      <c r="R182" s="6"/>
      <c r="S182" s="6"/>
      <c r="T182" s="6"/>
      <c r="U182" s="6"/>
      <c r="V182" s="6"/>
      <c r="W182" s="6" t="s">
        <v>1111</v>
      </c>
      <c r="X182" s="6"/>
      <c r="Y182" s="6">
        <v>0</v>
      </c>
      <c r="Z182" s="6" t="s">
        <v>600</v>
      </c>
      <c r="AA182" s="6"/>
      <c r="AB182" s="6">
        <v>15</v>
      </c>
      <c r="AC182" s="6"/>
      <c r="AD182" s="6"/>
      <c r="AE182" s="6"/>
      <c r="AF182" s="6"/>
      <c r="AG182" s="6"/>
      <c r="AH182" s="6"/>
      <c r="AI182" s="6"/>
      <c r="AJ182" s="6"/>
      <c r="AK182" s="6"/>
      <c r="AL182" s="6"/>
      <c r="AM182" s="6"/>
      <c r="AN182" s="6"/>
      <c r="AO182" s="6"/>
      <c r="AP182" s="6"/>
      <c r="AQ182" s="6"/>
      <c r="AR182" s="6"/>
      <c r="AS182" s="6"/>
      <c r="AT182" s="6"/>
      <c r="AU182" s="6"/>
      <c r="AV182" s="6"/>
    </row>
    <row r="183" spans="1:48" ht="15.75" customHeight="1">
      <c r="A183" s="17">
        <v>145</v>
      </c>
      <c r="B183" s="49">
        <v>39508</v>
      </c>
      <c r="C183" s="26">
        <v>15</v>
      </c>
      <c r="D183" s="6">
        <v>0</v>
      </c>
      <c r="E183" s="6"/>
      <c r="F183" s="6"/>
      <c r="G183" s="6"/>
      <c r="H183" s="6"/>
      <c r="I183" s="6"/>
      <c r="J183" s="6"/>
      <c r="K183" s="6"/>
      <c r="L183" s="6"/>
      <c r="M183" s="6"/>
      <c r="N183" s="6"/>
      <c r="O183" s="6"/>
      <c r="P183" s="6"/>
      <c r="Q183" s="6"/>
      <c r="R183" s="6"/>
      <c r="S183" s="6"/>
      <c r="T183" s="6"/>
      <c r="U183" s="6"/>
      <c r="V183" s="6"/>
      <c r="W183" s="6" t="s">
        <v>1112</v>
      </c>
      <c r="X183" s="6"/>
      <c r="Y183" s="6">
        <v>112</v>
      </c>
      <c r="Z183" s="6" t="s">
        <v>600</v>
      </c>
      <c r="AA183" s="6"/>
      <c r="AB183" s="6">
        <v>1</v>
      </c>
      <c r="AC183" s="6"/>
      <c r="AD183" s="6"/>
      <c r="AE183" s="6"/>
      <c r="AF183" s="6"/>
      <c r="AG183" s="6"/>
      <c r="AH183" s="6"/>
      <c r="AI183" s="6"/>
      <c r="AJ183" s="6"/>
      <c r="AK183" s="6"/>
      <c r="AL183" s="6"/>
      <c r="AM183" s="6"/>
      <c r="AN183" s="6"/>
      <c r="AO183" s="6"/>
      <c r="AP183" s="6"/>
      <c r="AQ183" s="6"/>
      <c r="AR183" s="6"/>
      <c r="AS183" s="6"/>
      <c r="AT183" s="6"/>
      <c r="AU183" s="6"/>
      <c r="AV183" s="6"/>
    </row>
    <row r="184" spans="1:48" ht="15.75" customHeight="1">
      <c r="A184" s="17">
        <v>145</v>
      </c>
      <c r="B184" s="49">
        <v>39508</v>
      </c>
      <c r="C184" s="26">
        <v>16</v>
      </c>
      <c r="D184" s="6">
        <v>0</v>
      </c>
      <c r="E184" s="6"/>
      <c r="F184" s="6"/>
      <c r="G184" s="6"/>
      <c r="H184" s="6"/>
      <c r="I184" s="6"/>
      <c r="J184" s="6"/>
      <c r="K184" s="6"/>
      <c r="L184" s="6"/>
      <c r="M184" s="6"/>
      <c r="N184" s="6"/>
      <c r="O184" s="6"/>
      <c r="P184" s="6"/>
      <c r="Q184" s="6"/>
      <c r="R184" s="6"/>
      <c r="S184" s="6"/>
      <c r="T184" s="6"/>
      <c r="U184" s="6"/>
      <c r="V184" s="6"/>
      <c r="W184" s="14" t="s">
        <v>1113</v>
      </c>
      <c r="X184" s="6"/>
      <c r="Y184" s="6">
        <v>112</v>
      </c>
      <c r="Z184" s="6" t="s">
        <v>600</v>
      </c>
      <c r="AA184" s="6"/>
      <c r="AB184" s="6">
        <v>11</v>
      </c>
      <c r="AC184" s="6"/>
      <c r="AD184" s="6"/>
      <c r="AE184" s="6"/>
      <c r="AF184" s="6"/>
      <c r="AG184" s="6"/>
      <c r="AH184" s="6"/>
      <c r="AI184" s="6"/>
      <c r="AJ184" s="6"/>
      <c r="AK184" s="6"/>
      <c r="AL184" s="6"/>
      <c r="AM184" s="6"/>
      <c r="AN184" s="6"/>
      <c r="AO184" s="6"/>
      <c r="AP184" s="6"/>
      <c r="AQ184" s="6"/>
      <c r="AR184" s="6"/>
      <c r="AS184" s="6"/>
      <c r="AT184" s="6"/>
      <c r="AU184" s="6"/>
      <c r="AV184" s="6"/>
    </row>
    <row r="185" spans="1:48" ht="15.75" customHeight="1">
      <c r="A185" s="17">
        <v>145</v>
      </c>
      <c r="B185" s="49">
        <v>39508</v>
      </c>
      <c r="C185" s="26">
        <v>17</v>
      </c>
      <c r="D185" s="6">
        <v>0</v>
      </c>
      <c r="E185" s="6"/>
      <c r="F185" s="6"/>
      <c r="G185" s="6"/>
      <c r="H185" s="6"/>
      <c r="I185" s="6"/>
      <c r="J185" s="6"/>
      <c r="K185" s="6"/>
      <c r="L185" s="6"/>
      <c r="M185" s="6"/>
      <c r="N185" s="6"/>
      <c r="O185" s="6"/>
      <c r="P185" s="6"/>
      <c r="Q185" s="6"/>
      <c r="R185" s="6"/>
      <c r="S185" s="6"/>
      <c r="T185" s="6"/>
      <c r="U185" s="6"/>
      <c r="V185" s="6"/>
      <c r="W185" s="14" t="s">
        <v>1115</v>
      </c>
      <c r="X185" s="6"/>
      <c r="Y185" s="6">
        <v>112</v>
      </c>
      <c r="Z185" s="6" t="s">
        <v>600</v>
      </c>
      <c r="AA185" s="6"/>
      <c r="AB185" s="6">
        <v>13</v>
      </c>
      <c r="AC185" s="6"/>
      <c r="AD185" s="6"/>
      <c r="AE185" s="6"/>
      <c r="AF185" s="6"/>
      <c r="AG185" s="6"/>
      <c r="AH185" s="6"/>
      <c r="AI185" s="6"/>
      <c r="AJ185" s="6"/>
      <c r="AK185" s="6"/>
      <c r="AL185" s="6"/>
      <c r="AM185" s="6"/>
      <c r="AN185" s="6"/>
      <c r="AO185" s="6"/>
      <c r="AP185" s="6"/>
      <c r="AQ185" s="6"/>
      <c r="AR185" s="6"/>
      <c r="AS185" s="6"/>
      <c r="AT185" s="6"/>
      <c r="AU185" s="6"/>
      <c r="AV185" s="6"/>
    </row>
    <row r="186" spans="1:48" ht="15.75" customHeight="1">
      <c r="A186" s="17">
        <v>145</v>
      </c>
      <c r="B186" s="49">
        <v>39508</v>
      </c>
      <c r="C186" s="26">
        <v>18</v>
      </c>
      <c r="D186" s="6">
        <v>0</v>
      </c>
      <c r="E186" s="6"/>
      <c r="F186" s="6"/>
      <c r="G186" s="6"/>
      <c r="H186" s="6"/>
      <c r="I186" s="6"/>
      <c r="J186" s="6"/>
      <c r="K186" s="6"/>
      <c r="L186" s="6"/>
      <c r="M186" s="6"/>
      <c r="N186" s="6"/>
      <c r="O186" s="6"/>
      <c r="P186" s="6"/>
      <c r="Q186" s="6"/>
      <c r="R186" s="6"/>
      <c r="S186" s="6"/>
      <c r="T186" s="6"/>
      <c r="U186" s="6"/>
      <c r="V186" s="6"/>
      <c r="W186" s="6" t="s">
        <v>1118</v>
      </c>
      <c r="X186" s="6"/>
      <c r="Y186" s="6">
        <v>112</v>
      </c>
      <c r="Z186" s="6" t="s">
        <v>600</v>
      </c>
      <c r="AA186" s="6"/>
      <c r="AB186" s="6">
        <v>4</v>
      </c>
      <c r="AC186" s="6"/>
      <c r="AD186" s="6"/>
      <c r="AE186" s="6"/>
      <c r="AF186" s="6"/>
      <c r="AG186" s="6"/>
      <c r="AH186" s="6"/>
      <c r="AI186" s="6"/>
      <c r="AJ186" s="6"/>
      <c r="AK186" s="6"/>
      <c r="AL186" s="6"/>
      <c r="AM186" s="6"/>
      <c r="AN186" s="6"/>
      <c r="AO186" s="6"/>
      <c r="AP186" s="6"/>
      <c r="AQ186" s="6"/>
      <c r="AR186" s="6"/>
      <c r="AS186" s="6"/>
      <c r="AT186" s="6"/>
      <c r="AU186" s="6"/>
      <c r="AV186" s="6"/>
    </row>
    <row r="187" spans="1:48" ht="15.75" customHeight="1">
      <c r="A187" s="17">
        <v>145</v>
      </c>
      <c r="B187" s="49">
        <v>39508</v>
      </c>
      <c r="C187" s="26">
        <v>19</v>
      </c>
      <c r="D187" s="6">
        <v>0</v>
      </c>
      <c r="E187" s="6"/>
      <c r="F187" s="6"/>
      <c r="G187" s="6"/>
      <c r="H187" s="6"/>
      <c r="I187" s="6"/>
      <c r="J187" s="6"/>
      <c r="K187" s="6"/>
      <c r="L187" s="6"/>
      <c r="M187" s="6"/>
      <c r="N187" s="6"/>
      <c r="O187" s="6"/>
      <c r="P187" s="6"/>
      <c r="Q187" s="6"/>
      <c r="R187" s="6"/>
      <c r="S187" s="6"/>
      <c r="T187" s="6"/>
      <c r="U187" s="6"/>
      <c r="V187" s="6"/>
      <c r="W187" s="6" t="s">
        <v>1119</v>
      </c>
      <c r="X187" s="6"/>
      <c r="Y187" s="6">
        <f t="shared" ref="Y187:Y189" si="2">56+84</f>
        <v>140</v>
      </c>
      <c r="Z187" s="6" t="s">
        <v>600</v>
      </c>
      <c r="AA187" s="6"/>
      <c r="AB187" s="6">
        <v>8</v>
      </c>
      <c r="AC187" s="6"/>
      <c r="AD187" s="6"/>
      <c r="AE187" s="6"/>
      <c r="AF187" s="6"/>
      <c r="AG187" s="6"/>
      <c r="AH187" s="6"/>
      <c r="AI187" s="6"/>
      <c r="AJ187" s="6"/>
      <c r="AK187" s="6"/>
      <c r="AL187" s="6"/>
      <c r="AM187" s="6"/>
      <c r="AN187" s="6"/>
      <c r="AO187" s="6"/>
      <c r="AP187" s="6"/>
      <c r="AQ187" s="6"/>
      <c r="AR187" s="6"/>
      <c r="AS187" s="6"/>
      <c r="AT187" s="6"/>
      <c r="AU187" s="6"/>
      <c r="AV187" s="6"/>
    </row>
    <row r="188" spans="1:48" ht="15.75" customHeight="1">
      <c r="A188" s="17">
        <v>145</v>
      </c>
      <c r="B188" s="49">
        <v>39508</v>
      </c>
      <c r="C188" s="26">
        <v>20</v>
      </c>
      <c r="D188" s="6">
        <v>0</v>
      </c>
      <c r="E188" s="6"/>
      <c r="F188" s="6"/>
      <c r="G188" s="6"/>
      <c r="H188" s="6"/>
      <c r="I188" s="6"/>
      <c r="J188" s="6"/>
      <c r="K188" s="6"/>
      <c r="L188" s="6"/>
      <c r="M188" s="6"/>
      <c r="N188" s="6"/>
      <c r="O188" s="6"/>
      <c r="P188" s="6"/>
      <c r="Q188" s="6"/>
      <c r="R188" s="6"/>
      <c r="S188" s="6"/>
      <c r="T188" s="6"/>
      <c r="U188" s="6"/>
      <c r="V188" s="6"/>
      <c r="W188" s="6" t="s">
        <v>1120</v>
      </c>
      <c r="X188" s="6"/>
      <c r="Y188" s="6">
        <f t="shared" si="2"/>
        <v>140</v>
      </c>
      <c r="Z188" s="6" t="s">
        <v>600</v>
      </c>
      <c r="AA188" s="6"/>
      <c r="AB188" s="6">
        <v>8</v>
      </c>
      <c r="AC188" s="6"/>
      <c r="AD188" s="6"/>
      <c r="AE188" s="6"/>
      <c r="AF188" s="6"/>
      <c r="AG188" s="6"/>
      <c r="AH188" s="6"/>
      <c r="AI188" s="6"/>
      <c r="AJ188" s="6"/>
      <c r="AK188" s="6"/>
      <c r="AL188" s="6"/>
      <c r="AM188" s="6"/>
      <c r="AN188" s="6"/>
      <c r="AO188" s="6"/>
      <c r="AP188" s="6"/>
      <c r="AQ188" s="6"/>
      <c r="AR188" s="6"/>
      <c r="AS188" s="6"/>
      <c r="AT188" s="6"/>
      <c r="AU188" s="6"/>
      <c r="AV188" s="6"/>
    </row>
    <row r="189" spans="1:48" ht="15.75" customHeight="1">
      <c r="A189" s="17">
        <v>145</v>
      </c>
      <c r="B189" s="49">
        <v>39508</v>
      </c>
      <c r="C189" s="26">
        <v>21</v>
      </c>
      <c r="D189" s="6">
        <v>0</v>
      </c>
      <c r="E189" s="6"/>
      <c r="F189" s="6"/>
      <c r="G189" s="6"/>
      <c r="H189" s="6"/>
      <c r="I189" s="6"/>
      <c r="J189" s="6"/>
      <c r="K189" s="6"/>
      <c r="L189" s="6"/>
      <c r="M189" s="6"/>
      <c r="N189" s="6"/>
      <c r="O189" s="6"/>
      <c r="P189" s="6"/>
      <c r="Q189" s="6"/>
      <c r="R189" s="6"/>
      <c r="S189" s="6"/>
      <c r="T189" s="6"/>
      <c r="U189" s="6"/>
      <c r="V189" s="6"/>
      <c r="W189" s="6" t="s">
        <v>1121</v>
      </c>
      <c r="X189" s="6"/>
      <c r="Y189" s="6">
        <f t="shared" si="2"/>
        <v>140</v>
      </c>
      <c r="Z189" s="6" t="s">
        <v>600</v>
      </c>
      <c r="AA189" s="6"/>
      <c r="AB189" s="6">
        <v>9</v>
      </c>
      <c r="AC189" s="6"/>
      <c r="AD189" s="6"/>
      <c r="AE189" s="6"/>
      <c r="AF189" s="6"/>
      <c r="AG189" s="6"/>
      <c r="AH189" s="6"/>
      <c r="AI189" s="6"/>
      <c r="AJ189" s="6"/>
      <c r="AK189" s="6"/>
      <c r="AL189" s="6"/>
      <c r="AM189" s="6"/>
      <c r="AN189" s="6"/>
      <c r="AO189" s="6"/>
      <c r="AP189" s="6"/>
      <c r="AQ189" s="6"/>
      <c r="AR189" s="6"/>
      <c r="AS189" s="6"/>
      <c r="AT189" s="6"/>
      <c r="AU189" s="6"/>
      <c r="AV189" s="6"/>
    </row>
    <row r="190" spans="1:48" ht="15.75" customHeight="1">
      <c r="A190" s="17">
        <v>145</v>
      </c>
      <c r="B190" s="49">
        <v>39508</v>
      </c>
      <c r="C190" s="26">
        <v>22</v>
      </c>
      <c r="D190" s="6">
        <v>0</v>
      </c>
      <c r="E190" s="6"/>
      <c r="F190" s="6"/>
      <c r="G190" s="6"/>
      <c r="H190" s="6"/>
      <c r="I190" s="6"/>
      <c r="J190" s="6"/>
      <c r="K190" s="6"/>
      <c r="L190" s="6"/>
      <c r="M190" s="6"/>
      <c r="N190" s="6"/>
      <c r="O190" s="6"/>
      <c r="P190" s="6"/>
      <c r="Q190" s="6"/>
      <c r="R190" s="6"/>
      <c r="S190" s="6"/>
      <c r="T190" s="6"/>
      <c r="U190" s="6"/>
      <c r="V190" s="6"/>
      <c r="W190" s="6" t="s">
        <v>1122</v>
      </c>
      <c r="X190" s="6"/>
      <c r="Y190" s="6">
        <v>168</v>
      </c>
      <c r="Z190" s="6" t="s">
        <v>600</v>
      </c>
      <c r="AA190" s="6"/>
      <c r="AB190" s="6">
        <v>2</v>
      </c>
      <c r="AC190" s="6"/>
      <c r="AD190" s="6"/>
      <c r="AE190" s="6"/>
      <c r="AF190" s="6"/>
      <c r="AG190" s="6"/>
      <c r="AH190" s="6"/>
      <c r="AI190" s="6"/>
      <c r="AJ190" s="6"/>
      <c r="AK190" s="6"/>
      <c r="AL190" s="6"/>
      <c r="AM190" s="6"/>
      <c r="AN190" s="6"/>
      <c r="AO190" s="6"/>
      <c r="AP190" s="6"/>
      <c r="AQ190" s="6"/>
      <c r="AR190" s="6"/>
      <c r="AS190" s="6"/>
      <c r="AT190" s="6"/>
      <c r="AU190" s="6"/>
      <c r="AV190" s="6"/>
    </row>
    <row r="191" spans="1:48" ht="15.75" customHeight="1">
      <c r="A191" s="2"/>
      <c r="B191" s="16"/>
      <c r="C191" s="2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spans="1:48" ht="15.75" customHeight="1">
      <c r="A192" s="2"/>
      <c r="B192" s="16"/>
      <c r="C192" s="2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spans="1:30" ht="15.75" customHeight="1">
      <c r="A193" s="2"/>
      <c r="B193" s="16"/>
      <c r="C193" s="2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spans="1:30" ht="15.75" customHeight="1">
      <c r="A194" s="2"/>
      <c r="B194" s="16"/>
      <c r="C194" s="2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spans="1:30" ht="15.75" customHeight="1">
      <c r="A195" s="2"/>
      <c r="B195" s="16"/>
      <c r="C195" s="2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spans="1:30" ht="15.75" customHeight="1">
      <c r="A196" s="2"/>
      <c r="B196" s="16"/>
      <c r="C196" s="2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spans="1:30" ht="15.75" customHeight="1">
      <c r="A197" s="2"/>
      <c r="B197" s="16"/>
      <c r="C197" s="2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spans="1:30" ht="15.75" customHeight="1">
      <c r="A198" s="2"/>
      <c r="B198" s="16"/>
      <c r="C198" s="2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spans="1:30" ht="15.75" customHeight="1">
      <c r="A199" s="2"/>
      <c r="B199" s="16"/>
      <c r="C199" s="2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spans="1:30" ht="15.75" customHeight="1">
      <c r="A200" s="2"/>
      <c r="B200" s="16"/>
      <c r="C200" s="2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spans="1:30" ht="15.75" customHeight="1">
      <c r="A201" s="2"/>
      <c r="B201" s="16"/>
      <c r="C201" s="2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spans="1:30" ht="15.75" customHeight="1">
      <c r="A202" s="2"/>
      <c r="B202" s="16"/>
      <c r="C202" s="2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spans="1:30" ht="15.75" customHeight="1">
      <c r="A203" s="2"/>
      <c r="B203" s="16"/>
      <c r="C203" s="2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spans="1:30" ht="15.75" customHeight="1">
      <c r="A204" s="2"/>
      <c r="B204" s="16"/>
      <c r="C204" s="2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spans="1:30" ht="15.75" customHeight="1">
      <c r="A205" s="2"/>
      <c r="B205" s="16"/>
      <c r="C205" s="2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spans="1:30" ht="15.75" customHeight="1">
      <c r="A206" s="2"/>
      <c r="B206" s="16"/>
      <c r="C206" s="2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spans="1:30" ht="15.75" customHeight="1">
      <c r="A207" s="2"/>
      <c r="B207" s="16"/>
      <c r="C207" s="2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spans="1:30" ht="15.75" customHeight="1">
      <c r="A208" s="2"/>
      <c r="B208" s="16"/>
      <c r="C208" s="2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spans="1:30" ht="15.75" customHeight="1">
      <c r="A209" s="2"/>
      <c r="B209" s="16"/>
      <c r="C209" s="2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spans="1:30" ht="15.75" customHeight="1">
      <c r="A210" s="2"/>
      <c r="B210" s="16"/>
      <c r="C210" s="2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spans="1:30" ht="15.75" customHeight="1">
      <c r="A211" s="2"/>
      <c r="B211" s="16"/>
      <c r="C211" s="2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spans="1:30" ht="15.75" customHeight="1">
      <c r="A212" s="2"/>
      <c r="B212" s="16"/>
      <c r="C212" s="2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spans="1:30" ht="15.75" customHeight="1">
      <c r="A213" s="2"/>
      <c r="B213" s="16"/>
      <c r="C213" s="2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spans="1:30" ht="15.75" customHeight="1">
      <c r="A214" s="2"/>
      <c r="B214" s="16"/>
      <c r="C214" s="2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spans="1:30" ht="15.75" customHeight="1">
      <c r="A215" s="2"/>
      <c r="B215" s="16"/>
      <c r="C215" s="2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spans="1:30" ht="15.75" customHeight="1">
      <c r="A216" s="2"/>
      <c r="B216" s="16"/>
      <c r="C216" s="2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spans="1:30" ht="15.75" customHeight="1">
      <c r="A217" s="2"/>
      <c r="B217" s="16"/>
      <c r="C217" s="2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spans="1:30" ht="15.75" customHeight="1">
      <c r="A218" s="2"/>
      <c r="B218" s="16"/>
      <c r="C218" s="2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spans="1:30" ht="15.75" customHeight="1">
      <c r="A219" s="2"/>
      <c r="B219" s="16"/>
      <c r="C219" s="2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spans="1:30" ht="15.75" customHeight="1">
      <c r="A220" s="2"/>
      <c r="B220" s="16"/>
      <c r="C220" s="2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spans="1:30" ht="15.75" customHeight="1">
      <c r="A221" s="2"/>
      <c r="B221" s="16"/>
      <c r="C221" s="2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spans="1:30" ht="15.75" customHeight="1">
      <c r="A222" s="2"/>
      <c r="B222" s="16"/>
      <c r="C222" s="2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spans="1:30" ht="15.75" customHeight="1">
      <c r="A223" s="2"/>
      <c r="B223" s="16"/>
      <c r="C223" s="2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spans="1:30" ht="15.75" customHeight="1">
      <c r="A224" s="2"/>
      <c r="B224" s="16"/>
      <c r="C224" s="2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spans="1:30" ht="15.75" customHeight="1">
      <c r="A225" s="2"/>
      <c r="B225" s="16"/>
      <c r="C225" s="2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spans="1:30" ht="15.75" customHeight="1">
      <c r="A226" s="2"/>
      <c r="B226" s="16"/>
      <c r="C226" s="2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spans="1:30" ht="15.75" customHeight="1">
      <c r="A227" s="2"/>
      <c r="B227" s="16"/>
      <c r="C227" s="2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spans="1:30" ht="15.75" customHeight="1">
      <c r="A228" s="2"/>
      <c r="B228" s="16"/>
      <c r="C228" s="2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spans="1:30" ht="15.75" customHeight="1">
      <c r="A229" s="2"/>
      <c r="B229" s="16"/>
      <c r="C229" s="2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spans="1:30" ht="15.75" customHeight="1">
      <c r="A230" s="2"/>
      <c r="B230" s="16"/>
      <c r="C230" s="2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spans="1:30" ht="15.75" customHeight="1">
      <c r="A231" s="2"/>
      <c r="B231" s="16"/>
      <c r="C231" s="2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spans="1:30" ht="15.75" customHeight="1">
      <c r="A232" s="2"/>
      <c r="B232" s="16"/>
      <c r="C232" s="2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spans="1:30" ht="15.75" customHeight="1">
      <c r="A233" s="2"/>
      <c r="B233" s="16"/>
      <c r="C233" s="2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spans="1:30" ht="15.75" customHeight="1">
      <c r="A234" s="2"/>
      <c r="B234" s="16"/>
      <c r="C234" s="2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spans="1:30" ht="15.75" customHeight="1">
      <c r="A235" s="2"/>
      <c r="B235" s="16"/>
      <c r="C235" s="2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spans="1:30" ht="15.75" customHeight="1">
      <c r="A236" s="2"/>
      <c r="B236" s="16"/>
      <c r="C236" s="2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spans="1:30" ht="15.75" customHeight="1">
      <c r="A237" s="2"/>
      <c r="B237" s="16"/>
      <c r="C237" s="2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spans="1:30" ht="15.75" customHeight="1">
      <c r="A238" s="2"/>
      <c r="B238" s="16"/>
      <c r="C238" s="2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spans="1:30" ht="15.75" customHeight="1">
      <c r="A239" s="2"/>
      <c r="B239" s="16"/>
      <c r="C239" s="2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spans="1:30" ht="15.75" customHeight="1">
      <c r="A240" s="2"/>
      <c r="B240" s="16"/>
      <c r="C240" s="2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spans="1:30" ht="15.75" customHeight="1">
      <c r="A241" s="2"/>
      <c r="B241" s="16"/>
      <c r="C241" s="2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spans="1:30" ht="15.75" customHeight="1">
      <c r="A242" s="2"/>
      <c r="B242" s="16"/>
      <c r="C242" s="2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spans="1:30" ht="15.75" customHeight="1">
      <c r="A243" s="2"/>
      <c r="B243" s="16"/>
      <c r="C243" s="2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spans="1:30" ht="15.75" customHeight="1">
      <c r="A244" s="2"/>
      <c r="B244" s="16"/>
      <c r="C244" s="2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spans="1:30" ht="15.75" customHeight="1">
      <c r="A245" s="2"/>
      <c r="B245" s="16"/>
      <c r="C245" s="2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spans="1:30" ht="15.75" customHeight="1">
      <c r="A246" s="2"/>
      <c r="B246" s="16"/>
      <c r="C246" s="2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spans="1:30" ht="15.75" customHeight="1">
      <c r="A247" s="2"/>
      <c r="B247" s="16"/>
      <c r="C247" s="2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spans="1:30" ht="15.75" customHeight="1">
      <c r="A248" s="2"/>
      <c r="B248" s="16"/>
      <c r="C248" s="2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spans="1:30" ht="15.75" customHeight="1">
      <c r="A249" s="2"/>
      <c r="B249" s="16"/>
      <c r="C249" s="2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spans="1:30" ht="15.75" customHeight="1">
      <c r="A250" s="2"/>
      <c r="B250" s="16"/>
      <c r="C250" s="2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spans="1:30" ht="15.75" customHeight="1">
      <c r="A251" s="2"/>
      <c r="B251" s="16"/>
      <c r="C251" s="2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spans="1:30" ht="15.75" customHeight="1">
      <c r="A252" s="2"/>
      <c r="B252" s="16"/>
      <c r="C252" s="2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spans="1:30" ht="15.75" customHeight="1">
      <c r="A253" s="2"/>
      <c r="B253" s="16"/>
      <c r="C253" s="2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spans="1:30" ht="15.75" customHeight="1">
      <c r="A254" s="2"/>
      <c r="B254" s="16"/>
      <c r="C254" s="2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spans="1:30" ht="15.75" customHeight="1">
      <c r="A255" s="2"/>
      <c r="B255" s="16"/>
      <c r="C255" s="2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spans="1:30" ht="15.75" customHeight="1">
      <c r="A256" s="2"/>
      <c r="B256" s="16"/>
      <c r="C256" s="2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spans="1:30" ht="15.75" customHeight="1">
      <c r="A257" s="2"/>
      <c r="B257" s="16"/>
      <c r="C257" s="2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spans="1:30" ht="15.75" customHeight="1">
      <c r="A258" s="2"/>
      <c r="B258" s="16"/>
      <c r="C258" s="2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spans="1:30" ht="15.75" customHeight="1">
      <c r="A259" s="2"/>
      <c r="B259" s="16"/>
      <c r="C259" s="2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spans="1:30" ht="15.75" customHeight="1">
      <c r="A260" s="2"/>
      <c r="B260" s="16"/>
      <c r="C260" s="2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spans="1:30" ht="15.75" customHeight="1">
      <c r="A261" s="2"/>
      <c r="B261" s="16"/>
      <c r="C261" s="2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spans="1:30" ht="15.75" customHeight="1">
      <c r="A262" s="2"/>
      <c r="B262" s="16"/>
      <c r="C262" s="2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spans="1:30" ht="15.75" customHeight="1">
      <c r="A263" s="2"/>
      <c r="B263" s="16"/>
      <c r="C263" s="2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spans="1:30" ht="15.75" customHeight="1">
      <c r="A264" s="2"/>
      <c r="B264" s="16"/>
      <c r="C264" s="2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spans="1:30" ht="15.75" customHeight="1">
      <c r="A265" s="2"/>
      <c r="B265" s="16"/>
      <c r="C265" s="2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spans="1:30" ht="15.75" customHeight="1">
      <c r="A266" s="2"/>
      <c r="B266" s="16"/>
      <c r="C266" s="2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spans="1:30" ht="15.75" customHeight="1">
      <c r="A267" s="2"/>
      <c r="B267" s="16"/>
      <c r="C267" s="2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spans="1:30" ht="15.75" customHeight="1">
      <c r="A268" s="2"/>
      <c r="B268" s="16"/>
      <c r="C268" s="2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spans="1:30" ht="15.75" customHeight="1">
      <c r="A269" s="2"/>
      <c r="B269" s="16"/>
      <c r="C269" s="2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spans="1:30" ht="15.75" customHeight="1">
      <c r="A270" s="2"/>
      <c r="B270" s="16"/>
      <c r="C270" s="2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spans="1:30" ht="15.75" customHeight="1">
      <c r="A271" s="2"/>
      <c r="B271" s="16"/>
      <c r="C271" s="2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spans="1:30" ht="15.75" customHeight="1">
      <c r="A272" s="2"/>
      <c r="B272" s="16"/>
      <c r="C272" s="2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spans="1:30" ht="15.75" customHeight="1">
      <c r="A273" s="2"/>
      <c r="B273" s="16"/>
      <c r="C273" s="2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spans="1:30" ht="15.75" customHeight="1">
      <c r="A274" s="2"/>
      <c r="B274" s="16"/>
      <c r="C274" s="2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spans="1:30" ht="15.75" customHeight="1">
      <c r="A275" s="2"/>
      <c r="B275" s="16"/>
      <c r="C275" s="2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spans="1:30" ht="15.75" customHeight="1">
      <c r="A276" s="2"/>
      <c r="B276" s="16"/>
      <c r="C276" s="2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spans="1:30" ht="15.75" customHeight="1">
      <c r="A277" s="2"/>
      <c r="B277" s="16"/>
      <c r="C277" s="2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spans="1:30" ht="15.75" customHeight="1">
      <c r="A278" s="2"/>
      <c r="B278" s="16"/>
      <c r="C278" s="2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spans="1:30" ht="15.75" customHeight="1">
      <c r="A279" s="2"/>
      <c r="B279" s="16"/>
      <c r="C279" s="2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spans="1:30" ht="15.75" customHeight="1">
      <c r="A280" s="2"/>
      <c r="B280" s="16"/>
      <c r="C280" s="2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spans="1:30" ht="15.75" customHeight="1">
      <c r="A281" s="2"/>
      <c r="B281" s="16"/>
      <c r="C281" s="2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spans="1:30" ht="15.75" customHeight="1">
      <c r="A282" s="2"/>
      <c r="B282" s="16"/>
      <c r="C282" s="2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spans="1:30" ht="15.75" customHeight="1">
      <c r="A283" s="2"/>
      <c r="B283" s="16"/>
      <c r="C283" s="2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spans="1:30" ht="15.75" customHeight="1">
      <c r="A284" s="2"/>
      <c r="B284" s="16"/>
      <c r="C284" s="2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spans="1:30" ht="15.75" customHeight="1">
      <c r="A285" s="2"/>
      <c r="B285" s="16"/>
      <c r="C285" s="2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spans="1:30" ht="15.75" customHeight="1">
      <c r="A286" s="2"/>
      <c r="B286" s="16"/>
      <c r="C286" s="2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spans="1:30" ht="15.75" customHeight="1">
      <c r="A287" s="2"/>
      <c r="B287" s="16"/>
      <c r="C287" s="2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spans="1:30" ht="15.75" customHeight="1">
      <c r="A288" s="2"/>
      <c r="B288" s="16"/>
      <c r="C288" s="2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spans="1:30" ht="15.75" customHeight="1">
      <c r="A289" s="2"/>
      <c r="B289" s="16"/>
      <c r="C289" s="2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spans="1:30" ht="15.75" customHeight="1">
      <c r="A290" s="2"/>
      <c r="B290" s="16"/>
      <c r="C290" s="2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spans="1:30" ht="15.75" customHeight="1">
      <c r="A291" s="2"/>
      <c r="B291" s="16"/>
      <c r="C291" s="2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spans="1:30" ht="15.75" customHeight="1">
      <c r="A292" s="2"/>
      <c r="B292" s="16"/>
      <c r="C292" s="2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spans="1:30" ht="15.75" customHeight="1">
      <c r="A293" s="2"/>
      <c r="B293" s="16"/>
      <c r="C293" s="2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spans="1:30" ht="15.75" customHeight="1">
      <c r="A294" s="2"/>
      <c r="B294" s="16"/>
      <c r="C294" s="2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spans="1:30" ht="15.75" customHeight="1">
      <c r="A295" s="2"/>
      <c r="B295" s="16"/>
      <c r="C295" s="2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spans="1:30" ht="15.75" customHeight="1">
      <c r="A296" s="2"/>
      <c r="B296" s="16"/>
      <c r="C296" s="2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spans="1:30" ht="15.75" customHeight="1">
      <c r="A297" s="2"/>
      <c r="B297" s="16"/>
      <c r="C297" s="2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spans="1:30" ht="15.75" customHeight="1">
      <c r="A298" s="2"/>
      <c r="B298" s="16"/>
      <c r="C298" s="2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spans="1:30" ht="15.75" customHeight="1">
      <c r="A299" s="2"/>
      <c r="B299" s="16"/>
      <c r="C299" s="2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spans="1:30" ht="15.75" customHeight="1">
      <c r="A300" s="2"/>
      <c r="B300" s="16"/>
      <c r="C300" s="2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spans="1:30" ht="15.75" customHeight="1">
      <c r="A301" s="2"/>
      <c r="B301" s="16"/>
      <c r="C301" s="2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spans="1:30" ht="15.75" customHeight="1">
      <c r="A302" s="2"/>
      <c r="B302" s="16"/>
      <c r="C302" s="2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spans="1:30" ht="15.75" customHeight="1">
      <c r="A303" s="2"/>
      <c r="B303" s="16"/>
      <c r="C303" s="2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spans="1:30" ht="15.75" customHeight="1">
      <c r="A304" s="2"/>
      <c r="B304" s="16"/>
      <c r="C304" s="2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spans="1:30" ht="15.75" customHeight="1">
      <c r="A305" s="2"/>
      <c r="B305" s="16"/>
      <c r="C305" s="2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spans="1:30" ht="15.75" customHeight="1">
      <c r="A306" s="2"/>
      <c r="B306" s="16"/>
      <c r="C306" s="2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spans="1:30" ht="15.75" customHeight="1">
      <c r="A307" s="2"/>
      <c r="B307" s="16"/>
      <c r="C307" s="2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spans="1:30" ht="15.75" customHeight="1">
      <c r="A308" s="2"/>
      <c r="B308" s="16"/>
      <c r="C308" s="2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spans="1:30" ht="15.75" customHeight="1">
      <c r="A309" s="2"/>
      <c r="B309" s="16"/>
      <c r="C309" s="2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spans="1:30" ht="15.75" customHeight="1">
      <c r="A310" s="2"/>
      <c r="B310" s="16"/>
      <c r="C310" s="2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spans="1:30" ht="15.75" customHeight="1">
      <c r="A311" s="2"/>
      <c r="B311" s="16"/>
      <c r="C311" s="2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spans="1:30" ht="15.75" customHeight="1">
      <c r="A312" s="2"/>
      <c r="B312" s="16"/>
      <c r="C312" s="2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spans="1:30" ht="15.75" customHeight="1">
      <c r="A313" s="2"/>
      <c r="B313" s="16"/>
      <c r="C313" s="2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spans="1:30" ht="15.75" customHeight="1">
      <c r="A314" s="2"/>
      <c r="B314" s="16"/>
      <c r="C314" s="2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spans="1:30" ht="15.75" customHeight="1">
      <c r="A315" s="2"/>
      <c r="B315" s="16"/>
      <c r="C315" s="2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spans="1:30" ht="15.75" customHeight="1">
      <c r="A316" s="2"/>
      <c r="B316" s="16"/>
      <c r="C316" s="2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spans="1:30" ht="15.75" customHeight="1">
      <c r="A317" s="2"/>
      <c r="B317" s="16"/>
      <c r="C317" s="2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spans="1:30" ht="15.75" customHeight="1">
      <c r="A318" s="2"/>
      <c r="B318" s="16"/>
      <c r="C318" s="2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spans="1:30" ht="15.75" customHeight="1">
      <c r="A319" s="2"/>
      <c r="B319" s="16"/>
      <c r="C319" s="2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spans="1:30" ht="15.75" customHeight="1">
      <c r="A320" s="2"/>
      <c r="B320" s="16"/>
      <c r="C320" s="2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spans="1:30" ht="15.75" customHeight="1">
      <c r="A321" s="2"/>
      <c r="B321" s="16"/>
      <c r="C321" s="2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spans="1:30" ht="15.75" customHeight="1">
      <c r="A322" s="2"/>
      <c r="B322" s="16"/>
      <c r="C322" s="2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spans="1:30" ht="15.75" customHeight="1">
      <c r="A323" s="2"/>
      <c r="B323" s="16"/>
      <c r="C323" s="2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spans="1:30" ht="15.75" customHeight="1">
      <c r="A324" s="2"/>
      <c r="B324" s="16"/>
      <c r="C324" s="2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spans="1:30" ht="15.75" customHeight="1">
      <c r="A325" s="2"/>
      <c r="B325" s="16"/>
      <c r="C325" s="2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spans="1:30" ht="15.75" customHeight="1">
      <c r="A326" s="2"/>
      <c r="B326" s="16"/>
      <c r="C326" s="2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spans="1:30" ht="15.75" customHeight="1">
      <c r="A327" s="2"/>
      <c r="B327" s="16"/>
      <c r="C327" s="2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spans="1:30" ht="15.75" customHeight="1">
      <c r="A328" s="2"/>
      <c r="B328" s="16"/>
      <c r="C328" s="2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spans="1:30" ht="15.75" customHeight="1">
      <c r="A329" s="2"/>
      <c r="B329" s="16"/>
      <c r="C329" s="2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spans="1:30" ht="15.75" customHeight="1">
      <c r="A330" s="2"/>
      <c r="B330" s="16"/>
      <c r="C330" s="2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spans="1:30" ht="15.75" customHeight="1">
      <c r="A331" s="2"/>
      <c r="B331" s="16"/>
      <c r="C331" s="2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spans="1:30" ht="15.75" customHeight="1">
      <c r="A332" s="2"/>
      <c r="B332" s="16"/>
      <c r="C332" s="2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spans="1:30" ht="15.75" customHeight="1">
      <c r="A333" s="2"/>
      <c r="B333" s="16"/>
      <c r="C333" s="2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spans="1:30" ht="15.75" customHeight="1">
      <c r="A334" s="2"/>
      <c r="B334" s="16"/>
      <c r="C334" s="2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spans="1:30" ht="15.75" customHeight="1">
      <c r="A335" s="2"/>
      <c r="B335" s="16"/>
      <c r="C335" s="2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spans="1:30" ht="15.75" customHeight="1">
      <c r="A336" s="2"/>
      <c r="B336" s="16"/>
      <c r="C336" s="2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spans="1:30" ht="15.75" customHeight="1">
      <c r="A337" s="2"/>
      <c r="B337" s="16"/>
      <c r="C337" s="2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spans="1:30" ht="15.75" customHeight="1">
      <c r="A338" s="2"/>
      <c r="B338" s="16"/>
      <c r="C338" s="2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spans="1:30" ht="15.75" customHeight="1">
      <c r="A339" s="2"/>
      <c r="B339" s="16"/>
      <c r="C339" s="2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spans="1:30" ht="15.75" customHeight="1">
      <c r="A340" s="2"/>
      <c r="B340" s="16"/>
      <c r="C340" s="2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spans="1:30" ht="15.75" customHeight="1">
      <c r="A341" s="2"/>
      <c r="B341" s="16"/>
      <c r="C341" s="2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spans="1:30" ht="15.75" customHeight="1">
      <c r="A342" s="2"/>
      <c r="B342" s="16"/>
      <c r="C342" s="2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spans="1:30" ht="15.75" customHeight="1">
      <c r="A343" s="2"/>
      <c r="B343" s="16"/>
      <c r="C343" s="2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spans="1:30" ht="15.75" customHeight="1">
      <c r="A344" s="2"/>
      <c r="B344" s="16"/>
      <c r="C344" s="2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spans="1:30" ht="15.75" customHeight="1">
      <c r="A345" s="2"/>
      <c r="B345" s="16"/>
      <c r="C345" s="2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spans="1:30" ht="15.75" customHeight="1">
      <c r="A346" s="2"/>
      <c r="B346" s="16"/>
      <c r="C346" s="2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spans="1:30" ht="15.75" customHeight="1">
      <c r="A347" s="2"/>
      <c r="B347" s="16"/>
      <c r="C347" s="2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spans="1:30" ht="15.75" customHeight="1">
      <c r="A348" s="2"/>
      <c r="B348" s="16"/>
      <c r="C348" s="2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spans="1:30" ht="15.75" customHeight="1">
      <c r="A349" s="2"/>
      <c r="B349" s="16"/>
      <c r="C349" s="2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spans="1:30" ht="15.75" customHeight="1">
      <c r="A350" s="2"/>
      <c r="B350" s="16"/>
      <c r="C350" s="2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spans="1:30" ht="15.75" customHeight="1">
      <c r="A351" s="2"/>
      <c r="B351" s="16"/>
      <c r="C351" s="2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spans="1:30" ht="15.75" customHeight="1">
      <c r="A352" s="2"/>
      <c r="B352" s="16"/>
      <c r="C352" s="2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spans="1:30" ht="15.75" customHeight="1">
      <c r="A353" s="2"/>
      <c r="B353" s="16"/>
      <c r="C353" s="2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spans="1:30" ht="15.75" customHeight="1">
      <c r="A354" s="2"/>
      <c r="B354" s="16"/>
      <c r="C354" s="2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spans="1:30" ht="15.75" customHeight="1">
      <c r="A355" s="2"/>
      <c r="B355" s="16"/>
      <c r="C355" s="2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spans="1:30" ht="15.75" customHeight="1">
      <c r="A356" s="2"/>
      <c r="B356" s="16"/>
      <c r="C356" s="2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spans="1:30" ht="15.75" customHeight="1">
      <c r="A357" s="2"/>
      <c r="B357" s="16"/>
      <c r="C357" s="2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spans="1:30" ht="15.75" customHeight="1">
      <c r="A358" s="2"/>
      <c r="B358" s="16"/>
      <c r="C358" s="2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spans="1:30" ht="15.75" customHeight="1">
      <c r="A359" s="2"/>
      <c r="B359" s="16"/>
      <c r="C359" s="2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spans="1:30" ht="15.75" customHeight="1">
      <c r="A360" s="2"/>
      <c r="B360" s="16"/>
      <c r="C360" s="2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spans="1:30" ht="15.75" customHeight="1">
      <c r="A361" s="2"/>
      <c r="B361" s="16"/>
      <c r="C361" s="2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spans="1:30" ht="15.75" customHeight="1">
      <c r="A362" s="2"/>
      <c r="B362" s="16"/>
      <c r="C362" s="2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spans="1:30" ht="15.75" customHeight="1">
      <c r="A363" s="2"/>
      <c r="B363" s="16"/>
      <c r="C363" s="2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spans="1:30" ht="15.75" customHeight="1">
      <c r="A364" s="2"/>
      <c r="B364" s="16"/>
      <c r="C364" s="2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spans="1:30" ht="15.75" customHeight="1">
      <c r="A365" s="2"/>
      <c r="B365" s="16"/>
      <c r="C365" s="2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spans="1:30" ht="15.75" customHeight="1">
      <c r="A366" s="2"/>
      <c r="B366" s="16"/>
      <c r="C366" s="2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spans="1:30" ht="15.75" customHeight="1">
      <c r="A367" s="2"/>
      <c r="B367" s="16"/>
      <c r="C367" s="2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spans="1:30" ht="15.75" customHeight="1">
      <c r="A368" s="2"/>
      <c r="B368" s="16"/>
      <c r="C368" s="2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spans="1:30" ht="15.75" customHeight="1">
      <c r="A369" s="2"/>
      <c r="B369" s="16"/>
      <c r="C369" s="2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spans="1:30" ht="15.75" customHeight="1">
      <c r="A370" s="2"/>
      <c r="B370" s="16"/>
      <c r="C370" s="2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spans="1:30" ht="15.75" customHeight="1">
      <c r="A371" s="2"/>
      <c r="B371" s="16"/>
      <c r="C371" s="2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spans="1:30" ht="15.75" customHeight="1">
      <c r="A372" s="2"/>
      <c r="B372" s="16"/>
      <c r="C372" s="2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spans="1:30" ht="15.75" customHeight="1">
      <c r="A373" s="2"/>
      <c r="B373" s="16"/>
      <c r="C373" s="2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spans="1:30" ht="15.75" customHeight="1">
      <c r="A374" s="2"/>
      <c r="B374" s="16"/>
      <c r="C374" s="2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spans="1:30" ht="15.75" customHeight="1">
      <c r="A375" s="2"/>
      <c r="B375" s="16"/>
      <c r="C375" s="2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spans="1:30" ht="15.75" customHeight="1">
      <c r="A376" s="2"/>
      <c r="B376" s="16"/>
      <c r="C376" s="2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spans="1:30" ht="15.75" customHeight="1">
      <c r="A377" s="2"/>
      <c r="B377" s="16"/>
      <c r="C377" s="2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spans="1:30" ht="15.75" customHeight="1">
      <c r="A378" s="2"/>
      <c r="B378" s="16"/>
      <c r="C378" s="2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spans="1:30" ht="15.75" customHeight="1">
      <c r="A379" s="2"/>
      <c r="B379" s="16"/>
      <c r="C379" s="2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spans="1:30" ht="15.75" customHeight="1">
      <c r="A380" s="2"/>
      <c r="B380" s="16"/>
      <c r="C380" s="2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spans="1:30" ht="15.75" customHeight="1">
      <c r="A381" s="2"/>
      <c r="B381" s="16"/>
      <c r="C381" s="2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spans="1:30" ht="15.75" customHeight="1">
      <c r="A382" s="2"/>
      <c r="B382" s="16"/>
      <c r="C382" s="2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spans="1:30" ht="15.75" customHeight="1">
      <c r="A383" s="2"/>
      <c r="B383" s="16"/>
      <c r="C383" s="2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spans="1:30" ht="15.75" customHeight="1">
      <c r="A384" s="2"/>
      <c r="B384" s="16"/>
      <c r="C384" s="2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spans="1:30" ht="15.75" customHeight="1">
      <c r="A385" s="2"/>
      <c r="B385" s="16"/>
      <c r="C385" s="2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spans="1:30" ht="15.75" customHeight="1">
      <c r="A386" s="2"/>
      <c r="B386" s="16"/>
      <c r="C386" s="2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spans="1:30" ht="15.75" customHeight="1">
      <c r="A387" s="2"/>
      <c r="B387" s="16"/>
      <c r="C387" s="2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spans="1:30" ht="15.75" customHeight="1">
      <c r="A388" s="2"/>
      <c r="B388" s="16"/>
      <c r="C388" s="2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spans="1:30" ht="15.75" customHeight="1">
      <c r="A389" s="2"/>
      <c r="B389" s="16"/>
      <c r="C389" s="2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spans="1:30" ht="15.75" customHeight="1">
      <c r="A390" s="2"/>
      <c r="B390" s="16"/>
      <c r="C390" s="2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spans="1:30" ht="15.75" customHeight="1">
      <c r="A391" s="2"/>
      <c r="B391" s="16"/>
      <c r="C391" s="2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spans="1:30" ht="15.75" customHeight="1">
      <c r="A392" s="2"/>
      <c r="B392" s="16"/>
      <c r="C392" s="2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spans="1:30" ht="15.75" customHeight="1">
      <c r="A393" s="2"/>
      <c r="B393" s="16"/>
      <c r="C393" s="2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spans="1:30" ht="15.75" customHeight="1">
      <c r="A394" s="2"/>
      <c r="B394" s="16"/>
      <c r="C394" s="2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spans="1:30" ht="15.75" customHeight="1">
      <c r="A395" s="2"/>
      <c r="B395" s="16"/>
      <c r="C395" s="2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spans="1:30" ht="15.75" customHeight="1">
      <c r="A396" s="2"/>
      <c r="B396" s="16"/>
      <c r="C396" s="2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spans="1:30" ht="15.75" customHeight="1">
      <c r="A397" s="2"/>
      <c r="B397" s="16"/>
      <c r="C397" s="2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spans="1:30" ht="15.75" customHeight="1">
      <c r="A398" s="2"/>
      <c r="B398" s="16"/>
      <c r="C398" s="2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spans="1:30" ht="15.75" customHeight="1">
      <c r="A399" s="2"/>
      <c r="B399" s="16"/>
      <c r="C399" s="2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spans="1:30" ht="15.75" customHeight="1">
      <c r="A400" s="2"/>
      <c r="B400" s="16"/>
      <c r="C400" s="2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spans="1:30" ht="15.75" customHeight="1">
      <c r="A401" s="2"/>
      <c r="B401" s="16"/>
      <c r="C401" s="2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spans="1:30" ht="15.75" customHeight="1">
      <c r="A402" s="2"/>
      <c r="B402" s="16"/>
      <c r="C402" s="2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spans="1:30" ht="15.75" customHeight="1">
      <c r="A403" s="2"/>
      <c r="B403" s="16"/>
      <c r="C403" s="2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spans="1:30" ht="15.75" customHeight="1">
      <c r="A404" s="2"/>
      <c r="B404" s="16"/>
      <c r="C404" s="2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spans="1:30" ht="15.75" customHeight="1">
      <c r="A405" s="2"/>
      <c r="B405" s="16"/>
      <c r="C405" s="2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spans="1:30" ht="15.75" customHeight="1">
      <c r="A406" s="2"/>
      <c r="B406" s="16"/>
      <c r="C406" s="2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spans="1:30" ht="15.75" customHeight="1">
      <c r="A407" s="2"/>
      <c r="B407" s="16"/>
      <c r="C407" s="2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spans="1:30" ht="15.75" customHeight="1">
      <c r="A408" s="2"/>
      <c r="B408" s="16"/>
      <c r="C408" s="2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spans="1:30" ht="15.75" customHeight="1">
      <c r="A409" s="2"/>
      <c r="B409" s="16"/>
      <c r="C409" s="2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spans="1:30" ht="15.75" customHeight="1">
      <c r="A410" s="2"/>
      <c r="B410" s="16"/>
      <c r="C410" s="2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spans="1:30" ht="15.75" customHeight="1">
      <c r="A411" s="2"/>
      <c r="B411" s="16"/>
      <c r="C411" s="2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spans="1:30" ht="15.75" customHeight="1">
      <c r="A412" s="2"/>
      <c r="B412" s="16"/>
      <c r="C412" s="2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spans="1:30" ht="15.75" customHeight="1">
      <c r="A413" s="2"/>
      <c r="B413" s="16"/>
      <c r="C413" s="2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spans="1:30" ht="15.75" customHeight="1">
      <c r="A414" s="2"/>
      <c r="B414" s="16"/>
      <c r="C414" s="2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spans="1:30" ht="15.75" customHeight="1">
      <c r="A415" s="2"/>
      <c r="B415" s="16"/>
      <c r="C415" s="2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spans="1:30" ht="15.75" customHeight="1">
      <c r="A416" s="2"/>
      <c r="B416" s="16"/>
      <c r="C416" s="2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spans="1:30" ht="15.75" customHeight="1">
      <c r="A417" s="2"/>
      <c r="B417" s="16"/>
      <c r="C417" s="2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spans="1:30" ht="15.75" customHeight="1">
      <c r="A418" s="2"/>
      <c r="B418" s="16"/>
      <c r="C418" s="2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spans="1:30" ht="15.75" customHeight="1">
      <c r="A419" s="2"/>
      <c r="B419" s="16"/>
      <c r="C419" s="2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spans="1:30" ht="15.75" customHeight="1">
      <c r="A420" s="2"/>
      <c r="B420" s="16"/>
      <c r="C420" s="2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spans="1:30" ht="15.75" customHeight="1">
      <c r="A421" s="2"/>
      <c r="B421" s="16"/>
      <c r="C421" s="2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spans="1:30" ht="15.75" customHeight="1">
      <c r="A422" s="2"/>
      <c r="B422" s="16"/>
      <c r="C422" s="2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spans="1:30" ht="15.75" customHeight="1">
      <c r="A423" s="2"/>
      <c r="B423" s="16"/>
      <c r="C423" s="2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spans="1:30" ht="15.75" customHeight="1">
      <c r="A424" s="2"/>
      <c r="B424" s="16"/>
      <c r="C424" s="2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spans="1:30" ht="15.75" customHeight="1">
      <c r="A425" s="2"/>
      <c r="B425" s="16"/>
      <c r="C425" s="2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spans="1:30" ht="15.75" customHeight="1">
      <c r="A426" s="2"/>
      <c r="B426" s="16"/>
      <c r="C426" s="2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spans="1:30" ht="15.75" customHeight="1">
      <c r="A427" s="2"/>
      <c r="B427" s="16"/>
      <c r="C427" s="2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spans="1:30" ht="15.75" customHeight="1">
      <c r="A428" s="2"/>
      <c r="B428" s="16"/>
      <c r="C428" s="2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spans="1:30" ht="15.75" customHeight="1">
      <c r="A429" s="2"/>
      <c r="B429" s="16"/>
      <c r="C429" s="2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spans="1:30" ht="15.75" customHeight="1">
      <c r="A430" s="2"/>
      <c r="B430" s="16"/>
      <c r="C430" s="2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spans="1:30" ht="15.75" customHeight="1">
      <c r="A431" s="2"/>
      <c r="B431" s="16"/>
      <c r="C431" s="2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spans="1:30" ht="15.75" customHeight="1">
      <c r="A432" s="2"/>
      <c r="B432" s="16"/>
      <c r="C432" s="2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spans="1:30" ht="15.75" customHeight="1">
      <c r="A433" s="2"/>
      <c r="B433" s="16"/>
      <c r="C433" s="2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spans="1:30" ht="15.75" customHeight="1">
      <c r="A434" s="2"/>
      <c r="B434" s="16"/>
      <c r="C434" s="2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spans="1:30" ht="15.75" customHeight="1">
      <c r="A435" s="2"/>
      <c r="B435" s="16"/>
      <c r="C435" s="2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spans="1:30" ht="15.75" customHeight="1">
      <c r="A436" s="2"/>
      <c r="B436" s="16"/>
      <c r="C436" s="2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spans="1:30" ht="15.75" customHeight="1">
      <c r="A437" s="2"/>
      <c r="B437" s="16"/>
      <c r="C437" s="2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spans="1:30" ht="15.75" customHeight="1">
      <c r="A438" s="2"/>
      <c r="B438" s="16"/>
      <c r="C438" s="2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spans="1:30" ht="15.75" customHeight="1">
      <c r="A439" s="2"/>
      <c r="B439" s="16"/>
      <c r="C439" s="2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spans="1:30" ht="15.75" customHeight="1">
      <c r="A440" s="2"/>
      <c r="B440" s="16"/>
      <c r="C440" s="2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spans="1:30" ht="15.75" customHeight="1">
      <c r="A441" s="2"/>
      <c r="B441" s="16"/>
      <c r="C441" s="2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spans="1:30" ht="15.75" customHeight="1">
      <c r="A442" s="2"/>
      <c r="B442" s="16"/>
      <c r="C442" s="2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spans="1:30" ht="15.75" customHeight="1">
      <c r="A443" s="2"/>
      <c r="B443" s="16"/>
      <c r="C443" s="2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spans="1:30" ht="15.75" customHeight="1">
      <c r="A444" s="2"/>
      <c r="B444" s="16"/>
      <c r="C444" s="2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spans="1:30" ht="15.75" customHeight="1">
      <c r="A445" s="2"/>
      <c r="B445" s="16"/>
      <c r="C445" s="2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spans="1:30" ht="15.75" customHeight="1">
      <c r="A446" s="2"/>
      <c r="B446" s="16"/>
      <c r="C446" s="2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spans="1:30" ht="15.75" customHeight="1">
      <c r="A447" s="2"/>
      <c r="B447" s="16"/>
      <c r="C447" s="2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spans="1:30" ht="15.75" customHeight="1">
      <c r="A448" s="2"/>
      <c r="B448" s="16"/>
      <c r="C448" s="2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spans="1:30" ht="15.75" customHeight="1">
      <c r="A449" s="2"/>
      <c r="B449" s="16"/>
      <c r="C449" s="2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spans="1:30" ht="15.75" customHeight="1">
      <c r="A450" s="2"/>
      <c r="B450" s="16"/>
      <c r="C450" s="2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spans="1:30" ht="15.75" customHeight="1">
      <c r="A451" s="2"/>
      <c r="B451" s="16"/>
      <c r="C451" s="2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spans="1:30" ht="15.75" customHeight="1">
      <c r="A452" s="2"/>
      <c r="B452" s="16"/>
      <c r="C452" s="2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spans="1:30" ht="15.75" customHeight="1">
      <c r="A453" s="2"/>
      <c r="B453" s="16"/>
      <c r="C453" s="2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spans="1:30" ht="15.75" customHeight="1">
      <c r="A454" s="2"/>
      <c r="B454" s="16"/>
      <c r="C454" s="2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spans="1:30" ht="15.75" customHeight="1">
      <c r="A455" s="2"/>
      <c r="B455" s="16"/>
      <c r="C455" s="2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spans="1:30" ht="15.75" customHeight="1">
      <c r="A456" s="2"/>
      <c r="B456" s="16"/>
      <c r="C456" s="2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spans="1:30" ht="15.75" customHeight="1">
      <c r="A457" s="2"/>
      <c r="B457" s="16"/>
      <c r="C457" s="2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spans="1:30" ht="15.75" customHeight="1">
      <c r="A458" s="2"/>
      <c r="B458" s="16"/>
      <c r="C458" s="2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spans="1:30" ht="15.75" customHeight="1">
      <c r="A459" s="2"/>
      <c r="B459" s="16"/>
      <c r="C459" s="2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spans="1:30" ht="15.75" customHeight="1">
      <c r="A460" s="2"/>
      <c r="B460" s="16"/>
      <c r="C460" s="2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spans="1:30" ht="15.75" customHeight="1">
      <c r="A461" s="2"/>
      <c r="B461" s="16"/>
      <c r="C461" s="2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spans="1:30" ht="15.75" customHeight="1">
      <c r="A462" s="2"/>
      <c r="B462" s="16"/>
      <c r="C462" s="2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spans="1:30" ht="15.75" customHeight="1">
      <c r="A463" s="2"/>
      <c r="B463" s="16"/>
      <c r="C463" s="2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spans="1:30" ht="15.75" customHeight="1">
      <c r="A464" s="2"/>
      <c r="B464" s="16"/>
      <c r="C464" s="2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spans="1:30" ht="15.75" customHeight="1">
      <c r="A465" s="2"/>
      <c r="B465" s="16"/>
      <c r="C465" s="2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spans="1:30" ht="15.75" customHeight="1">
      <c r="A466" s="2"/>
      <c r="B466" s="16"/>
      <c r="C466" s="2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spans="1:30" ht="15.75" customHeight="1">
      <c r="A467" s="2"/>
      <c r="B467" s="16"/>
      <c r="C467" s="2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spans="1:30" ht="15.75" customHeight="1">
      <c r="A468" s="2"/>
      <c r="B468" s="16"/>
      <c r="C468" s="2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spans="1:30" ht="15.75" customHeight="1">
      <c r="A469" s="2"/>
      <c r="B469" s="16"/>
      <c r="C469" s="2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spans="1:30" ht="15.75" customHeight="1">
      <c r="A470" s="2"/>
      <c r="B470" s="16"/>
      <c r="C470" s="2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spans="1:30" ht="15.75" customHeight="1">
      <c r="A471" s="2"/>
      <c r="B471" s="16"/>
      <c r="C471" s="2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spans="1:30" ht="15.75" customHeight="1">
      <c r="A472" s="2"/>
      <c r="B472" s="16"/>
      <c r="C472" s="2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spans="1:30" ht="15.75" customHeight="1">
      <c r="A473" s="2"/>
      <c r="B473" s="16"/>
      <c r="C473" s="2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spans="1:30" ht="15.75" customHeight="1">
      <c r="A474" s="2"/>
      <c r="B474" s="16"/>
      <c r="C474" s="2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spans="1:30" ht="15.75" customHeight="1">
      <c r="A475" s="2"/>
      <c r="B475" s="16"/>
      <c r="C475" s="2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spans="1:30" ht="15.75" customHeight="1">
      <c r="A476" s="2"/>
      <c r="B476" s="16"/>
      <c r="C476" s="2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spans="1:30" ht="15.75" customHeight="1">
      <c r="A477" s="2"/>
      <c r="B477" s="16"/>
      <c r="C477" s="2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spans="1:30" ht="15.75" customHeight="1">
      <c r="A478" s="2"/>
      <c r="B478" s="16"/>
      <c r="C478" s="2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spans="1:30" ht="15.75" customHeight="1">
      <c r="A479" s="2"/>
      <c r="B479" s="16"/>
      <c r="C479" s="2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spans="1:30" ht="15.75" customHeight="1">
      <c r="A480" s="2"/>
      <c r="B480" s="16"/>
      <c r="C480" s="2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spans="1:30" ht="15.75" customHeight="1">
      <c r="A481" s="2"/>
      <c r="B481" s="16"/>
      <c r="C481" s="2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spans="1:30" ht="15.75" customHeight="1">
      <c r="A482" s="2"/>
      <c r="B482" s="16"/>
      <c r="C482" s="2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spans="1:30" ht="15.75" customHeight="1">
      <c r="A483" s="2"/>
      <c r="B483" s="16"/>
      <c r="C483" s="2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spans="1:30" ht="15.75" customHeight="1">
      <c r="A484" s="2"/>
      <c r="B484" s="16"/>
      <c r="C484" s="2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spans="1:30" ht="15.75" customHeight="1">
      <c r="A485" s="2"/>
      <c r="B485" s="16"/>
      <c r="C485" s="2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spans="1:30" ht="15.75" customHeight="1">
      <c r="A486" s="2"/>
      <c r="B486" s="16"/>
      <c r="C486" s="2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spans="1:30" ht="15.75" customHeight="1">
      <c r="A487" s="2"/>
      <c r="B487" s="16"/>
      <c r="C487" s="2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spans="1:30" ht="15.75" customHeight="1">
      <c r="A488" s="2"/>
      <c r="B488" s="16"/>
      <c r="C488" s="2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spans="1:30" ht="15.75" customHeight="1">
      <c r="A489" s="2"/>
      <c r="B489" s="16"/>
      <c r="C489" s="2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spans="1:30" ht="15.75" customHeight="1">
      <c r="A490" s="2"/>
      <c r="B490" s="16"/>
      <c r="C490" s="2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spans="1:30" ht="15.75" customHeight="1">
      <c r="A491" s="2"/>
      <c r="B491" s="16"/>
      <c r="C491" s="2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spans="1:30" ht="15.75" customHeight="1">
      <c r="A492" s="2"/>
      <c r="B492" s="16"/>
      <c r="C492" s="2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spans="1:30" ht="15.75" customHeight="1">
      <c r="A493" s="2"/>
      <c r="B493" s="16"/>
      <c r="C493" s="2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spans="1:30" ht="15.75" customHeight="1">
      <c r="A494" s="2"/>
      <c r="B494" s="16"/>
      <c r="C494" s="2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spans="1:30" ht="15.75" customHeight="1">
      <c r="A495" s="2"/>
      <c r="B495" s="16"/>
      <c r="C495" s="2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spans="1:30" ht="15.75" customHeight="1">
      <c r="A496" s="2"/>
      <c r="B496" s="16"/>
      <c r="C496" s="2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spans="1:30" ht="15.75" customHeight="1">
      <c r="A497" s="2"/>
      <c r="B497" s="16"/>
      <c r="C497" s="2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spans="1:30" ht="15.75" customHeight="1">
      <c r="A498" s="2"/>
      <c r="B498" s="16"/>
      <c r="C498" s="2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spans="1:30" ht="15.75" customHeight="1">
      <c r="A499" s="2"/>
      <c r="B499" s="16"/>
      <c r="C499" s="2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spans="1:30" ht="15.75" customHeight="1">
      <c r="A500" s="2"/>
      <c r="B500" s="16"/>
      <c r="C500" s="2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spans="1:30" ht="15.75" customHeight="1">
      <c r="A501" s="2"/>
      <c r="B501" s="16"/>
      <c r="C501" s="2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spans="1:30" ht="15.75" customHeight="1">
      <c r="A502" s="2"/>
      <c r="B502" s="16"/>
      <c r="C502" s="2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spans="1:30" ht="15.75" customHeight="1">
      <c r="A503" s="2"/>
      <c r="B503" s="16"/>
      <c r="C503" s="2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spans="1:30" ht="15.75" customHeight="1">
      <c r="A504" s="2"/>
      <c r="B504" s="16"/>
      <c r="C504" s="2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spans="1:30" ht="15.75" customHeight="1">
      <c r="A505" s="2"/>
      <c r="B505" s="16"/>
      <c r="C505" s="2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spans="1:30" ht="15.75" customHeight="1">
      <c r="A506" s="2"/>
      <c r="B506" s="16"/>
      <c r="C506" s="2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spans="1:30" ht="15.75" customHeight="1">
      <c r="A507" s="2"/>
      <c r="B507" s="16"/>
      <c r="C507" s="2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spans="1:30" ht="15.75" customHeight="1">
      <c r="A508" s="2"/>
      <c r="B508" s="16"/>
      <c r="C508" s="2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spans="1:30" ht="15.75" customHeight="1">
      <c r="A509" s="2"/>
      <c r="B509" s="16"/>
      <c r="C509" s="2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spans="1:30" ht="15.75" customHeight="1">
      <c r="A510" s="2"/>
      <c r="B510" s="16"/>
      <c r="C510" s="2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spans="1:30" ht="15.75" customHeight="1">
      <c r="A511" s="2"/>
      <c r="B511" s="16"/>
      <c r="C511" s="2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spans="1:30" ht="15.75" customHeight="1">
      <c r="A512" s="2"/>
      <c r="B512" s="16"/>
      <c r="C512" s="2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spans="1:30" ht="15.75" customHeight="1">
      <c r="A513" s="2"/>
      <c r="B513" s="16"/>
      <c r="C513" s="2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spans="1:30" ht="15.75" customHeight="1">
      <c r="A514" s="2"/>
      <c r="B514" s="16"/>
      <c r="C514" s="2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spans="1:30" ht="15.75" customHeight="1">
      <c r="A515" s="2"/>
      <c r="B515" s="16"/>
      <c r="C515" s="2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spans="1:30" ht="15.75" customHeight="1">
      <c r="A516" s="2"/>
      <c r="B516" s="16"/>
      <c r="C516" s="2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spans="1:30" ht="15.75" customHeight="1">
      <c r="A517" s="2"/>
      <c r="B517" s="16"/>
      <c r="C517" s="2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spans="1:30" ht="15.75" customHeight="1">
      <c r="A518" s="2"/>
      <c r="B518" s="16"/>
      <c r="C518" s="2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spans="1:30" ht="15.75" customHeight="1">
      <c r="A519" s="2"/>
      <c r="B519" s="16"/>
      <c r="C519" s="2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spans="1:30" ht="15.75" customHeight="1">
      <c r="A520" s="2"/>
      <c r="B520" s="16"/>
      <c r="C520" s="2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spans="1:30" ht="15.75" customHeight="1">
      <c r="A521" s="2"/>
      <c r="B521" s="16"/>
      <c r="C521" s="2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spans="1:30" ht="15.75" customHeight="1">
      <c r="A522" s="2"/>
      <c r="B522" s="16"/>
      <c r="C522" s="2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spans="1:30" ht="15.75" customHeight="1">
      <c r="A523" s="2"/>
      <c r="B523" s="16"/>
      <c r="C523" s="2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spans="1:30" ht="15.75" customHeight="1">
      <c r="A524" s="2"/>
      <c r="B524" s="16"/>
      <c r="C524" s="2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spans="1:30" ht="15.75" customHeight="1">
      <c r="A525" s="2"/>
      <c r="B525" s="16"/>
      <c r="C525" s="2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spans="1:30" ht="15.75" customHeight="1">
      <c r="A526" s="2"/>
      <c r="B526" s="16"/>
      <c r="C526" s="2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spans="1:30" ht="15.75" customHeight="1">
      <c r="A527" s="2"/>
      <c r="B527" s="16"/>
      <c r="C527" s="2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spans="1:30" ht="15.75" customHeight="1">
      <c r="A528" s="2"/>
      <c r="B528" s="16"/>
      <c r="C528" s="2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spans="1:30" ht="15.75" customHeight="1">
      <c r="A529" s="2"/>
      <c r="B529" s="16"/>
      <c r="C529" s="2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spans="1:30" ht="15.75" customHeight="1">
      <c r="A530" s="2"/>
      <c r="B530" s="16"/>
      <c r="C530" s="2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spans="1:30" ht="15.75" customHeight="1">
      <c r="A531" s="2"/>
      <c r="B531" s="16"/>
      <c r="C531" s="2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spans="1:30" ht="15.75" customHeight="1">
      <c r="A532" s="2"/>
      <c r="B532" s="16"/>
      <c r="C532" s="2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spans="1:30" ht="15.75" customHeight="1">
      <c r="A533" s="2"/>
      <c r="B533" s="16"/>
      <c r="C533" s="2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spans="1:30" ht="15.75" customHeight="1">
      <c r="A534" s="2"/>
      <c r="B534" s="16"/>
      <c r="C534" s="2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spans="1:30" ht="15.75" customHeight="1">
      <c r="A535" s="2"/>
      <c r="B535" s="16"/>
      <c r="C535" s="2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spans="1:30" ht="15.75" customHeight="1">
      <c r="A536" s="2"/>
      <c r="B536" s="16"/>
      <c r="C536" s="2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spans="1:30" ht="15.75" customHeight="1">
      <c r="A537" s="2"/>
      <c r="B537" s="16"/>
      <c r="C537" s="2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spans="1:30" ht="15.75" customHeight="1">
      <c r="A538" s="2"/>
      <c r="B538" s="16"/>
      <c r="C538" s="2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spans="1:30" ht="15.75" customHeight="1">
      <c r="A539" s="2"/>
      <c r="B539" s="16"/>
      <c r="C539" s="2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spans="1:30" ht="15.75" customHeight="1">
      <c r="A540" s="2"/>
      <c r="B540" s="16"/>
      <c r="C540" s="2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spans="1:30" ht="15.75" customHeight="1">
      <c r="A541" s="2"/>
      <c r="B541" s="16"/>
      <c r="C541" s="2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spans="1:30" ht="15.75" customHeight="1">
      <c r="A542" s="2"/>
      <c r="B542" s="16"/>
      <c r="C542" s="2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spans="1:30" ht="15.75" customHeight="1">
      <c r="A543" s="2"/>
      <c r="B543" s="16"/>
      <c r="C543" s="2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spans="1:30" ht="15.75" customHeight="1">
      <c r="A544" s="2"/>
      <c r="B544" s="16"/>
      <c r="C544" s="2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spans="1:30" ht="15.75" customHeight="1">
      <c r="A545" s="2"/>
      <c r="B545" s="16"/>
      <c r="C545" s="2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spans="1:30" ht="15.75" customHeight="1">
      <c r="A546" s="2"/>
      <c r="B546" s="16"/>
      <c r="C546" s="2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spans="1:30" ht="15.75" customHeight="1">
      <c r="A547" s="2"/>
      <c r="B547" s="16"/>
      <c r="C547" s="2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spans="1:30" ht="15.75" customHeight="1">
      <c r="A548" s="2"/>
      <c r="B548" s="16"/>
      <c r="C548" s="2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spans="1:30" ht="15.75" customHeight="1">
      <c r="A549" s="2"/>
      <c r="B549" s="16"/>
      <c r="C549" s="2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spans="1:30" ht="15.75" customHeight="1">
      <c r="A550" s="2"/>
      <c r="B550" s="16"/>
      <c r="C550" s="2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spans="1:30" ht="15.75" customHeight="1">
      <c r="A551" s="2"/>
      <c r="B551" s="16"/>
      <c r="C551" s="2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spans="1:30" ht="15.75" customHeight="1">
      <c r="A552" s="2"/>
      <c r="B552" s="16"/>
      <c r="C552" s="2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spans="1:30" ht="15.75" customHeight="1">
      <c r="A553" s="2"/>
      <c r="B553" s="16"/>
      <c r="C553" s="2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spans="1:30" ht="15.75" customHeight="1">
      <c r="A554" s="2"/>
      <c r="B554" s="16"/>
      <c r="C554" s="2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spans="1:30" ht="15.75" customHeight="1">
      <c r="A555" s="2"/>
      <c r="B555" s="16"/>
      <c r="C555" s="2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spans="1:30" ht="15.75" customHeight="1">
      <c r="A556" s="2"/>
      <c r="B556" s="16"/>
      <c r="C556" s="2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spans="1:30" ht="15.75" customHeight="1">
      <c r="A557" s="2"/>
      <c r="B557" s="16"/>
      <c r="C557" s="2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spans="1:30" ht="15.75" customHeight="1">
      <c r="A558" s="2"/>
      <c r="B558" s="16"/>
      <c r="C558" s="2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spans="1:30" ht="15.75" customHeight="1">
      <c r="A559" s="2"/>
      <c r="B559" s="16"/>
      <c r="C559" s="2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spans="1:30" ht="15.75" customHeight="1">
      <c r="A560" s="2"/>
      <c r="B560" s="16"/>
      <c r="C560" s="2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spans="1:30" ht="15.75" customHeight="1">
      <c r="A561" s="2"/>
      <c r="B561" s="16"/>
      <c r="C561" s="2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spans="1:30" ht="15.75" customHeight="1">
      <c r="A562" s="2"/>
      <c r="B562" s="16"/>
      <c r="C562" s="2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spans="1:30" ht="15.75" customHeight="1">
      <c r="A563" s="2"/>
      <c r="B563" s="16"/>
      <c r="C563" s="2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spans="1:30" ht="15.75" customHeight="1">
      <c r="A564" s="2"/>
      <c r="B564" s="16"/>
      <c r="C564" s="2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spans="1:30" ht="15.75" customHeight="1">
      <c r="A565" s="2"/>
      <c r="B565" s="16"/>
      <c r="C565" s="2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spans="1:30" ht="15.75" customHeight="1">
      <c r="A566" s="2"/>
      <c r="B566" s="16"/>
      <c r="C566" s="2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spans="1:30" ht="15.75" customHeight="1">
      <c r="A567" s="2"/>
      <c r="B567" s="16"/>
      <c r="C567" s="2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spans="1:30" ht="15.75" customHeight="1">
      <c r="A568" s="2"/>
      <c r="B568" s="16"/>
      <c r="C568" s="2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spans="1:30" ht="15.75" customHeight="1">
      <c r="A569" s="2"/>
      <c r="B569" s="16"/>
      <c r="C569" s="2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spans="1:30" ht="15.75" customHeight="1">
      <c r="A570" s="2"/>
      <c r="B570" s="16"/>
      <c r="C570" s="2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spans="1:30" ht="15.75" customHeight="1">
      <c r="A571" s="2"/>
      <c r="B571" s="16"/>
      <c r="C571" s="2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spans="1:30" ht="15.75" customHeight="1">
      <c r="A572" s="2"/>
      <c r="B572" s="16"/>
      <c r="C572" s="2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spans="1:30" ht="15.75" customHeight="1">
      <c r="A573" s="2"/>
      <c r="B573" s="16"/>
      <c r="C573" s="2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spans="1:30" ht="15.75" customHeight="1">
      <c r="A574" s="2"/>
      <c r="B574" s="16"/>
      <c r="C574" s="2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spans="1:30" ht="15.75" customHeight="1">
      <c r="A575" s="2"/>
      <c r="B575" s="16"/>
      <c r="C575" s="2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spans="1:30" ht="15.75" customHeight="1">
      <c r="A576" s="2"/>
      <c r="B576" s="16"/>
      <c r="C576" s="2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spans="1:30" ht="15.75" customHeight="1">
      <c r="A577" s="2"/>
      <c r="B577" s="16"/>
      <c r="C577" s="2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spans="1:30" ht="15.75" customHeight="1">
      <c r="A578" s="2"/>
      <c r="B578" s="16"/>
      <c r="C578" s="2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spans="1:30" ht="15.75" customHeight="1">
      <c r="A579" s="2"/>
      <c r="B579" s="16"/>
      <c r="C579" s="2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spans="1:30" ht="15.75" customHeight="1">
      <c r="A580" s="2"/>
      <c r="B580" s="16"/>
      <c r="C580" s="2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spans="1:30" ht="15.75" customHeight="1">
      <c r="A581" s="2"/>
      <c r="B581" s="16"/>
      <c r="C581" s="2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spans="1:30" ht="15.75" customHeight="1">
      <c r="A582" s="2"/>
      <c r="B582" s="16"/>
      <c r="C582" s="2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spans="1:30" ht="15.75" customHeight="1">
      <c r="A583" s="2"/>
      <c r="B583" s="16"/>
      <c r="C583" s="2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spans="1:30" ht="15.75" customHeight="1">
      <c r="A584" s="2"/>
      <c r="B584" s="16"/>
      <c r="C584" s="2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spans="1:30" ht="15.75" customHeight="1">
      <c r="A585" s="2"/>
      <c r="B585" s="16"/>
      <c r="C585" s="2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spans="1:30" ht="15.75" customHeight="1">
      <c r="A586" s="2"/>
      <c r="B586" s="16"/>
      <c r="C586" s="2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spans="1:30" ht="15.75" customHeight="1">
      <c r="A587" s="2"/>
      <c r="B587" s="16"/>
      <c r="C587" s="2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spans="1:30" ht="15.75" customHeight="1">
      <c r="A588" s="2"/>
      <c r="B588" s="16"/>
      <c r="C588" s="2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spans="1:30" ht="15.75" customHeight="1">
      <c r="A589" s="2"/>
      <c r="B589" s="16"/>
      <c r="C589" s="2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spans="1:30" ht="15.75" customHeight="1">
      <c r="A590" s="2"/>
      <c r="B590" s="16"/>
      <c r="C590" s="2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spans="1:30" ht="15.75" customHeight="1">
      <c r="A591" s="2"/>
      <c r="B591" s="16"/>
      <c r="C591" s="2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spans="1:30" ht="15.75" customHeight="1">
      <c r="A592" s="2"/>
      <c r="B592" s="16"/>
      <c r="C592" s="2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spans="1:30" ht="15.75" customHeight="1">
      <c r="A593" s="2"/>
      <c r="B593" s="16"/>
      <c r="C593" s="2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spans="1:30" ht="15.75" customHeight="1">
      <c r="A594" s="2"/>
      <c r="B594" s="16"/>
      <c r="C594" s="2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spans="1:30" ht="15.75" customHeight="1">
      <c r="A595" s="2"/>
      <c r="B595" s="16"/>
      <c r="C595" s="2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spans="1:30" ht="15.75" customHeight="1">
      <c r="A596" s="2"/>
      <c r="B596" s="16"/>
      <c r="C596" s="2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spans="1:30" ht="15.75" customHeight="1">
      <c r="A597" s="2"/>
      <c r="B597" s="16"/>
      <c r="C597" s="2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spans="1:30" ht="15.75" customHeight="1">
      <c r="A598" s="2"/>
      <c r="B598" s="16"/>
      <c r="C598" s="2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spans="1:30" ht="15.75" customHeight="1">
      <c r="A599" s="2"/>
      <c r="B599" s="16"/>
      <c r="C599" s="2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spans="1:30" ht="15.75" customHeight="1">
      <c r="A600" s="2"/>
      <c r="B600" s="16"/>
      <c r="C600" s="2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spans="1:30" ht="15.75" customHeight="1">
      <c r="A601" s="2"/>
      <c r="B601" s="16"/>
      <c r="C601" s="2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spans="1:30" ht="15.75" customHeight="1">
      <c r="A602" s="2"/>
      <c r="B602" s="16"/>
      <c r="C602" s="2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spans="1:30" ht="15.75" customHeight="1">
      <c r="A603" s="2"/>
      <c r="B603" s="16"/>
      <c r="C603" s="2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spans="1:30" ht="15.75" customHeight="1">
      <c r="A604" s="2"/>
      <c r="B604" s="16"/>
      <c r="C604" s="2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spans="1:30" ht="15.75" customHeight="1">
      <c r="A605" s="2"/>
      <c r="B605" s="16"/>
      <c r="C605" s="2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spans="1:30" ht="15.75" customHeight="1">
      <c r="A606" s="2"/>
      <c r="B606" s="16"/>
      <c r="C606" s="2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spans="1:30" ht="15.75" customHeight="1">
      <c r="A607" s="2"/>
      <c r="B607" s="16"/>
      <c r="C607" s="2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spans="1:30" ht="15.75" customHeight="1">
      <c r="A608" s="2"/>
      <c r="B608" s="16"/>
      <c r="C608" s="2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spans="1:30" ht="15.75" customHeight="1">
      <c r="A609" s="2"/>
      <c r="B609" s="16"/>
      <c r="C609" s="2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spans="1:30" ht="15.75" customHeight="1">
      <c r="A610" s="2"/>
      <c r="B610" s="16"/>
      <c r="C610" s="2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spans="1:30" ht="15.75" customHeight="1">
      <c r="A611" s="2"/>
      <c r="B611" s="16"/>
      <c r="C611" s="2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spans="1:30" ht="15.75" customHeight="1">
      <c r="A612" s="2"/>
      <c r="B612" s="16"/>
      <c r="C612" s="2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spans="1:30" ht="15.75" customHeight="1">
      <c r="A613" s="2"/>
      <c r="B613" s="16"/>
      <c r="C613" s="2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spans="1:30" ht="15.75" customHeight="1">
      <c r="A614" s="2"/>
      <c r="B614" s="16"/>
      <c r="C614" s="2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spans="1:30" ht="15.75" customHeight="1">
      <c r="A615" s="2"/>
      <c r="B615" s="16"/>
      <c r="C615" s="2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spans="1:30" ht="15.75" customHeight="1">
      <c r="A616" s="2"/>
      <c r="B616" s="16"/>
      <c r="C616" s="2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spans="1:30" ht="15.75" customHeight="1">
      <c r="A617" s="2"/>
      <c r="B617" s="16"/>
      <c r="C617" s="2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spans="1:30" ht="15.75" customHeight="1">
      <c r="A618" s="2"/>
      <c r="B618" s="16"/>
      <c r="C618" s="2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spans="1:30" ht="15.75" customHeight="1">
      <c r="A619" s="2"/>
      <c r="B619" s="16"/>
      <c r="C619" s="2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spans="1:30" ht="15.75" customHeight="1">
      <c r="A620" s="2"/>
      <c r="B620" s="16"/>
      <c r="C620" s="2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spans="1:30" ht="15.75" customHeight="1">
      <c r="A621" s="2"/>
      <c r="B621" s="16"/>
      <c r="C621" s="2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spans="1:30" ht="15.75" customHeight="1">
      <c r="A622" s="2"/>
      <c r="B622" s="16"/>
      <c r="C622" s="2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spans="1:30" ht="15.75" customHeight="1">
      <c r="A623" s="2"/>
      <c r="B623" s="16"/>
      <c r="C623" s="2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spans="1:30" ht="15.75" customHeight="1">
      <c r="A624" s="2"/>
      <c r="B624" s="16"/>
      <c r="C624" s="2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spans="1:30" ht="15.75" customHeight="1">
      <c r="A625" s="2"/>
      <c r="B625" s="16"/>
      <c r="C625" s="2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spans="1:30" ht="15.75" customHeight="1">
      <c r="A626" s="2"/>
      <c r="B626" s="16"/>
      <c r="C626" s="2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spans="1:30" ht="15.75" customHeight="1">
      <c r="A627" s="2"/>
      <c r="B627" s="16"/>
      <c r="C627" s="2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spans="1:30" ht="15.75" customHeight="1">
      <c r="A628" s="2"/>
      <c r="B628" s="16"/>
      <c r="C628" s="2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spans="1:30" ht="15.75" customHeight="1">
      <c r="A629" s="2"/>
      <c r="B629" s="16"/>
      <c r="C629" s="2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spans="1:30" ht="15.75" customHeight="1">
      <c r="A630" s="2"/>
      <c r="B630" s="16"/>
      <c r="C630" s="2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spans="1:30" ht="15.75" customHeight="1">
      <c r="A631" s="2"/>
      <c r="B631" s="16"/>
      <c r="C631" s="2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spans="1:30" ht="15.75" customHeight="1">
      <c r="A632" s="2"/>
      <c r="B632" s="16"/>
      <c r="C632" s="2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spans="1:30" ht="15.75" customHeight="1">
      <c r="A633" s="2"/>
      <c r="B633" s="16"/>
      <c r="C633" s="2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spans="1:30" ht="15.75" customHeight="1">
      <c r="A634" s="2"/>
      <c r="B634" s="16"/>
      <c r="C634" s="2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spans="1:30" ht="15.75" customHeight="1">
      <c r="A635" s="2"/>
      <c r="B635" s="16"/>
      <c r="C635" s="2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spans="1:30" ht="15.75" customHeight="1">
      <c r="A636" s="2"/>
      <c r="B636" s="16"/>
      <c r="C636" s="2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spans="1:30" ht="15.75" customHeight="1">
      <c r="A637" s="2"/>
      <c r="B637" s="16"/>
      <c r="C637" s="2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spans="1:30" ht="15.75" customHeight="1">
      <c r="A638" s="2"/>
      <c r="B638" s="16"/>
      <c r="C638" s="2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spans="1:30" ht="15.75" customHeight="1">
      <c r="A639" s="2"/>
      <c r="B639" s="16"/>
      <c r="C639" s="2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spans="1:30" ht="15.75" customHeight="1">
      <c r="A640" s="2"/>
      <c r="B640" s="16"/>
      <c r="C640" s="2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spans="1:30" ht="15.75" customHeight="1">
      <c r="A641" s="2"/>
      <c r="B641" s="16"/>
      <c r="C641" s="2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spans="1:30" ht="15.75" customHeight="1">
      <c r="A642" s="2"/>
      <c r="B642" s="16"/>
      <c r="C642" s="2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spans="1:30" ht="15.75" customHeight="1">
      <c r="A643" s="2"/>
      <c r="B643" s="16"/>
      <c r="C643" s="2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spans="1:30" ht="15.75" customHeight="1">
      <c r="A644" s="2"/>
      <c r="B644" s="16"/>
      <c r="C644" s="2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spans="1:30" ht="15.75" customHeight="1">
      <c r="A645" s="2"/>
      <c r="B645" s="16"/>
      <c r="C645" s="2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spans="1:30" ht="15.75" customHeight="1">
      <c r="A646" s="2"/>
      <c r="B646" s="16"/>
      <c r="C646" s="2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spans="1:30" ht="15.75" customHeight="1">
      <c r="A647" s="2"/>
      <c r="B647" s="16"/>
      <c r="C647" s="2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spans="1:30" ht="15.75" customHeight="1">
      <c r="A648" s="2"/>
      <c r="B648" s="16"/>
      <c r="C648" s="2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spans="1:30" ht="15.75" customHeight="1">
      <c r="A649" s="2"/>
      <c r="B649" s="16"/>
      <c r="C649" s="2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spans="1:30" ht="15.75" customHeight="1">
      <c r="A650" s="2"/>
      <c r="B650" s="16"/>
      <c r="C650" s="2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spans="1:30" ht="15.75" customHeight="1">
      <c r="A651" s="2"/>
      <c r="B651" s="16"/>
      <c r="C651" s="2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spans="1:30" ht="15.75" customHeight="1">
      <c r="A652" s="2"/>
      <c r="B652" s="16"/>
      <c r="C652" s="2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spans="1:30" ht="15.75" customHeight="1">
      <c r="A653" s="2"/>
      <c r="B653" s="16"/>
      <c r="C653" s="2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spans="1:30" ht="15.75" customHeight="1">
      <c r="A654" s="2"/>
      <c r="B654" s="16"/>
      <c r="C654" s="2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spans="1:30" ht="15.75" customHeight="1">
      <c r="A655" s="2"/>
      <c r="B655" s="16"/>
      <c r="C655" s="2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spans="1:30" ht="15.75" customHeight="1">
      <c r="A656" s="2"/>
      <c r="B656" s="16"/>
      <c r="C656" s="2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spans="1:30" ht="15.75" customHeight="1">
      <c r="A657" s="2"/>
      <c r="B657" s="16"/>
      <c r="C657" s="2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spans="1:30" ht="15.75" customHeight="1">
      <c r="A658" s="2"/>
      <c r="B658" s="16"/>
      <c r="C658" s="2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spans="1:30" ht="15.75" customHeight="1">
      <c r="A659" s="2"/>
      <c r="B659" s="16"/>
      <c r="C659" s="2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spans="1:30" ht="15.75" customHeight="1">
      <c r="A660" s="2"/>
      <c r="B660" s="16"/>
      <c r="C660" s="2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spans="1:30" ht="15.75" customHeight="1">
      <c r="A661" s="2"/>
      <c r="B661" s="16"/>
      <c r="C661" s="2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spans="1:30" ht="15.75" customHeight="1">
      <c r="A662" s="2"/>
      <c r="B662" s="16"/>
      <c r="C662" s="2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spans="1:30" ht="15.75" customHeight="1">
      <c r="A663" s="2"/>
      <c r="B663" s="16"/>
      <c r="C663" s="2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spans="1:30" ht="15.75" customHeight="1">
      <c r="A664" s="2"/>
      <c r="B664" s="16"/>
      <c r="C664" s="2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spans="1:30" ht="15.75" customHeight="1">
      <c r="A665" s="2"/>
      <c r="B665" s="16"/>
      <c r="C665" s="2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spans="1:30" ht="15.75" customHeight="1">
      <c r="A666" s="2"/>
      <c r="B666" s="16"/>
      <c r="C666" s="2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spans="1:30" ht="15.75" customHeight="1">
      <c r="A667" s="2"/>
      <c r="B667" s="16"/>
      <c r="C667" s="2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spans="1:30" ht="15.75" customHeight="1">
      <c r="A668" s="2"/>
      <c r="B668" s="16"/>
      <c r="C668" s="2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spans="1:30" ht="15.75" customHeight="1">
      <c r="A669" s="2"/>
      <c r="B669" s="16"/>
      <c r="C669" s="2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spans="1:30" ht="15.75" customHeight="1">
      <c r="A670" s="2"/>
      <c r="B670" s="16"/>
      <c r="C670" s="2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spans="1:30" ht="15.75" customHeight="1">
      <c r="A671" s="2"/>
      <c r="B671" s="16"/>
      <c r="C671" s="2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spans="1:30" ht="15.75" customHeight="1">
      <c r="A672" s="2"/>
      <c r="B672" s="16"/>
      <c r="C672" s="2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spans="1:30" ht="15.75" customHeight="1">
      <c r="A673" s="2"/>
      <c r="B673" s="16"/>
      <c r="C673" s="2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spans="1:30" ht="15.75" customHeight="1">
      <c r="A674" s="2"/>
      <c r="B674" s="16"/>
      <c r="C674" s="2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spans="1:30" ht="15.75" customHeight="1">
      <c r="A675" s="2"/>
      <c r="B675" s="16"/>
      <c r="C675" s="2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spans="1:30" ht="15.75" customHeight="1">
      <c r="A676" s="2"/>
      <c r="B676" s="16"/>
      <c r="C676" s="2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spans="1:30" ht="15.75" customHeight="1">
      <c r="A677" s="2"/>
      <c r="B677" s="16"/>
      <c r="C677" s="2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spans="1:30" ht="15.75" customHeight="1">
      <c r="A678" s="2"/>
      <c r="B678" s="16"/>
      <c r="C678" s="2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spans="1:30" ht="15.75" customHeight="1">
      <c r="A679" s="2"/>
      <c r="B679" s="16"/>
      <c r="C679" s="2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spans="1:30" ht="15.75" customHeight="1">
      <c r="A680" s="2"/>
      <c r="B680" s="16"/>
      <c r="C680" s="2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spans="1:30" ht="15.75" customHeight="1">
      <c r="A681" s="2"/>
      <c r="B681" s="16"/>
      <c r="C681" s="2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spans="1:30" ht="15.75" customHeight="1">
      <c r="A682" s="2"/>
      <c r="B682" s="16"/>
      <c r="C682" s="2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spans="1:30" ht="15.75" customHeight="1">
      <c r="A683" s="2"/>
      <c r="B683" s="16"/>
      <c r="C683" s="2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spans="1:30" ht="15.75" customHeight="1">
      <c r="A684" s="2"/>
      <c r="B684" s="16"/>
      <c r="C684" s="2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spans="1:30" ht="15.75" customHeight="1">
      <c r="A685" s="2"/>
      <c r="B685" s="16"/>
      <c r="C685" s="2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spans="1:30" ht="15.75" customHeight="1">
      <c r="A686" s="2"/>
      <c r="B686" s="16"/>
      <c r="C686" s="2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spans="1:30" ht="15.75" customHeight="1">
      <c r="A687" s="2"/>
      <c r="B687" s="16"/>
      <c r="C687" s="2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spans="1:30" ht="15.75" customHeight="1">
      <c r="A688" s="2"/>
      <c r="B688" s="16"/>
      <c r="C688" s="2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spans="1:30" ht="15.75" customHeight="1">
      <c r="A689" s="2"/>
      <c r="B689" s="16"/>
      <c r="C689" s="2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spans="1:30" ht="15.75" customHeight="1">
      <c r="A690" s="2"/>
      <c r="B690" s="16"/>
      <c r="C690" s="2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spans="1:30" ht="15.75" customHeight="1">
      <c r="A691" s="2"/>
      <c r="B691" s="16"/>
      <c r="C691" s="2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spans="1:30" ht="15.75" customHeight="1">
      <c r="A692" s="2"/>
      <c r="B692" s="16"/>
      <c r="C692" s="2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spans="1:30" ht="15.75" customHeight="1">
      <c r="A693" s="2"/>
      <c r="B693" s="16"/>
      <c r="C693" s="2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spans="1:30" ht="15.75" customHeight="1">
      <c r="A694" s="2"/>
      <c r="B694" s="16"/>
      <c r="C694" s="2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spans="1:30" ht="15.75" customHeight="1">
      <c r="A695" s="2"/>
      <c r="B695" s="16"/>
      <c r="C695" s="2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spans="1:30" ht="15.75" customHeight="1">
      <c r="A696" s="2"/>
      <c r="B696" s="16"/>
      <c r="C696" s="2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spans="1:30" ht="15.75" customHeight="1">
      <c r="A697" s="2"/>
      <c r="B697" s="16"/>
      <c r="C697" s="2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spans="1:30" ht="15.75" customHeight="1">
      <c r="A698" s="2"/>
      <c r="B698" s="16"/>
      <c r="C698" s="2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spans="1:30" ht="15.75" customHeight="1">
      <c r="A699" s="2"/>
      <c r="B699" s="16"/>
      <c r="C699" s="2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spans="1:30" ht="15.75" customHeight="1">
      <c r="A700" s="2"/>
      <c r="B700" s="16"/>
      <c r="C700" s="2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spans="1:30" ht="15.75" customHeight="1">
      <c r="A701" s="2"/>
      <c r="B701" s="16"/>
      <c r="C701" s="2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spans="1:30" ht="15.75" customHeight="1">
      <c r="A702" s="2"/>
      <c r="B702" s="16"/>
      <c r="C702" s="2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spans="1:30" ht="15.75" customHeight="1">
      <c r="A703" s="2"/>
      <c r="B703" s="16"/>
      <c r="C703" s="2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spans="1:30" ht="15.75" customHeight="1">
      <c r="A704" s="2"/>
      <c r="B704" s="16"/>
      <c r="C704" s="2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spans="1:30" ht="15.75" customHeight="1">
      <c r="A705" s="2"/>
      <c r="B705" s="16"/>
      <c r="C705" s="2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spans="1:30" ht="15.75" customHeight="1">
      <c r="A706" s="2"/>
      <c r="B706" s="16"/>
      <c r="C706" s="2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spans="1:30" ht="15.75" customHeight="1">
      <c r="A707" s="2"/>
      <c r="B707" s="16"/>
      <c r="C707" s="2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spans="1:30" ht="15.75" customHeight="1">
      <c r="A708" s="2"/>
      <c r="B708" s="16"/>
      <c r="C708" s="2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spans="1:30" ht="15.75" customHeight="1">
      <c r="A709" s="2"/>
      <c r="B709" s="16"/>
      <c r="C709" s="2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spans="1:30" ht="15.75" customHeight="1">
      <c r="A710" s="2"/>
      <c r="B710" s="16"/>
      <c r="C710" s="2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spans="1:30" ht="15.75" customHeight="1">
      <c r="A711" s="2"/>
      <c r="B711" s="16"/>
      <c r="C711" s="2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spans="1:30" ht="15.75" customHeight="1">
      <c r="A712" s="2"/>
      <c r="B712" s="16"/>
      <c r="C712" s="2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spans="1:30" ht="15.75" customHeight="1">
      <c r="A713" s="2"/>
      <c r="B713" s="16"/>
      <c r="C713" s="2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spans="1:30" ht="15.75" customHeight="1">
      <c r="A714" s="2"/>
      <c r="B714" s="16"/>
      <c r="C714" s="2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spans="1:30" ht="15.75" customHeight="1">
      <c r="A715" s="2"/>
      <c r="B715" s="16"/>
      <c r="C715" s="2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spans="1:30" ht="15.75" customHeight="1">
      <c r="A716" s="2"/>
      <c r="B716" s="16"/>
      <c r="C716" s="2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spans="1:30" ht="15.75" customHeight="1">
      <c r="A717" s="2"/>
      <c r="B717" s="16"/>
      <c r="C717" s="2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spans="1:30" ht="15.75" customHeight="1">
      <c r="A718" s="2"/>
      <c r="B718" s="16"/>
      <c r="C718" s="2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spans="1:30" ht="15.75" customHeight="1">
      <c r="A719" s="2"/>
      <c r="B719" s="16"/>
      <c r="C719" s="2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spans="1:30" ht="15.75" customHeight="1">
      <c r="A720" s="2"/>
      <c r="B720" s="16"/>
      <c r="C720" s="2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spans="1:30" ht="15.75" customHeight="1">
      <c r="A721" s="2"/>
      <c r="B721" s="16"/>
      <c r="C721" s="2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spans="1:30" ht="15.75" customHeight="1">
      <c r="A722" s="2"/>
      <c r="B722" s="16"/>
      <c r="C722" s="2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spans="1:30" ht="15.75" customHeight="1">
      <c r="A723" s="2"/>
      <c r="B723" s="16"/>
      <c r="C723" s="2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spans="1:30" ht="15.75" customHeight="1">
      <c r="A724" s="2"/>
      <c r="B724" s="16"/>
      <c r="C724" s="2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spans="1:30" ht="15.75" customHeight="1">
      <c r="A725" s="2"/>
      <c r="B725" s="16"/>
      <c r="C725" s="2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spans="1:30" ht="15.75" customHeight="1">
      <c r="A726" s="2"/>
      <c r="B726" s="16"/>
      <c r="C726" s="2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spans="1:30" ht="15.75" customHeight="1">
      <c r="A727" s="2"/>
      <c r="B727" s="16"/>
      <c r="C727" s="2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spans="1:30" ht="15.75" customHeight="1">
      <c r="A728" s="2"/>
      <c r="B728" s="16"/>
      <c r="C728" s="2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spans="1:30" ht="15.75" customHeight="1">
      <c r="A729" s="2"/>
      <c r="B729" s="16"/>
      <c r="C729" s="2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spans="1:30" ht="15.75" customHeight="1">
      <c r="A730" s="2"/>
      <c r="B730" s="16"/>
      <c r="C730" s="2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spans="1:30" ht="15.75" customHeight="1">
      <c r="A731" s="2"/>
      <c r="B731" s="16"/>
      <c r="C731" s="2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spans="1:30" ht="15.75" customHeight="1">
      <c r="A732" s="2"/>
      <c r="B732" s="16"/>
      <c r="C732" s="2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spans="1:30" ht="15.75" customHeight="1">
      <c r="A733" s="2"/>
      <c r="B733" s="16"/>
      <c r="C733" s="2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spans="1:30" ht="15.75" customHeight="1">
      <c r="A734" s="2"/>
      <c r="B734" s="16"/>
      <c r="C734" s="2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spans="1:30" ht="15.75" customHeight="1">
      <c r="A735" s="2"/>
      <c r="B735" s="16"/>
      <c r="C735" s="2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spans="1:30" ht="15.75" customHeight="1">
      <c r="A736" s="2"/>
      <c r="B736" s="16"/>
      <c r="C736" s="2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spans="1:30" ht="15.75" customHeight="1">
      <c r="A737" s="2"/>
      <c r="B737" s="16"/>
      <c r="C737" s="2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spans="1:30" ht="15.75" customHeight="1">
      <c r="A738" s="2"/>
      <c r="B738" s="16"/>
      <c r="C738" s="2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spans="1:30" ht="15.75" customHeight="1">
      <c r="A739" s="2"/>
      <c r="B739" s="16"/>
      <c r="C739" s="2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spans="1:30" ht="15.75" customHeight="1">
      <c r="A740" s="2"/>
      <c r="B740" s="16"/>
      <c r="C740" s="2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spans="1:30" ht="15.75" customHeight="1">
      <c r="A741" s="2"/>
      <c r="B741" s="16"/>
      <c r="C741" s="2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spans="1:30" ht="15.75" customHeight="1">
      <c r="A742" s="2"/>
      <c r="B742" s="16"/>
      <c r="C742" s="2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spans="1:30" ht="15.75" customHeight="1">
      <c r="A743" s="2"/>
      <c r="B743" s="16"/>
      <c r="C743" s="2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spans="1:30" ht="15.75" customHeight="1">
      <c r="A744" s="2"/>
      <c r="B744" s="16"/>
      <c r="C744" s="2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spans="1:30" ht="15.75" customHeight="1">
      <c r="A745" s="2"/>
      <c r="B745" s="16"/>
      <c r="C745" s="2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spans="1:30" ht="15.75" customHeight="1">
      <c r="A746" s="2"/>
      <c r="B746" s="16"/>
      <c r="C746" s="2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spans="1:30" ht="15.75" customHeight="1">
      <c r="A747" s="2"/>
      <c r="B747" s="16"/>
      <c r="C747" s="2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spans="1:30" ht="15.75" customHeight="1">
      <c r="A748" s="2"/>
      <c r="B748" s="16"/>
      <c r="C748" s="2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spans="1:30" ht="15.75" customHeight="1">
      <c r="A749" s="2"/>
      <c r="B749" s="16"/>
      <c r="C749" s="2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spans="1:30" ht="15.75" customHeight="1">
      <c r="A750" s="2"/>
      <c r="B750" s="16"/>
      <c r="C750" s="2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spans="1:30" ht="15.75" customHeight="1">
      <c r="A751" s="2"/>
      <c r="B751" s="16"/>
      <c r="C751" s="2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spans="1:30" ht="15.75" customHeight="1">
      <c r="A752" s="2"/>
      <c r="B752" s="16"/>
      <c r="C752" s="2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spans="1:30" ht="15.75" customHeight="1">
      <c r="A753" s="2"/>
      <c r="B753" s="16"/>
      <c r="C753" s="2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spans="1:30" ht="15.75" customHeight="1">
      <c r="A754" s="2"/>
      <c r="B754" s="16"/>
      <c r="C754" s="2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spans="1:30" ht="15.75" customHeight="1">
      <c r="A755" s="2"/>
      <c r="B755" s="16"/>
      <c r="C755" s="2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spans="1:30" ht="15.75" customHeight="1">
      <c r="A756" s="2"/>
      <c r="B756" s="16"/>
      <c r="C756" s="2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spans="1:30" ht="15.75" customHeight="1">
      <c r="A757" s="2"/>
      <c r="B757" s="16"/>
      <c r="C757" s="2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spans="1:30" ht="15.75" customHeight="1">
      <c r="A758" s="2"/>
      <c r="B758" s="16"/>
      <c r="C758" s="2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spans="1:30" ht="15.75" customHeight="1">
      <c r="A759" s="2"/>
      <c r="B759" s="16"/>
      <c r="C759" s="2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spans="1:30" ht="15.75" customHeight="1">
      <c r="A760" s="2"/>
      <c r="B760" s="16"/>
      <c r="C760" s="2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spans="1:30" ht="15.75" customHeight="1">
      <c r="A761" s="2"/>
      <c r="B761" s="16"/>
      <c r="C761" s="2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spans="1:30" ht="15.75" customHeight="1">
      <c r="A762" s="2"/>
      <c r="B762" s="16"/>
      <c r="C762" s="2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spans="1:30" ht="15.75" customHeight="1">
      <c r="A763" s="2"/>
      <c r="B763" s="16"/>
      <c r="C763" s="2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spans="1:30" ht="15.75" customHeight="1">
      <c r="A764" s="2"/>
      <c r="B764" s="16"/>
      <c r="C764" s="2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spans="1:30" ht="15.75" customHeight="1">
      <c r="A765" s="2"/>
      <c r="B765" s="16"/>
      <c r="C765" s="2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spans="1:30" ht="15.75" customHeight="1">
      <c r="A766" s="2"/>
      <c r="B766" s="16"/>
      <c r="C766" s="2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spans="1:30" ht="15.75" customHeight="1">
      <c r="A767" s="2"/>
      <c r="B767" s="16"/>
      <c r="C767" s="2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spans="1:30" ht="15.75" customHeight="1">
      <c r="A768" s="2"/>
      <c r="B768" s="16"/>
      <c r="C768" s="2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spans="1:30" ht="15.75" customHeight="1">
      <c r="A769" s="2"/>
      <c r="B769" s="16"/>
      <c r="C769" s="2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spans="1:30" ht="15.75" customHeight="1">
      <c r="A770" s="2"/>
      <c r="B770" s="16"/>
      <c r="C770" s="2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spans="1:30" ht="15.75" customHeight="1">
      <c r="A771" s="2"/>
      <c r="B771" s="16"/>
      <c r="C771" s="2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spans="1:30" ht="15.75" customHeight="1">
      <c r="A772" s="2"/>
      <c r="B772" s="16"/>
      <c r="C772" s="2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spans="1:30" ht="15.75" customHeight="1">
      <c r="A773" s="2"/>
      <c r="B773" s="16"/>
      <c r="C773" s="2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spans="1:30" ht="15.75" customHeight="1">
      <c r="A774" s="2"/>
      <c r="B774" s="16"/>
      <c r="C774" s="2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spans="1:30" ht="15.75" customHeight="1">
      <c r="A775" s="2"/>
      <c r="B775" s="16"/>
      <c r="C775" s="2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spans="1:30" ht="15.75" customHeight="1">
      <c r="A776" s="2"/>
      <c r="B776" s="16"/>
      <c r="C776" s="2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spans="1:30" ht="15.75" customHeight="1">
      <c r="A777" s="2"/>
      <c r="B777" s="16"/>
      <c r="C777" s="2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spans="1:30" ht="15.75" customHeight="1">
      <c r="A778" s="2"/>
      <c r="B778" s="16"/>
      <c r="C778" s="2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spans="1:30" ht="15.75" customHeight="1">
      <c r="A779" s="2"/>
      <c r="B779" s="16"/>
      <c r="C779" s="2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spans="1:30" ht="15.75" customHeight="1">
      <c r="A780" s="2"/>
      <c r="B780" s="16"/>
      <c r="C780" s="2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spans="1:30" ht="15.75" customHeight="1">
      <c r="A781" s="2"/>
      <c r="B781" s="16"/>
      <c r="C781" s="2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spans="1:30" ht="15.75" customHeight="1">
      <c r="A782" s="2"/>
      <c r="B782" s="16"/>
      <c r="C782" s="2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spans="1:30" ht="15.75" customHeight="1">
      <c r="A783" s="2"/>
      <c r="B783" s="16"/>
      <c r="C783" s="2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spans="1:30" ht="15.75" customHeight="1">
      <c r="A784" s="2"/>
      <c r="B784" s="16"/>
      <c r="C784" s="2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spans="1:30" ht="15.75" customHeight="1">
      <c r="A785" s="2"/>
      <c r="B785" s="16"/>
      <c r="C785" s="2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spans="1:30" ht="15.75" customHeight="1">
      <c r="A786" s="2"/>
      <c r="B786" s="16"/>
      <c r="C786" s="2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spans="1:30" ht="15.75" customHeight="1">
      <c r="A787" s="2"/>
      <c r="B787" s="16"/>
      <c r="C787" s="2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spans="1:30" ht="15.75" customHeight="1">
      <c r="A788" s="2"/>
      <c r="B788" s="16"/>
      <c r="C788" s="2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spans="1:30" ht="15.75" customHeight="1">
      <c r="A789" s="2"/>
      <c r="B789" s="16"/>
      <c r="C789" s="2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spans="1:30" ht="15.75" customHeight="1">
      <c r="A790" s="2"/>
      <c r="B790" s="16"/>
      <c r="C790" s="2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spans="1:30" ht="15.75" customHeight="1">
      <c r="A791" s="2"/>
      <c r="B791" s="16"/>
      <c r="C791" s="2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spans="1:30" ht="15.75" customHeight="1">
      <c r="A792" s="2"/>
      <c r="B792" s="16"/>
      <c r="C792" s="2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spans="1:30" ht="15.75" customHeight="1">
      <c r="A793" s="2"/>
      <c r="B793" s="16"/>
      <c r="C793" s="2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spans="1:30" ht="15.75" customHeight="1">
      <c r="A794" s="2"/>
      <c r="B794" s="16"/>
      <c r="C794" s="2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spans="1:30" ht="15.75" customHeight="1">
      <c r="A795" s="2"/>
      <c r="B795" s="16"/>
      <c r="C795" s="2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spans="1:30" ht="15.75" customHeight="1">
      <c r="A796" s="2"/>
      <c r="B796" s="16"/>
      <c r="C796" s="2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spans="1:30" ht="15.75" customHeight="1">
      <c r="A797" s="2"/>
      <c r="B797" s="16"/>
      <c r="C797" s="2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spans="1:30" ht="15.75" customHeight="1">
      <c r="A798" s="2"/>
      <c r="B798" s="16"/>
      <c r="C798" s="2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spans="1:30" ht="15.75" customHeight="1">
      <c r="A799" s="2"/>
      <c r="B799" s="16"/>
      <c r="C799" s="2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spans="1:30" ht="15.75" customHeight="1">
      <c r="A800" s="2"/>
      <c r="B800" s="16"/>
      <c r="C800" s="2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spans="1:30" ht="15.75" customHeight="1">
      <c r="A801" s="2"/>
      <c r="B801" s="16"/>
      <c r="C801" s="2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spans="1:30" ht="15.75" customHeight="1">
      <c r="A802" s="2"/>
      <c r="B802" s="16"/>
      <c r="C802" s="2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spans="1:30" ht="15.75" customHeight="1">
      <c r="A803" s="2"/>
      <c r="B803" s="16"/>
      <c r="C803" s="2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spans="1:30" ht="15.75" customHeight="1">
      <c r="A804" s="2"/>
      <c r="B804" s="16"/>
      <c r="C804" s="2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spans="1:30" ht="15.75" customHeight="1">
      <c r="A805" s="2"/>
      <c r="B805" s="16"/>
      <c r="C805" s="2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spans="1:30" ht="15.75" customHeight="1">
      <c r="A806" s="2"/>
      <c r="B806" s="16"/>
      <c r="C806" s="2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spans="1:30" ht="15.75" customHeight="1">
      <c r="A807" s="2"/>
      <c r="B807" s="16"/>
      <c r="C807" s="2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spans="1:30" ht="15.75" customHeight="1">
      <c r="A808" s="2"/>
      <c r="B808" s="16"/>
      <c r="C808" s="2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spans="1:30" ht="15.75" customHeight="1">
      <c r="A809" s="2"/>
      <c r="B809" s="16"/>
      <c r="C809" s="2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spans="1:30" ht="15.75" customHeight="1">
      <c r="A810" s="2"/>
      <c r="B810" s="16"/>
      <c r="C810" s="2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spans="1:30" ht="15.75" customHeight="1">
      <c r="A811" s="2"/>
      <c r="B811" s="16"/>
      <c r="C811" s="2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spans="1:30" ht="15.75" customHeight="1">
      <c r="A812" s="2"/>
      <c r="B812" s="16"/>
      <c r="C812" s="2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spans="1:30" ht="15.75" customHeight="1">
      <c r="A813" s="2"/>
      <c r="B813" s="16"/>
      <c r="C813" s="2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spans="1:30" ht="15.75" customHeight="1">
      <c r="A814" s="2"/>
      <c r="B814" s="16"/>
      <c r="C814" s="2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spans="1:30" ht="15.75" customHeight="1">
      <c r="A815" s="2"/>
      <c r="B815" s="16"/>
      <c r="C815" s="2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spans="1:30" ht="15.75" customHeight="1">
      <c r="A816" s="2"/>
      <c r="B816" s="16"/>
      <c r="C816" s="2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spans="1:30" ht="15.75" customHeight="1">
      <c r="A817" s="2"/>
      <c r="B817" s="16"/>
      <c r="C817" s="2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spans="1:30" ht="15.75" customHeight="1">
      <c r="A818" s="2"/>
      <c r="B818" s="16"/>
      <c r="C818" s="2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spans="1:30" ht="15.75" customHeight="1">
      <c r="A819" s="2"/>
      <c r="B819" s="16"/>
      <c r="C819" s="2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spans="1:30" ht="15.75" customHeight="1">
      <c r="A820" s="2"/>
      <c r="B820" s="16"/>
      <c r="C820" s="2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spans="1:30" ht="15.75" customHeight="1">
      <c r="A821" s="2"/>
      <c r="B821" s="16"/>
      <c r="C821" s="2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spans="1:30" ht="15.75" customHeight="1">
      <c r="A822" s="2"/>
      <c r="B822" s="16"/>
      <c r="C822" s="2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spans="1:30" ht="15.75" customHeight="1">
      <c r="A823" s="2"/>
      <c r="B823" s="16"/>
      <c r="C823" s="2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spans="1:30" ht="15.75" customHeight="1">
      <c r="A824" s="2"/>
      <c r="B824" s="16"/>
      <c r="C824" s="2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spans="1:30" ht="15.75" customHeight="1">
      <c r="A825" s="2"/>
      <c r="B825" s="16"/>
      <c r="C825" s="2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spans="1:30" ht="15.75" customHeight="1">
      <c r="A826" s="2"/>
      <c r="B826" s="16"/>
      <c r="C826" s="2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spans="1:30" ht="15.75" customHeight="1">
      <c r="A827" s="2"/>
      <c r="B827" s="16"/>
      <c r="C827" s="2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spans="1:30" ht="15.75" customHeight="1">
      <c r="A828" s="2"/>
      <c r="B828" s="16"/>
      <c r="C828" s="2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spans="1:30" ht="15.75" customHeight="1">
      <c r="A829" s="2"/>
      <c r="B829" s="16"/>
      <c r="C829" s="2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spans="1:30" ht="15.75" customHeight="1">
      <c r="A830" s="2"/>
      <c r="B830" s="16"/>
      <c r="C830" s="2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spans="1:30" ht="15.75" customHeight="1">
      <c r="A831" s="2"/>
      <c r="B831" s="16"/>
      <c r="C831" s="2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spans="1:30" ht="15.75" customHeight="1">
      <c r="A832" s="2"/>
      <c r="B832" s="16"/>
      <c r="C832" s="2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spans="1:30" ht="15.75" customHeight="1">
      <c r="A833" s="2"/>
      <c r="B833" s="16"/>
      <c r="C833" s="2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spans="1:30" ht="15.75" customHeight="1">
      <c r="A834" s="2"/>
      <c r="B834" s="16"/>
      <c r="C834" s="2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spans="1:30" ht="15.75" customHeight="1">
      <c r="A835" s="2"/>
      <c r="B835" s="16"/>
      <c r="C835" s="2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spans="1:30" ht="15.75" customHeight="1">
      <c r="A836" s="2"/>
      <c r="B836" s="16"/>
      <c r="C836" s="2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spans="1:30" ht="15.75" customHeight="1">
      <c r="A837" s="2"/>
      <c r="B837" s="16"/>
      <c r="C837" s="2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spans="1:30" ht="15.75" customHeight="1">
      <c r="A838" s="2"/>
      <c r="B838" s="16"/>
      <c r="C838" s="2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spans="1:30" ht="15.75" customHeight="1">
      <c r="A839" s="2"/>
      <c r="B839" s="16"/>
      <c r="C839" s="2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spans="1:30" ht="15.75" customHeight="1">
      <c r="A840" s="2"/>
      <c r="B840" s="16"/>
      <c r="C840" s="2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spans="1:30" ht="15.75" customHeight="1">
      <c r="A841" s="2"/>
      <c r="B841" s="16"/>
      <c r="C841" s="2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spans="1:30" ht="15.75" customHeight="1">
      <c r="A842" s="2"/>
      <c r="B842" s="16"/>
      <c r="C842" s="2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spans="1:30" ht="15.75" customHeight="1">
      <c r="A843" s="2"/>
      <c r="B843" s="16"/>
      <c r="C843" s="2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spans="1:30" ht="15.75" customHeight="1">
      <c r="A844" s="2"/>
      <c r="B844" s="16"/>
      <c r="C844" s="2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spans="1:30" ht="15.75" customHeight="1">
      <c r="A845" s="2"/>
      <c r="B845" s="16"/>
      <c r="C845" s="2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spans="1:30" ht="15.75" customHeight="1">
      <c r="A846" s="2"/>
      <c r="B846" s="16"/>
      <c r="C846" s="2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spans="1:30" ht="15.75" customHeight="1">
      <c r="A847" s="2"/>
      <c r="B847" s="16"/>
      <c r="C847" s="2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spans="1:30" ht="15.75" customHeight="1">
      <c r="A848" s="2"/>
      <c r="B848" s="16"/>
      <c r="C848" s="2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spans="1:30" ht="15.75" customHeight="1">
      <c r="A849" s="2"/>
      <c r="B849" s="16"/>
      <c r="C849" s="2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spans="1:30" ht="15.75" customHeight="1">
      <c r="A850" s="2"/>
      <c r="B850" s="16"/>
      <c r="C850" s="2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spans="1:30" ht="15.75" customHeight="1">
      <c r="A851" s="2"/>
      <c r="B851" s="16"/>
      <c r="C851" s="2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spans="1:30" ht="15.75" customHeight="1">
      <c r="A852" s="2"/>
      <c r="B852" s="16"/>
      <c r="C852" s="2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spans="1:30" ht="15.75" customHeight="1">
      <c r="A853" s="2"/>
      <c r="B853" s="16"/>
      <c r="C853" s="2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spans="1:30" ht="15.75" customHeight="1">
      <c r="A854" s="2"/>
      <c r="B854" s="16"/>
      <c r="C854" s="2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spans="1:30" ht="15.75" customHeight="1">
      <c r="A855" s="2"/>
      <c r="B855" s="16"/>
      <c r="C855" s="2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spans="1:30" ht="15.75" customHeight="1">
      <c r="A856" s="2"/>
      <c r="B856" s="16"/>
      <c r="C856" s="2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spans="1:30" ht="15.75" customHeight="1">
      <c r="A857" s="2"/>
      <c r="B857" s="16"/>
      <c r="C857" s="2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spans="1:30" ht="15.75" customHeight="1">
      <c r="A858" s="2"/>
      <c r="B858" s="16"/>
      <c r="C858" s="2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spans="1:30" ht="15.75" customHeight="1">
      <c r="A859" s="2"/>
      <c r="B859" s="16"/>
      <c r="C859" s="2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spans="1:30" ht="15.75" customHeight="1">
      <c r="A860" s="2"/>
      <c r="B860" s="16"/>
      <c r="C860" s="2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spans="1:30" ht="15.75" customHeight="1">
      <c r="A861" s="2"/>
      <c r="B861" s="16"/>
      <c r="C861" s="2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spans="1:30" ht="15.75" customHeight="1">
      <c r="A862" s="2"/>
      <c r="B862" s="16"/>
      <c r="C862" s="2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spans="1:30" ht="15.75" customHeight="1">
      <c r="A863" s="2"/>
      <c r="B863" s="16"/>
      <c r="C863" s="2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spans="1:30" ht="15.75" customHeight="1">
      <c r="A864" s="2"/>
      <c r="B864" s="16"/>
      <c r="C864" s="2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spans="1:30" ht="15.75" customHeight="1">
      <c r="A865" s="2"/>
      <c r="B865" s="16"/>
      <c r="C865" s="2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spans="1:30" ht="15.75" customHeight="1">
      <c r="A866" s="2"/>
      <c r="B866" s="16"/>
      <c r="C866" s="2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spans="1:30" ht="15.75" customHeight="1">
      <c r="A867" s="2"/>
      <c r="B867" s="16"/>
      <c r="C867" s="2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spans="1:30" ht="15.75" customHeight="1">
      <c r="A868" s="2"/>
      <c r="B868" s="16"/>
      <c r="C868" s="2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spans="1:30" ht="15.75" customHeight="1">
      <c r="A869" s="2"/>
      <c r="B869" s="16"/>
      <c r="C869" s="2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spans="1:30" ht="15.75" customHeight="1">
      <c r="A870" s="2"/>
      <c r="B870" s="16"/>
      <c r="C870" s="2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spans="1:30" ht="15.75" customHeight="1">
      <c r="A871" s="2"/>
      <c r="B871" s="16"/>
      <c r="C871" s="2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spans="1:30" ht="15.75" customHeight="1">
      <c r="A872" s="2"/>
      <c r="B872" s="16"/>
      <c r="C872" s="2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spans="1:30" ht="15.75" customHeight="1">
      <c r="A873" s="2"/>
      <c r="B873" s="16"/>
      <c r="C873" s="2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spans="1:30" ht="15.75" customHeight="1">
      <c r="A874" s="2"/>
      <c r="B874" s="16"/>
      <c r="C874" s="2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spans="1:30" ht="15.75" customHeight="1">
      <c r="A875" s="2"/>
      <c r="B875" s="16"/>
      <c r="C875" s="2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spans="1:30" ht="15.75" customHeight="1">
      <c r="A876" s="2"/>
      <c r="B876" s="16"/>
      <c r="C876" s="2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spans="1:30" ht="15.75" customHeight="1">
      <c r="A877" s="2"/>
      <c r="B877" s="16"/>
      <c r="C877" s="2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spans="1:30" ht="15.75" customHeight="1">
      <c r="A878" s="2"/>
      <c r="B878" s="16"/>
      <c r="C878" s="2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spans="1:30" ht="15.75" customHeight="1">
      <c r="A879" s="2"/>
      <c r="B879" s="16"/>
      <c r="C879" s="2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spans="1:30" ht="15.75" customHeight="1">
      <c r="A880" s="2"/>
      <c r="B880" s="16"/>
      <c r="C880" s="2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spans="1:30" ht="15.75" customHeight="1">
      <c r="A881" s="2"/>
      <c r="B881" s="16"/>
      <c r="C881" s="2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spans="1:30" ht="15.75" customHeight="1">
      <c r="A882" s="2"/>
      <c r="B882" s="16"/>
      <c r="C882" s="2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spans="1:30" ht="15.75" customHeight="1">
      <c r="A883" s="2"/>
      <c r="B883" s="16"/>
      <c r="C883" s="2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spans="1:30" ht="15.75" customHeight="1">
      <c r="A884" s="2"/>
      <c r="B884" s="16"/>
      <c r="C884" s="2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spans="1:30" ht="15.75" customHeight="1">
      <c r="A885" s="2"/>
      <c r="B885" s="16"/>
      <c r="C885" s="2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spans="1:30" ht="15.75" customHeight="1">
      <c r="A886" s="2"/>
      <c r="B886" s="16"/>
      <c r="C886" s="2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spans="1:30" ht="15.75" customHeight="1">
      <c r="A887" s="2"/>
      <c r="B887" s="16"/>
      <c r="C887" s="2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spans="1:30" ht="15.75" customHeight="1">
      <c r="A888" s="2"/>
      <c r="B888" s="16"/>
      <c r="C888" s="2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spans="1:30" ht="15.75" customHeight="1">
      <c r="A889" s="2"/>
      <c r="B889" s="16"/>
      <c r="C889" s="2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spans="1:30" ht="15.75" customHeight="1">
      <c r="A890" s="2"/>
      <c r="B890" s="16"/>
      <c r="C890" s="2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spans="1:30" ht="15.75" customHeight="1">
      <c r="A891" s="2"/>
      <c r="B891" s="16"/>
      <c r="C891" s="2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spans="1:30" ht="15.75" customHeight="1">
      <c r="A892" s="2"/>
      <c r="B892" s="16"/>
      <c r="C892" s="2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spans="1:30" ht="15.75" customHeight="1">
      <c r="A893" s="2"/>
      <c r="B893" s="16"/>
      <c r="C893" s="2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spans="1:30" ht="15.75" customHeight="1">
      <c r="A894" s="2"/>
      <c r="B894" s="16"/>
      <c r="C894" s="2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spans="1:30" ht="15.75" customHeight="1">
      <c r="A895" s="2"/>
      <c r="B895" s="16"/>
      <c r="C895" s="2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spans="1:30" ht="15.75" customHeight="1">
      <c r="A896" s="2"/>
      <c r="B896" s="16"/>
      <c r="C896" s="2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spans="1:30" ht="15.75" customHeight="1">
      <c r="A897" s="2"/>
      <c r="B897" s="16"/>
      <c r="C897" s="2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spans="1:30" ht="15.75" customHeight="1">
      <c r="A898" s="2"/>
      <c r="B898" s="16"/>
      <c r="C898" s="2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spans="1:30" ht="15.75" customHeight="1">
      <c r="A899" s="2"/>
      <c r="B899" s="16"/>
      <c r="C899" s="2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spans="1:30" ht="15.75" customHeight="1">
      <c r="A900" s="2"/>
      <c r="B900" s="16"/>
      <c r="C900" s="2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spans="1:30" ht="15.75" customHeight="1">
      <c r="A901" s="2"/>
      <c r="B901" s="16"/>
      <c r="C901" s="2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spans="1:30" ht="15.75" customHeight="1">
      <c r="A902" s="2"/>
      <c r="B902" s="16"/>
      <c r="C902" s="2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spans="1:30" ht="15.75" customHeight="1">
      <c r="A903" s="2"/>
      <c r="B903" s="16"/>
      <c r="C903" s="2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spans="1:30" ht="15.75" customHeight="1">
      <c r="A904" s="2"/>
      <c r="B904" s="16"/>
      <c r="C904" s="2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spans="1:30" ht="15.75" customHeight="1">
      <c r="A905" s="2"/>
      <c r="B905" s="16"/>
      <c r="C905" s="2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spans="1:30" ht="15.75" customHeight="1">
      <c r="A906" s="2"/>
      <c r="B906" s="16"/>
      <c r="C906" s="2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spans="1:30" ht="15.75" customHeight="1">
      <c r="A907" s="2"/>
      <c r="B907" s="16"/>
      <c r="C907" s="2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spans="1:30" ht="15.75" customHeight="1">
      <c r="A908" s="2"/>
      <c r="B908" s="16"/>
      <c r="C908" s="2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spans="1:30" ht="15.75" customHeight="1">
      <c r="A909" s="2"/>
      <c r="B909" s="16"/>
      <c r="C909" s="2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spans="1:30" ht="15.75" customHeight="1">
      <c r="A910" s="2"/>
      <c r="B910" s="16"/>
      <c r="C910" s="2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spans="1:30" ht="15.75" customHeight="1">
      <c r="A911" s="2"/>
      <c r="B911" s="16"/>
      <c r="C911" s="2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spans="1:30" ht="15.75" customHeight="1">
      <c r="A912" s="2"/>
      <c r="B912" s="16"/>
      <c r="C912" s="2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spans="1:30" ht="15.75" customHeight="1">
      <c r="A913" s="2"/>
      <c r="B913" s="16"/>
      <c r="C913" s="2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spans="1:30" ht="15.75" customHeight="1">
      <c r="A914" s="2"/>
      <c r="B914" s="16"/>
      <c r="C914" s="2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spans="1:30" ht="15.75" customHeight="1">
      <c r="A915" s="2"/>
      <c r="B915" s="16"/>
      <c r="C915" s="2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spans="1:30" ht="15.75" customHeight="1">
      <c r="A916" s="2"/>
      <c r="B916" s="16"/>
      <c r="C916" s="2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spans="1:30" ht="15.75" customHeight="1">
      <c r="A917" s="2"/>
      <c r="B917" s="16"/>
      <c r="C917" s="2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spans="1:30" ht="15.75" customHeight="1">
      <c r="A918" s="2"/>
      <c r="B918" s="16"/>
      <c r="C918" s="2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spans="1:30" ht="15.75" customHeight="1">
      <c r="A919" s="2"/>
      <c r="B919" s="16"/>
      <c r="C919" s="2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spans="1:30" ht="15.75" customHeight="1">
      <c r="A920" s="2"/>
      <c r="B920" s="16"/>
      <c r="C920" s="2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spans="1:30" ht="15.75" customHeight="1">
      <c r="A921" s="2"/>
      <c r="B921" s="16"/>
      <c r="C921" s="2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spans="1:30" ht="15.75" customHeight="1">
      <c r="A922" s="2"/>
      <c r="B922" s="16"/>
      <c r="C922" s="2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spans="1:30" ht="15.75" customHeight="1">
      <c r="A923" s="2"/>
      <c r="B923" s="16"/>
      <c r="C923" s="2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spans="1:30" ht="15.75" customHeight="1">
      <c r="A924" s="2"/>
      <c r="B924" s="16"/>
      <c r="C924" s="2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spans="1:30" ht="15.75" customHeight="1">
      <c r="A925" s="2"/>
      <c r="B925" s="16"/>
      <c r="C925" s="2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spans="1:30" ht="15.75" customHeight="1">
      <c r="A926" s="2"/>
      <c r="B926" s="16"/>
      <c r="C926" s="2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spans="1:30" ht="15.75" customHeight="1">
      <c r="A927" s="2"/>
      <c r="B927" s="16"/>
      <c r="C927" s="2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spans="1:30" ht="15.75" customHeight="1">
      <c r="A928" s="2"/>
      <c r="B928" s="16"/>
      <c r="C928" s="2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spans="1:30" ht="15.75" customHeight="1">
      <c r="A929" s="2"/>
      <c r="B929" s="16"/>
      <c r="C929" s="2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spans="1:30" ht="15.75" customHeight="1">
      <c r="A930" s="2"/>
      <c r="B930" s="16"/>
      <c r="C930" s="2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spans="1:30" ht="15.75" customHeight="1">
      <c r="A931" s="2"/>
      <c r="B931" s="16"/>
      <c r="C931" s="2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spans="1:30" ht="15.75" customHeight="1">
      <c r="A932" s="2"/>
      <c r="B932" s="16"/>
      <c r="C932" s="2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spans="1:30" ht="15.75" customHeight="1">
      <c r="A933" s="2"/>
      <c r="B933" s="16"/>
      <c r="C933" s="2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spans="1:30" ht="15.75" customHeight="1">
      <c r="A934" s="2"/>
      <c r="B934" s="16"/>
      <c r="C934" s="2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spans="1:30" ht="15.75" customHeight="1">
      <c r="A935" s="2"/>
      <c r="B935" s="16"/>
      <c r="C935" s="2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spans="1:30" ht="15.75" customHeight="1">
      <c r="A936" s="2"/>
      <c r="B936" s="16"/>
      <c r="C936" s="2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spans="1:30" ht="15.75" customHeight="1">
      <c r="A937" s="2"/>
      <c r="B937" s="16"/>
      <c r="C937" s="2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spans="1:30" ht="15.75" customHeight="1">
      <c r="A938" s="2"/>
      <c r="B938" s="16"/>
      <c r="C938" s="2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spans="1:30" ht="15.75" customHeight="1">
      <c r="A939" s="2"/>
      <c r="B939" s="16"/>
      <c r="C939" s="2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spans="1:30" ht="15.75" customHeight="1">
      <c r="A940" s="2"/>
      <c r="B940" s="16"/>
      <c r="C940" s="2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spans="1:30" ht="15.75" customHeight="1">
      <c r="A941" s="2"/>
      <c r="B941" s="16"/>
      <c r="C941" s="2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spans="1:30" ht="15.75" customHeight="1">
      <c r="A942" s="2"/>
      <c r="B942" s="16"/>
      <c r="C942" s="2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spans="1:30" ht="15.75" customHeight="1">
      <c r="A943" s="2"/>
      <c r="B943" s="16"/>
      <c r="C943" s="2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spans="1:30" ht="15.75" customHeight="1">
      <c r="A944" s="2"/>
      <c r="B944" s="16"/>
      <c r="C944" s="2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spans="1:30" ht="15.75" customHeight="1">
      <c r="A945" s="2"/>
      <c r="B945" s="16"/>
      <c r="C945" s="2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spans="1:30" ht="15.75" customHeight="1">
      <c r="A946" s="2"/>
      <c r="B946" s="16"/>
      <c r="C946" s="2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spans="1:30" ht="15.75" customHeight="1">
      <c r="A947" s="2"/>
      <c r="B947" s="16"/>
      <c r="C947" s="2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spans="1:30" ht="15.75" customHeight="1">
      <c r="A948" s="2"/>
      <c r="B948" s="16"/>
      <c r="C948" s="2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spans="1:30" ht="15.75" customHeight="1">
      <c r="A949" s="2"/>
      <c r="B949" s="16"/>
      <c r="C949" s="2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spans="1:30" ht="15.75" customHeight="1">
      <c r="A950" s="2"/>
      <c r="B950" s="16"/>
      <c r="C950" s="2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spans="1:30" ht="15.75" customHeight="1">
      <c r="A951" s="2"/>
      <c r="B951" s="16"/>
      <c r="C951" s="2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spans="1:30" ht="15.75" customHeight="1">
      <c r="A952" s="2"/>
      <c r="B952" s="16"/>
      <c r="C952" s="2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spans="1:30" ht="15.75" customHeight="1">
      <c r="A953" s="2"/>
      <c r="B953" s="16"/>
      <c r="C953" s="2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spans="1:30" ht="15.75" customHeight="1">
      <c r="A954" s="2"/>
      <c r="B954" s="16"/>
      <c r="C954" s="2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spans="1:30" ht="15.75" customHeight="1">
      <c r="A955" s="2"/>
      <c r="B955" s="16"/>
      <c r="C955" s="2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spans="1:30" ht="15.75" customHeight="1">
      <c r="A956" s="2"/>
      <c r="B956" s="16"/>
      <c r="C956" s="2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spans="1:30" ht="15.75" customHeight="1">
      <c r="A957" s="2"/>
      <c r="B957" s="16"/>
      <c r="C957" s="2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spans="1:30" ht="15.75" customHeight="1">
      <c r="A958" s="2"/>
      <c r="B958" s="16"/>
      <c r="C958" s="2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spans="1:30" ht="15.75" customHeight="1">
      <c r="A959" s="2"/>
      <c r="B959" s="16"/>
      <c r="C959" s="2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spans="1:30" ht="15.75" customHeight="1">
      <c r="A960" s="2"/>
      <c r="B960" s="16"/>
      <c r="C960" s="2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spans="1:30" ht="15.75" customHeight="1">
      <c r="A961" s="2"/>
      <c r="B961" s="16"/>
      <c r="C961" s="2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spans="1:30" ht="15.75" customHeight="1">
      <c r="A962" s="2"/>
      <c r="B962" s="16"/>
      <c r="C962" s="2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spans="1:30" ht="15.75" customHeight="1">
      <c r="A963" s="2"/>
      <c r="B963" s="16"/>
      <c r="C963" s="2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spans="1:30" ht="15.75" customHeight="1">
      <c r="A964" s="2"/>
      <c r="B964" s="16"/>
      <c r="C964" s="2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spans="1:30" ht="15.75" customHeight="1">
      <c r="A965" s="2"/>
      <c r="B965" s="16"/>
      <c r="C965" s="2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spans="1:30" ht="15.75" customHeight="1">
      <c r="A966" s="2"/>
      <c r="B966" s="16"/>
      <c r="C966" s="2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spans="1:30" ht="15.75" customHeight="1">
      <c r="A967" s="2"/>
      <c r="B967" s="16"/>
      <c r="C967" s="2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spans="1:30" ht="15.75" customHeight="1">
      <c r="A968" s="2"/>
      <c r="B968" s="16"/>
      <c r="C968" s="2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spans="1:30" ht="15.75" customHeight="1">
      <c r="A969" s="2"/>
      <c r="B969" s="16"/>
      <c r="C969" s="2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spans="1:30" ht="15.75" customHeight="1">
      <c r="A970" s="2"/>
      <c r="B970" s="16"/>
      <c r="C970" s="2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spans="1:30" ht="15.75" customHeight="1">
      <c r="A971" s="2"/>
      <c r="B971" s="16"/>
      <c r="C971" s="2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spans="1:30" ht="15.75" customHeight="1">
      <c r="A972" s="2"/>
      <c r="B972" s="16"/>
      <c r="C972" s="2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spans="1:30" ht="15.75" customHeight="1">
      <c r="A973" s="2"/>
      <c r="B973" s="16"/>
      <c r="C973" s="2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spans="1:30" ht="15.75" customHeight="1">
      <c r="A974" s="2"/>
      <c r="B974" s="16"/>
      <c r="C974" s="2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spans="1:30" ht="15.75" customHeight="1">
      <c r="A975" s="2"/>
      <c r="B975" s="16"/>
      <c r="C975" s="2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spans="1:30" ht="15.75" customHeight="1">
      <c r="A976" s="2"/>
      <c r="B976" s="16"/>
      <c r="C976" s="2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spans="1:30" ht="15.75" customHeight="1">
      <c r="A977" s="2"/>
      <c r="B977" s="16"/>
      <c r="C977" s="2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spans="1:30" ht="15.75" customHeight="1">
      <c r="A978" s="2"/>
      <c r="B978" s="16"/>
      <c r="C978" s="2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spans="1:30" ht="15.75" customHeight="1">
      <c r="A979" s="2"/>
      <c r="B979" s="16"/>
      <c r="C979" s="2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spans="1:30" ht="15.75" customHeight="1">
      <c r="A980" s="2"/>
      <c r="B980" s="16"/>
      <c r="C980" s="2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spans="1:30" ht="15.75" customHeight="1">
      <c r="A981" s="2"/>
      <c r="B981" s="16"/>
      <c r="C981" s="2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spans="1:30" ht="15.75" customHeight="1">
      <c r="A982" s="2"/>
      <c r="B982" s="16"/>
      <c r="C982" s="2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spans="1:30" ht="15.75" customHeight="1">
      <c r="A983" s="2"/>
      <c r="B983" s="16"/>
      <c r="C983" s="2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spans="1:30" ht="15.75" customHeight="1">
      <c r="A984" s="2"/>
      <c r="B984" s="16"/>
      <c r="C984" s="2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spans="1:30" ht="15.75" customHeight="1">
      <c r="A985" s="2"/>
      <c r="B985" s="16"/>
      <c r="C985" s="2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spans="1:30" ht="15.75" customHeight="1">
      <c r="A986" s="2"/>
      <c r="B986" s="16"/>
      <c r="C986" s="2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spans="1:30" ht="15.75" customHeight="1">
      <c r="A987" s="2"/>
      <c r="B987" s="16"/>
      <c r="C987" s="2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spans="1:30" ht="15.75" customHeight="1">
      <c r="A988" s="2"/>
      <c r="B988" s="16"/>
      <c r="C988" s="2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spans="1:30" ht="15.75" customHeight="1">
      <c r="A989" s="2"/>
      <c r="B989" s="16"/>
      <c r="C989" s="2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spans="1:30" ht="15.75" customHeight="1">
      <c r="A990" s="2"/>
      <c r="B990" s="16"/>
      <c r="C990" s="2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spans="1:30" ht="15.75" customHeight="1">
      <c r="A991" s="2"/>
      <c r="B991" s="16"/>
      <c r="C991" s="2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spans="1:30" ht="15.75" customHeight="1">
      <c r="A992" s="2"/>
      <c r="B992" s="16"/>
      <c r="C992" s="2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spans="1:30" ht="15.75" customHeight="1">
      <c r="A993" s="2"/>
      <c r="B993" s="16"/>
      <c r="C993" s="2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spans="1:30" ht="15.75" customHeight="1">
      <c r="A994" s="2"/>
      <c r="B994" s="16"/>
      <c r="C994" s="2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spans="1:30" ht="15.75" customHeight="1">
      <c r="A995" s="2"/>
      <c r="B995" s="16"/>
      <c r="C995" s="2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spans="1:30" ht="15.75" customHeight="1">
      <c r="A996" s="2"/>
      <c r="B996" s="16"/>
      <c r="C996" s="2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spans="1:30" ht="15.75" customHeight="1">
      <c r="A997" s="2"/>
      <c r="B997" s="16"/>
      <c r="C997" s="2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spans="1:30" ht="15.75" customHeight="1">
      <c r="A998" s="2"/>
      <c r="B998" s="16"/>
      <c r="C998" s="2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row r="999" spans="1:30" ht="15.75" customHeight="1">
      <c r="A999" s="2"/>
      <c r="B999" s="16"/>
      <c r="C999" s="2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row>
    <row r="1000" spans="1:30" ht="15.75" customHeight="1">
      <c r="A1000" s="2"/>
      <c r="B1000" s="16"/>
      <c r="C1000" s="2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row>
  </sheetData>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720"/>
  <sheetViews>
    <sheetView tabSelected="1" workbookViewId="0">
      <pane ySplit="1" topLeftCell="A304" activePane="bottomLeft" state="frozen"/>
      <selection pane="bottomLeft" activeCell="D1" sqref="D1:D1048576"/>
    </sheetView>
  </sheetViews>
  <sheetFormatPr defaultColWidth="14.453125" defaultRowHeight="15" customHeight="1"/>
  <cols>
    <col min="1" max="1" width="6.453125" customWidth="1"/>
    <col min="2" max="2" width="8.7265625" customWidth="1"/>
    <col min="3" max="3" width="3.453125" customWidth="1"/>
    <col min="4" max="4" width="4.81640625" customWidth="1"/>
    <col min="5" max="5" width="8.453125" customWidth="1"/>
    <col min="6" max="6" width="15.453125" customWidth="1"/>
    <col min="7" max="7" width="21.90625" customWidth="1"/>
    <col min="8" max="9" width="43.453125" style="22" customWidth="1"/>
    <col min="10" max="11" width="17.26953125" style="22" customWidth="1"/>
    <col min="12" max="12" width="10.26953125" customWidth="1"/>
    <col min="13" max="13" width="8.81640625" customWidth="1"/>
    <col min="14" max="14" width="9.453125" customWidth="1"/>
    <col min="15" max="17" width="7.453125" customWidth="1"/>
    <col min="18" max="18" width="12" customWidth="1"/>
    <col min="19" max="21" width="7.453125" customWidth="1"/>
    <col min="22" max="22" width="12" customWidth="1"/>
    <col min="23" max="23" width="6.26953125" customWidth="1"/>
    <col min="24" max="24" width="8.984375E-2" hidden="1" customWidth="1"/>
    <col min="25" max="25" width="6" customWidth="1"/>
    <col min="26" max="26" width="43.7265625" customWidth="1"/>
    <col min="27" max="27" width="21.54296875" customWidth="1"/>
    <col min="28" max="28" width="27" customWidth="1"/>
    <col min="29" max="29" width="35.7265625" customWidth="1"/>
    <col min="30" max="30" width="50.453125" customWidth="1"/>
    <col min="31" max="32" width="10.453125" customWidth="1"/>
    <col min="33" max="33" width="36.08984375" customWidth="1"/>
  </cols>
  <sheetData>
    <row r="1" spans="1:33" ht="14.5">
      <c r="A1" s="2" t="s">
        <v>2</v>
      </c>
      <c r="B1" s="34" t="s">
        <v>181</v>
      </c>
      <c r="C1" t="s">
        <v>368</v>
      </c>
      <c r="D1" t="s">
        <v>616</v>
      </c>
      <c r="E1" t="s">
        <v>370</v>
      </c>
      <c r="F1" t="s">
        <v>378</v>
      </c>
      <c r="G1" t="s">
        <v>1333</v>
      </c>
      <c r="H1" s="22" t="s">
        <v>383</v>
      </c>
      <c r="I1" s="70" t="s">
        <v>1332</v>
      </c>
      <c r="J1" s="22" t="s">
        <v>1320</v>
      </c>
      <c r="K1" s="22" t="s">
        <v>1321</v>
      </c>
      <c r="L1" t="s">
        <v>388</v>
      </c>
      <c r="M1" t="s">
        <v>390</v>
      </c>
      <c r="N1" t="s">
        <v>393</v>
      </c>
      <c r="O1" s="26" t="s">
        <v>397</v>
      </c>
      <c r="P1" t="s">
        <v>403</v>
      </c>
      <c r="Q1" t="s">
        <v>405</v>
      </c>
      <c r="R1" t="s">
        <v>407</v>
      </c>
      <c r="S1" s="26" t="s">
        <v>409</v>
      </c>
      <c r="T1" t="s">
        <v>411</v>
      </c>
      <c r="U1" t="s">
        <v>412</v>
      </c>
      <c r="V1" t="s">
        <v>413</v>
      </c>
      <c r="W1" t="s">
        <v>414</v>
      </c>
      <c r="X1" t="s">
        <v>415</v>
      </c>
      <c r="Y1" t="s">
        <v>416</v>
      </c>
      <c r="Z1" t="s">
        <v>418</v>
      </c>
      <c r="AA1" s="38" t="s">
        <v>420</v>
      </c>
      <c r="AB1" s="38" t="s">
        <v>422</v>
      </c>
      <c r="AC1" s="38" t="s">
        <v>425</v>
      </c>
      <c r="AD1" s="38" t="s">
        <v>428</v>
      </c>
      <c r="AE1" s="38" t="s">
        <v>684</v>
      </c>
      <c r="AF1" s="38" t="s">
        <v>686</v>
      </c>
      <c r="AG1" t="s">
        <v>433</v>
      </c>
    </row>
    <row r="2" spans="1:33" ht="14.5">
      <c r="A2" s="2">
        <v>120</v>
      </c>
      <c r="B2" s="34" t="s">
        <v>507</v>
      </c>
      <c r="C2" s="6">
        <v>1</v>
      </c>
      <c r="D2" s="6">
        <v>1</v>
      </c>
      <c r="E2" s="6" t="s">
        <v>687</v>
      </c>
      <c r="F2" s="6" t="s">
        <v>688</v>
      </c>
      <c r="G2" s="6" t="s">
        <v>689</v>
      </c>
      <c r="H2" s="6" t="s">
        <v>689</v>
      </c>
      <c r="I2" s="6"/>
      <c r="J2" s="6"/>
      <c r="K2" s="6">
        <v>1</v>
      </c>
      <c r="L2" s="6" t="s">
        <v>691</v>
      </c>
      <c r="M2" s="6" t="s">
        <v>692</v>
      </c>
      <c r="N2" s="6" t="s">
        <v>693</v>
      </c>
      <c r="O2" s="26">
        <v>0</v>
      </c>
      <c r="P2" s="6">
        <v>2</v>
      </c>
      <c r="Q2" s="6"/>
      <c r="R2" s="6">
        <v>4190</v>
      </c>
      <c r="S2" s="26">
        <v>1</v>
      </c>
      <c r="T2" s="6">
        <v>2</v>
      </c>
      <c r="U2" s="6"/>
      <c r="V2" s="6">
        <v>5684</v>
      </c>
      <c r="W2" s="6">
        <v>1.0999999999999999E-2</v>
      </c>
      <c r="X2" s="6">
        <v>1</v>
      </c>
      <c r="Y2" s="6">
        <v>1</v>
      </c>
      <c r="Z2" s="6" t="s">
        <v>637</v>
      </c>
      <c r="AA2" s="6" t="s">
        <v>694</v>
      </c>
      <c r="AB2" s="6" t="s">
        <v>695</v>
      </c>
      <c r="AC2" s="6" t="s">
        <v>696</v>
      </c>
      <c r="AD2" s="6" t="s">
        <v>697</v>
      </c>
      <c r="AE2" s="6" t="s">
        <v>698</v>
      </c>
      <c r="AF2" s="6" t="s">
        <v>699</v>
      </c>
      <c r="AG2" s="6"/>
    </row>
    <row r="3" spans="1:33" ht="14.5">
      <c r="A3" s="2">
        <v>120</v>
      </c>
      <c r="B3" s="34" t="s">
        <v>507</v>
      </c>
      <c r="C3" s="6">
        <v>1</v>
      </c>
      <c r="D3" s="6">
        <v>1</v>
      </c>
      <c r="E3" s="6" t="s">
        <v>687</v>
      </c>
      <c r="F3" s="6" t="s">
        <v>688</v>
      </c>
      <c r="G3" s="6" t="s">
        <v>689</v>
      </c>
      <c r="H3" s="6" t="s">
        <v>689</v>
      </c>
      <c r="I3" s="6"/>
      <c r="J3" s="6"/>
      <c r="K3" s="6">
        <v>1</v>
      </c>
      <c r="L3" s="6" t="s">
        <v>691</v>
      </c>
      <c r="M3" s="6" t="s">
        <v>692</v>
      </c>
      <c r="N3" s="6" t="s">
        <v>693</v>
      </c>
      <c r="O3" s="26">
        <v>0</v>
      </c>
      <c r="P3" s="6">
        <v>3</v>
      </c>
      <c r="Q3" s="6"/>
      <c r="R3" s="6">
        <v>3514</v>
      </c>
      <c r="S3" s="26">
        <v>1</v>
      </c>
      <c r="T3" s="6">
        <v>3</v>
      </c>
      <c r="U3" s="6"/>
      <c r="V3" s="6">
        <v>4784</v>
      </c>
      <c r="W3" s="6">
        <v>1.0999999999999999E-2</v>
      </c>
      <c r="X3" s="6">
        <v>1</v>
      </c>
      <c r="Y3" s="6">
        <v>1</v>
      </c>
      <c r="Z3" s="6" t="s">
        <v>637</v>
      </c>
      <c r="AA3" s="6" t="s">
        <v>701</v>
      </c>
      <c r="AB3" s="6" t="s">
        <v>702</v>
      </c>
      <c r="AC3" s="6" t="s">
        <v>703</v>
      </c>
      <c r="AD3" s="6" t="s">
        <v>704</v>
      </c>
      <c r="AE3" s="6" t="s">
        <v>698</v>
      </c>
      <c r="AF3" s="6" t="s">
        <v>699</v>
      </c>
      <c r="AG3" s="6"/>
    </row>
    <row r="4" spans="1:33" ht="14.5">
      <c r="A4" s="2">
        <v>120</v>
      </c>
      <c r="B4" s="34" t="s">
        <v>507</v>
      </c>
      <c r="C4" s="6">
        <v>2</v>
      </c>
      <c r="D4" s="6">
        <v>2</v>
      </c>
      <c r="E4" s="6" t="s">
        <v>687</v>
      </c>
      <c r="F4" s="6" t="s">
        <v>688</v>
      </c>
      <c r="G4" s="6" t="s">
        <v>689</v>
      </c>
      <c r="H4" s="6" t="s">
        <v>689</v>
      </c>
      <c r="I4" s="6"/>
      <c r="J4" s="6"/>
      <c r="K4" s="6">
        <v>2</v>
      </c>
      <c r="L4" s="6" t="s">
        <v>691</v>
      </c>
      <c r="M4" s="6" t="s">
        <v>692</v>
      </c>
      <c r="N4" s="6" t="s">
        <v>693</v>
      </c>
      <c r="O4" s="26">
        <v>0</v>
      </c>
      <c r="P4" s="6">
        <v>2</v>
      </c>
      <c r="Q4" s="6"/>
      <c r="R4" s="6">
        <v>1151</v>
      </c>
      <c r="S4" s="26">
        <v>1</v>
      </c>
      <c r="T4" s="6">
        <v>2</v>
      </c>
      <c r="U4" s="6"/>
      <c r="V4" s="6">
        <v>2198</v>
      </c>
      <c r="W4" s="6" t="s">
        <v>705</v>
      </c>
      <c r="X4" s="6">
        <v>0</v>
      </c>
      <c r="Y4" s="6">
        <v>0</v>
      </c>
      <c r="Z4" s="6" t="s">
        <v>637</v>
      </c>
      <c r="AA4" s="6" t="s">
        <v>694</v>
      </c>
      <c r="AB4" s="6" t="s">
        <v>695</v>
      </c>
      <c r="AC4" s="6" t="s">
        <v>696</v>
      </c>
      <c r="AD4" s="6" t="s">
        <v>697</v>
      </c>
      <c r="AE4" s="6" t="s">
        <v>698</v>
      </c>
      <c r="AF4" s="6" t="s">
        <v>699</v>
      </c>
      <c r="AG4" s="6"/>
    </row>
    <row r="5" spans="1:33" ht="14.5">
      <c r="A5" s="2">
        <v>120</v>
      </c>
      <c r="B5" s="34" t="s">
        <v>507</v>
      </c>
      <c r="C5" s="6">
        <v>2</v>
      </c>
      <c r="D5" s="6">
        <v>2</v>
      </c>
      <c r="E5" s="6" t="s">
        <v>687</v>
      </c>
      <c r="F5" s="6" t="s">
        <v>688</v>
      </c>
      <c r="G5" s="6" t="s">
        <v>689</v>
      </c>
      <c r="H5" s="6" t="s">
        <v>689</v>
      </c>
      <c r="I5" s="6"/>
      <c r="J5" s="6"/>
      <c r="K5" s="6">
        <v>2</v>
      </c>
      <c r="L5" s="6" t="s">
        <v>691</v>
      </c>
      <c r="M5" s="6" t="s">
        <v>692</v>
      </c>
      <c r="N5" s="6" t="s">
        <v>693</v>
      </c>
      <c r="O5" s="26">
        <v>0</v>
      </c>
      <c r="P5" s="6">
        <v>3</v>
      </c>
      <c r="Q5" s="6"/>
      <c r="R5" s="6">
        <v>1501</v>
      </c>
      <c r="S5" s="26">
        <v>1</v>
      </c>
      <c r="T5" s="6">
        <v>3</v>
      </c>
      <c r="U5" s="6"/>
      <c r="V5" s="6">
        <v>1410</v>
      </c>
      <c r="W5" s="6" t="s">
        <v>705</v>
      </c>
      <c r="X5" s="6">
        <v>0</v>
      </c>
      <c r="Y5" s="6">
        <v>0</v>
      </c>
      <c r="Z5" s="6" t="s">
        <v>637</v>
      </c>
      <c r="AA5" s="6" t="s">
        <v>701</v>
      </c>
      <c r="AB5" s="6" t="s">
        <v>702</v>
      </c>
      <c r="AC5" s="6" t="s">
        <v>703</v>
      </c>
      <c r="AD5" s="6" t="s">
        <v>704</v>
      </c>
      <c r="AE5" s="6" t="s">
        <v>698</v>
      </c>
      <c r="AF5" s="6" t="s">
        <v>699</v>
      </c>
      <c r="AG5" s="6"/>
    </row>
    <row r="6" spans="1:33" ht="14.5">
      <c r="A6" s="2">
        <v>120</v>
      </c>
      <c r="B6" s="34" t="s">
        <v>507</v>
      </c>
      <c r="C6" s="6">
        <v>2</v>
      </c>
      <c r="D6" s="6">
        <v>3</v>
      </c>
      <c r="E6" s="6" t="s">
        <v>687</v>
      </c>
      <c r="F6" s="6" t="s">
        <v>688</v>
      </c>
      <c r="G6" s="6" t="s">
        <v>689</v>
      </c>
      <c r="H6" s="6" t="s">
        <v>689</v>
      </c>
      <c r="I6" s="6"/>
      <c r="J6" s="6"/>
      <c r="K6" s="6">
        <v>2</v>
      </c>
      <c r="L6" s="6" t="s">
        <v>691</v>
      </c>
      <c r="M6" s="6" t="s">
        <v>692</v>
      </c>
      <c r="N6" s="6" t="s">
        <v>693</v>
      </c>
      <c r="O6" s="26">
        <v>0</v>
      </c>
      <c r="P6" s="6">
        <v>2</v>
      </c>
      <c r="Q6" s="6"/>
      <c r="R6" s="6">
        <v>2984</v>
      </c>
      <c r="S6" s="26">
        <v>1</v>
      </c>
      <c r="T6" s="6">
        <v>2</v>
      </c>
      <c r="U6" s="6"/>
      <c r="V6" s="6">
        <v>2869</v>
      </c>
      <c r="W6" s="6" t="s">
        <v>705</v>
      </c>
      <c r="X6" s="6">
        <v>0</v>
      </c>
      <c r="Y6" s="6">
        <v>0</v>
      </c>
      <c r="Z6" s="6" t="s">
        <v>637</v>
      </c>
      <c r="AA6" s="6" t="s">
        <v>694</v>
      </c>
      <c r="AB6" s="6" t="s">
        <v>695</v>
      </c>
      <c r="AC6" s="6" t="s">
        <v>696</v>
      </c>
      <c r="AD6" s="6" t="s">
        <v>697</v>
      </c>
      <c r="AE6" s="6" t="s">
        <v>698</v>
      </c>
      <c r="AF6" s="6" t="s">
        <v>699</v>
      </c>
      <c r="AG6" s="6"/>
    </row>
    <row r="7" spans="1:33" ht="14.5">
      <c r="A7" s="2">
        <v>120</v>
      </c>
      <c r="B7" s="34" t="s">
        <v>507</v>
      </c>
      <c r="C7" s="6">
        <v>2</v>
      </c>
      <c r="D7" s="6">
        <v>3</v>
      </c>
      <c r="E7" s="6" t="s">
        <v>687</v>
      </c>
      <c r="F7" s="6" t="s">
        <v>688</v>
      </c>
      <c r="G7" s="6" t="s">
        <v>689</v>
      </c>
      <c r="H7" s="6" t="s">
        <v>689</v>
      </c>
      <c r="I7" s="6"/>
      <c r="J7" s="6"/>
      <c r="K7" s="6">
        <v>2</v>
      </c>
      <c r="L7" s="6" t="s">
        <v>691</v>
      </c>
      <c r="M7" s="6" t="s">
        <v>692</v>
      </c>
      <c r="N7" s="6" t="s">
        <v>693</v>
      </c>
      <c r="O7" s="26">
        <v>0</v>
      </c>
      <c r="P7" s="6">
        <v>3</v>
      </c>
      <c r="Q7" s="6"/>
      <c r="R7" s="6">
        <v>2293</v>
      </c>
      <c r="S7" s="26">
        <v>1</v>
      </c>
      <c r="T7" s="6">
        <v>3</v>
      </c>
      <c r="U7" s="6"/>
      <c r="V7" s="6">
        <v>2672</v>
      </c>
      <c r="W7" s="6" t="s">
        <v>705</v>
      </c>
      <c r="X7" s="6">
        <v>0</v>
      </c>
      <c r="Y7" s="6">
        <v>0</v>
      </c>
      <c r="Z7" s="6" t="s">
        <v>637</v>
      </c>
      <c r="AA7" s="6" t="s">
        <v>701</v>
      </c>
      <c r="AB7" s="6" t="s">
        <v>702</v>
      </c>
      <c r="AC7" s="6" t="s">
        <v>703</v>
      </c>
      <c r="AD7" s="6" t="s">
        <v>704</v>
      </c>
      <c r="AE7" s="6" t="s">
        <v>698</v>
      </c>
      <c r="AF7" s="6" t="s">
        <v>699</v>
      </c>
      <c r="AG7" s="6"/>
    </row>
    <row r="8" spans="1:33" ht="14.5">
      <c r="A8" s="2">
        <v>120</v>
      </c>
      <c r="B8" s="34" t="s">
        <v>507</v>
      </c>
      <c r="C8">
        <v>1</v>
      </c>
      <c r="D8">
        <v>1</v>
      </c>
      <c r="E8" t="s">
        <v>687</v>
      </c>
      <c r="F8" t="s">
        <v>688</v>
      </c>
      <c r="G8" s="8" t="s">
        <v>711</v>
      </c>
      <c r="H8" s="8" t="s">
        <v>711</v>
      </c>
      <c r="I8" s="8"/>
      <c r="J8" s="8"/>
      <c r="K8" s="22">
        <v>1</v>
      </c>
      <c r="L8" t="s">
        <v>713</v>
      </c>
      <c r="M8" t="s">
        <v>692</v>
      </c>
      <c r="N8" t="s">
        <v>693</v>
      </c>
      <c r="O8" s="26">
        <v>0</v>
      </c>
      <c r="P8">
        <v>2</v>
      </c>
      <c r="R8">
        <v>15.56</v>
      </c>
      <c r="S8" s="26">
        <v>1</v>
      </c>
      <c r="T8">
        <v>2</v>
      </c>
      <c r="V8">
        <v>15.94</v>
      </c>
      <c r="W8" t="s">
        <v>705</v>
      </c>
      <c r="X8">
        <v>0</v>
      </c>
      <c r="Y8">
        <v>0</v>
      </c>
      <c r="Z8" t="s">
        <v>637</v>
      </c>
      <c r="AA8" s="6" t="s">
        <v>694</v>
      </c>
      <c r="AB8" t="s">
        <v>695</v>
      </c>
      <c r="AC8" s="6" t="s">
        <v>696</v>
      </c>
      <c r="AD8" t="s">
        <v>697</v>
      </c>
      <c r="AE8" t="s">
        <v>715</v>
      </c>
      <c r="AF8" t="s">
        <v>716</v>
      </c>
    </row>
    <row r="9" spans="1:33" ht="14.5">
      <c r="A9" s="2">
        <v>120</v>
      </c>
      <c r="B9" s="34" t="s">
        <v>507</v>
      </c>
      <c r="C9">
        <v>1</v>
      </c>
      <c r="D9">
        <v>1</v>
      </c>
      <c r="E9" t="s">
        <v>687</v>
      </c>
      <c r="F9" t="s">
        <v>688</v>
      </c>
      <c r="G9" s="8" t="s">
        <v>711</v>
      </c>
      <c r="H9" s="8" t="s">
        <v>711</v>
      </c>
      <c r="I9" s="8"/>
      <c r="J9" s="8"/>
      <c r="K9" s="22">
        <v>1</v>
      </c>
      <c r="L9" t="s">
        <v>713</v>
      </c>
      <c r="M9" t="s">
        <v>692</v>
      </c>
      <c r="N9" t="s">
        <v>693</v>
      </c>
      <c r="O9" s="26">
        <v>0</v>
      </c>
      <c r="P9">
        <v>3</v>
      </c>
      <c r="R9">
        <v>15.35</v>
      </c>
      <c r="S9" s="26">
        <v>1</v>
      </c>
      <c r="T9">
        <v>3</v>
      </c>
      <c r="V9">
        <v>15.59</v>
      </c>
      <c r="W9" t="s">
        <v>705</v>
      </c>
      <c r="X9">
        <v>0</v>
      </c>
      <c r="Y9">
        <v>0</v>
      </c>
      <c r="Z9" t="s">
        <v>637</v>
      </c>
      <c r="AA9" s="6" t="s">
        <v>701</v>
      </c>
      <c r="AB9" t="s">
        <v>702</v>
      </c>
      <c r="AC9" s="6" t="s">
        <v>703</v>
      </c>
      <c r="AD9" t="s">
        <v>704</v>
      </c>
      <c r="AE9" t="s">
        <v>715</v>
      </c>
      <c r="AF9" t="s">
        <v>716</v>
      </c>
    </row>
    <row r="10" spans="1:33" ht="14.5">
      <c r="A10" s="2">
        <v>120</v>
      </c>
      <c r="B10" s="34" t="s">
        <v>507</v>
      </c>
      <c r="C10">
        <v>2</v>
      </c>
      <c r="D10">
        <v>2</v>
      </c>
      <c r="E10" t="s">
        <v>687</v>
      </c>
      <c r="F10" t="s">
        <v>688</v>
      </c>
      <c r="G10" s="8" t="s">
        <v>711</v>
      </c>
      <c r="H10" s="8" t="s">
        <v>711</v>
      </c>
      <c r="I10" s="8"/>
      <c r="J10" s="8"/>
      <c r="K10" s="22">
        <v>2</v>
      </c>
      <c r="L10" t="s">
        <v>713</v>
      </c>
      <c r="M10" t="s">
        <v>692</v>
      </c>
      <c r="N10" t="s">
        <v>693</v>
      </c>
      <c r="O10" s="26">
        <v>0</v>
      </c>
      <c r="P10">
        <v>2</v>
      </c>
      <c r="R10">
        <v>13.54</v>
      </c>
      <c r="S10" s="26">
        <v>1</v>
      </c>
      <c r="T10">
        <v>2</v>
      </c>
      <c r="V10">
        <v>13.67</v>
      </c>
      <c r="W10" t="s">
        <v>705</v>
      </c>
      <c r="X10">
        <v>0</v>
      </c>
      <c r="Y10">
        <v>0</v>
      </c>
      <c r="Z10" t="s">
        <v>637</v>
      </c>
      <c r="AA10" s="6" t="s">
        <v>694</v>
      </c>
      <c r="AB10" t="s">
        <v>695</v>
      </c>
      <c r="AC10" s="6" t="s">
        <v>696</v>
      </c>
      <c r="AD10" t="s">
        <v>697</v>
      </c>
      <c r="AE10" t="s">
        <v>715</v>
      </c>
      <c r="AF10" t="s">
        <v>716</v>
      </c>
    </row>
    <row r="11" spans="1:33" ht="14.5">
      <c r="A11" s="2">
        <v>120</v>
      </c>
      <c r="B11" s="34" t="s">
        <v>507</v>
      </c>
      <c r="C11">
        <v>2</v>
      </c>
      <c r="D11">
        <v>2</v>
      </c>
      <c r="E11" t="s">
        <v>687</v>
      </c>
      <c r="F11" t="s">
        <v>688</v>
      </c>
      <c r="G11" s="8" t="s">
        <v>711</v>
      </c>
      <c r="H11" s="8" t="s">
        <v>711</v>
      </c>
      <c r="I11" s="8"/>
      <c r="J11" s="8"/>
      <c r="K11" s="22">
        <v>2</v>
      </c>
      <c r="L11" t="s">
        <v>713</v>
      </c>
      <c r="M11" t="s">
        <v>692</v>
      </c>
      <c r="N11" t="s">
        <v>693</v>
      </c>
      <c r="O11" s="26">
        <v>0</v>
      </c>
      <c r="P11">
        <v>3</v>
      </c>
      <c r="R11">
        <v>13.72</v>
      </c>
      <c r="S11" s="26">
        <v>1</v>
      </c>
      <c r="T11">
        <v>3</v>
      </c>
      <c r="V11">
        <v>13.34</v>
      </c>
      <c r="W11" t="s">
        <v>705</v>
      </c>
      <c r="X11">
        <v>0</v>
      </c>
      <c r="Y11">
        <v>0</v>
      </c>
      <c r="Z11" t="s">
        <v>637</v>
      </c>
      <c r="AA11" s="6" t="s">
        <v>701</v>
      </c>
      <c r="AB11" t="s">
        <v>702</v>
      </c>
      <c r="AC11" s="6" t="s">
        <v>703</v>
      </c>
      <c r="AD11" t="s">
        <v>704</v>
      </c>
      <c r="AE11" t="s">
        <v>715</v>
      </c>
      <c r="AF11" t="s">
        <v>716</v>
      </c>
    </row>
    <row r="12" spans="1:33" ht="14.5">
      <c r="A12" s="2">
        <v>120</v>
      </c>
      <c r="B12" s="34" t="s">
        <v>507</v>
      </c>
      <c r="C12">
        <v>2</v>
      </c>
      <c r="D12">
        <v>3</v>
      </c>
      <c r="E12" t="s">
        <v>687</v>
      </c>
      <c r="F12" t="s">
        <v>688</v>
      </c>
      <c r="G12" s="8" t="s">
        <v>711</v>
      </c>
      <c r="H12" s="8" t="s">
        <v>711</v>
      </c>
      <c r="I12" s="8"/>
      <c r="J12" s="8"/>
      <c r="K12" s="22">
        <v>2</v>
      </c>
      <c r="L12" t="s">
        <v>713</v>
      </c>
      <c r="M12" t="s">
        <v>692</v>
      </c>
      <c r="N12" t="s">
        <v>693</v>
      </c>
      <c r="O12" s="26">
        <v>0</v>
      </c>
      <c r="P12">
        <v>2</v>
      </c>
      <c r="R12">
        <v>15.88</v>
      </c>
      <c r="S12" s="26">
        <v>1</v>
      </c>
      <c r="T12">
        <v>2</v>
      </c>
      <c r="V12">
        <v>15.91</v>
      </c>
      <c r="W12" t="s">
        <v>705</v>
      </c>
      <c r="X12">
        <v>0</v>
      </c>
      <c r="Y12">
        <v>0</v>
      </c>
      <c r="Z12" t="s">
        <v>637</v>
      </c>
      <c r="AA12" s="6" t="s">
        <v>694</v>
      </c>
      <c r="AB12" t="s">
        <v>695</v>
      </c>
      <c r="AC12" s="6" t="s">
        <v>696</v>
      </c>
      <c r="AD12" t="s">
        <v>697</v>
      </c>
      <c r="AE12" t="s">
        <v>715</v>
      </c>
      <c r="AF12" t="s">
        <v>716</v>
      </c>
    </row>
    <row r="13" spans="1:33" ht="14.5">
      <c r="A13" s="2">
        <v>120</v>
      </c>
      <c r="B13" s="34" t="s">
        <v>507</v>
      </c>
      <c r="C13">
        <v>2</v>
      </c>
      <c r="D13">
        <v>3</v>
      </c>
      <c r="E13" t="s">
        <v>687</v>
      </c>
      <c r="F13" t="s">
        <v>688</v>
      </c>
      <c r="G13" s="8" t="s">
        <v>711</v>
      </c>
      <c r="H13" s="8" t="s">
        <v>711</v>
      </c>
      <c r="I13" s="8"/>
      <c r="J13" s="8"/>
      <c r="K13" s="22">
        <v>2</v>
      </c>
      <c r="L13" t="s">
        <v>713</v>
      </c>
      <c r="M13" t="s">
        <v>692</v>
      </c>
      <c r="N13" t="s">
        <v>693</v>
      </c>
      <c r="O13" s="26">
        <v>0</v>
      </c>
      <c r="P13">
        <v>3</v>
      </c>
      <c r="R13">
        <v>15.31</v>
      </c>
      <c r="S13" s="26">
        <v>1</v>
      </c>
      <c r="T13">
        <v>3</v>
      </c>
      <c r="V13">
        <v>15.37</v>
      </c>
      <c r="W13" t="s">
        <v>705</v>
      </c>
      <c r="X13">
        <v>0</v>
      </c>
      <c r="Y13">
        <v>0</v>
      </c>
      <c r="Z13" t="s">
        <v>637</v>
      </c>
      <c r="AA13" s="6" t="s">
        <v>701</v>
      </c>
      <c r="AB13" t="s">
        <v>702</v>
      </c>
      <c r="AC13" s="6" t="s">
        <v>703</v>
      </c>
      <c r="AD13" t="s">
        <v>704</v>
      </c>
      <c r="AE13" t="s">
        <v>715</v>
      </c>
      <c r="AF13" t="s">
        <v>716</v>
      </c>
    </row>
    <row r="14" spans="1:33" ht="14.5">
      <c r="A14" s="2">
        <v>120</v>
      </c>
      <c r="B14" s="34" t="s">
        <v>507</v>
      </c>
      <c r="C14">
        <v>1</v>
      </c>
      <c r="D14">
        <v>1</v>
      </c>
      <c r="E14" t="s">
        <v>687</v>
      </c>
      <c r="F14" t="s">
        <v>688</v>
      </c>
      <c r="G14" s="8" t="s">
        <v>726</v>
      </c>
      <c r="H14" s="8" t="s">
        <v>726</v>
      </c>
      <c r="I14" s="8"/>
      <c r="J14" s="8"/>
      <c r="K14" s="22">
        <v>1</v>
      </c>
      <c r="L14" t="s">
        <v>728</v>
      </c>
      <c r="M14" t="s">
        <v>692</v>
      </c>
      <c r="N14" t="s">
        <v>693</v>
      </c>
      <c r="O14" s="26">
        <v>0</v>
      </c>
      <c r="P14">
        <v>2</v>
      </c>
      <c r="R14">
        <v>206</v>
      </c>
      <c r="S14" s="26">
        <v>1</v>
      </c>
      <c r="T14">
        <v>2</v>
      </c>
      <c r="V14">
        <v>217</v>
      </c>
      <c r="W14">
        <v>1E-3</v>
      </c>
      <c r="X14">
        <v>1</v>
      </c>
      <c r="Y14">
        <v>1</v>
      </c>
      <c r="Z14" t="s">
        <v>637</v>
      </c>
      <c r="AA14" s="6" t="s">
        <v>694</v>
      </c>
      <c r="AB14" t="s">
        <v>695</v>
      </c>
      <c r="AC14" s="6" t="s">
        <v>696</v>
      </c>
      <c r="AD14" t="s">
        <v>697</v>
      </c>
      <c r="AE14" t="s">
        <v>731</v>
      </c>
      <c r="AF14" t="s">
        <v>732</v>
      </c>
    </row>
    <row r="15" spans="1:33" ht="14.5">
      <c r="A15" s="2">
        <v>120</v>
      </c>
      <c r="B15" s="34" t="s">
        <v>507</v>
      </c>
      <c r="C15">
        <v>1</v>
      </c>
      <c r="D15">
        <v>1</v>
      </c>
      <c r="E15" t="s">
        <v>687</v>
      </c>
      <c r="F15" t="s">
        <v>688</v>
      </c>
      <c r="G15" s="8" t="s">
        <v>726</v>
      </c>
      <c r="H15" s="8" t="s">
        <v>726</v>
      </c>
      <c r="I15" s="8"/>
      <c r="J15" s="8"/>
      <c r="K15" s="22">
        <v>1</v>
      </c>
      <c r="L15" t="s">
        <v>728</v>
      </c>
      <c r="M15" t="s">
        <v>692</v>
      </c>
      <c r="N15" t="s">
        <v>693</v>
      </c>
      <c r="O15" s="26">
        <v>0</v>
      </c>
      <c r="P15">
        <v>3</v>
      </c>
      <c r="R15">
        <v>204</v>
      </c>
      <c r="S15" s="26">
        <v>1</v>
      </c>
      <c r="T15">
        <v>3</v>
      </c>
      <c r="V15">
        <v>211</v>
      </c>
      <c r="W15" t="s">
        <v>705</v>
      </c>
      <c r="X15">
        <v>0</v>
      </c>
      <c r="Y15">
        <v>0</v>
      </c>
      <c r="Z15" t="s">
        <v>637</v>
      </c>
      <c r="AA15" s="6" t="s">
        <v>701</v>
      </c>
      <c r="AB15" t="s">
        <v>702</v>
      </c>
      <c r="AC15" s="6" t="s">
        <v>703</v>
      </c>
      <c r="AD15" t="s">
        <v>704</v>
      </c>
      <c r="AE15" t="s">
        <v>731</v>
      </c>
      <c r="AF15" t="s">
        <v>732</v>
      </c>
    </row>
    <row r="16" spans="1:33" ht="14.5">
      <c r="A16" s="2">
        <v>120</v>
      </c>
      <c r="B16" s="34" t="s">
        <v>507</v>
      </c>
      <c r="C16">
        <v>2</v>
      </c>
      <c r="D16">
        <v>2</v>
      </c>
      <c r="E16" t="s">
        <v>687</v>
      </c>
      <c r="F16" t="s">
        <v>688</v>
      </c>
      <c r="G16" s="8" t="s">
        <v>726</v>
      </c>
      <c r="H16" s="8" t="s">
        <v>726</v>
      </c>
      <c r="I16" s="8"/>
      <c r="J16" s="8"/>
      <c r="K16" s="22">
        <v>2</v>
      </c>
      <c r="L16" t="s">
        <v>728</v>
      </c>
      <c r="M16" t="s">
        <v>692</v>
      </c>
      <c r="N16" t="s">
        <v>693</v>
      </c>
      <c r="O16" s="26">
        <v>0</v>
      </c>
      <c r="P16">
        <v>2</v>
      </c>
      <c r="R16">
        <v>176</v>
      </c>
      <c r="S16" s="26">
        <v>1</v>
      </c>
      <c r="T16">
        <v>2</v>
      </c>
      <c r="V16">
        <v>175</v>
      </c>
      <c r="W16" t="s">
        <v>705</v>
      </c>
      <c r="X16">
        <v>0</v>
      </c>
      <c r="Y16">
        <v>0</v>
      </c>
      <c r="Z16" t="s">
        <v>637</v>
      </c>
      <c r="AA16" s="6" t="s">
        <v>694</v>
      </c>
      <c r="AB16" t="s">
        <v>695</v>
      </c>
      <c r="AC16" s="6" t="s">
        <v>696</v>
      </c>
      <c r="AD16" t="s">
        <v>697</v>
      </c>
      <c r="AE16" t="s">
        <v>731</v>
      </c>
      <c r="AF16" t="s">
        <v>732</v>
      </c>
    </row>
    <row r="17" spans="1:33" ht="14.5">
      <c r="A17" s="2">
        <v>120</v>
      </c>
      <c r="B17" s="34" t="s">
        <v>507</v>
      </c>
      <c r="C17">
        <v>2</v>
      </c>
      <c r="D17">
        <v>2</v>
      </c>
      <c r="E17" t="s">
        <v>687</v>
      </c>
      <c r="F17" t="s">
        <v>688</v>
      </c>
      <c r="G17" s="8" t="s">
        <v>726</v>
      </c>
      <c r="H17" s="8" t="s">
        <v>726</v>
      </c>
      <c r="I17" s="8"/>
      <c r="J17" s="8"/>
      <c r="K17" s="22">
        <v>2</v>
      </c>
      <c r="L17" t="s">
        <v>728</v>
      </c>
      <c r="M17" t="s">
        <v>692</v>
      </c>
      <c r="N17" t="s">
        <v>693</v>
      </c>
      <c r="O17" s="26">
        <v>0</v>
      </c>
      <c r="P17">
        <v>3</v>
      </c>
      <c r="R17">
        <v>182</v>
      </c>
      <c r="S17" s="26">
        <v>1</v>
      </c>
      <c r="T17">
        <v>3</v>
      </c>
      <c r="V17">
        <v>174</v>
      </c>
      <c r="W17" t="s">
        <v>705</v>
      </c>
      <c r="X17">
        <v>0</v>
      </c>
      <c r="Y17">
        <v>0</v>
      </c>
      <c r="Z17" t="s">
        <v>637</v>
      </c>
      <c r="AA17" s="6" t="s">
        <v>701</v>
      </c>
      <c r="AB17" t="s">
        <v>702</v>
      </c>
      <c r="AC17" s="6" t="s">
        <v>703</v>
      </c>
      <c r="AD17" t="s">
        <v>704</v>
      </c>
      <c r="AE17" t="s">
        <v>731</v>
      </c>
      <c r="AF17" t="s">
        <v>732</v>
      </c>
    </row>
    <row r="18" spans="1:33" ht="14.5">
      <c r="A18" s="2">
        <v>120</v>
      </c>
      <c r="B18" s="34" t="s">
        <v>507</v>
      </c>
      <c r="C18">
        <v>2</v>
      </c>
      <c r="D18">
        <v>3</v>
      </c>
      <c r="E18" t="s">
        <v>687</v>
      </c>
      <c r="F18" t="s">
        <v>688</v>
      </c>
      <c r="G18" s="8" t="s">
        <v>726</v>
      </c>
      <c r="H18" s="8" t="s">
        <v>726</v>
      </c>
      <c r="I18" s="8"/>
      <c r="J18" s="8"/>
      <c r="K18" s="22">
        <v>2</v>
      </c>
      <c r="L18" t="s">
        <v>728</v>
      </c>
      <c r="M18" t="s">
        <v>692</v>
      </c>
      <c r="N18" t="s">
        <v>693</v>
      </c>
      <c r="O18" s="26">
        <v>0</v>
      </c>
      <c r="P18">
        <v>2</v>
      </c>
      <c r="R18">
        <v>192</v>
      </c>
      <c r="S18" s="26">
        <v>1</v>
      </c>
      <c r="T18">
        <v>2</v>
      </c>
      <c r="V18">
        <v>198</v>
      </c>
      <c r="W18" t="s">
        <v>705</v>
      </c>
      <c r="X18">
        <v>0</v>
      </c>
      <c r="Y18">
        <v>0</v>
      </c>
      <c r="Z18" t="s">
        <v>637</v>
      </c>
      <c r="AA18" s="6" t="s">
        <v>694</v>
      </c>
      <c r="AB18" t="s">
        <v>695</v>
      </c>
      <c r="AC18" s="6" t="s">
        <v>696</v>
      </c>
      <c r="AD18" t="s">
        <v>697</v>
      </c>
      <c r="AE18" t="s">
        <v>731</v>
      </c>
      <c r="AF18" t="s">
        <v>732</v>
      </c>
    </row>
    <row r="19" spans="1:33" ht="14.5">
      <c r="A19" s="2">
        <v>120</v>
      </c>
      <c r="B19" s="34" t="s">
        <v>507</v>
      </c>
      <c r="C19">
        <v>2</v>
      </c>
      <c r="D19">
        <v>3</v>
      </c>
      <c r="E19" t="s">
        <v>687</v>
      </c>
      <c r="F19" t="s">
        <v>688</v>
      </c>
      <c r="G19" s="8" t="s">
        <v>726</v>
      </c>
      <c r="H19" s="8" t="s">
        <v>726</v>
      </c>
      <c r="I19" s="8"/>
      <c r="J19" s="8"/>
      <c r="K19" s="22">
        <v>2</v>
      </c>
      <c r="L19" t="s">
        <v>728</v>
      </c>
      <c r="M19" t="s">
        <v>692</v>
      </c>
      <c r="N19" t="s">
        <v>693</v>
      </c>
      <c r="O19" s="26">
        <v>0</v>
      </c>
      <c r="P19">
        <v>3</v>
      </c>
      <c r="R19">
        <v>192</v>
      </c>
      <c r="S19" s="26">
        <v>1</v>
      </c>
      <c r="T19">
        <v>3</v>
      </c>
      <c r="V19">
        <v>197</v>
      </c>
      <c r="W19" t="s">
        <v>705</v>
      </c>
      <c r="X19">
        <v>0</v>
      </c>
      <c r="Y19">
        <v>0</v>
      </c>
      <c r="Z19" t="s">
        <v>637</v>
      </c>
      <c r="AA19" s="6" t="s">
        <v>701</v>
      </c>
      <c r="AB19" t="s">
        <v>702</v>
      </c>
      <c r="AC19" s="6" t="s">
        <v>703</v>
      </c>
      <c r="AD19" t="s">
        <v>704</v>
      </c>
      <c r="AE19" t="s">
        <v>731</v>
      </c>
      <c r="AF19" t="s">
        <v>732</v>
      </c>
    </row>
    <row r="20" spans="1:33" ht="14.5">
      <c r="A20" s="2">
        <v>120</v>
      </c>
      <c r="B20" s="34" t="s">
        <v>507</v>
      </c>
      <c r="C20">
        <v>2</v>
      </c>
      <c r="D20" t="s">
        <v>1384</v>
      </c>
      <c r="E20" t="s">
        <v>687</v>
      </c>
      <c r="F20" t="s">
        <v>742</v>
      </c>
      <c r="G20" t="s">
        <v>743</v>
      </c>
      <c r="H20" s="22" t="s">
        <v>1334</v>
      </c>
      <c r="J20" s="67" t="s">
        <v>1324</v>
      </c>
      <c r="K20" s="22">
        <v>2</v>
      </c>
      <c r="L20" t="s">
        <v>728</v>
      </c>
      <c r="M20" t="s">
        <v>692</v>
      </c>
      <c r="N20" t="s">
        <v>693</v>
      </c>
      <c r="O20" s="26">
        <v>0</v>
      </c>
      <c r="P20">
        <v>2</v>
      </c>
      <c r="R20">
        <v>32</v>
      </c>
      <c r="S20" s="26">
        <v>1</v>
      </c>
      <c r="T20">
        <v>2</v>
      </c>
      <c r="V20">
        <v>53</v>
      </c>
      <c r="W20" t="s">
        <v>744</v>
      </c>
      <c r="X20">
        <v>1</v>
      </c>
      <c r="Y20">
        <v>1</v>
      </c>
      <c r="Z20" t="s">
        <v>637</v>
      </c>
      <c r="AA20" s="6" t="s">
        <v>694</v>
      </c>
      <c r="AB20" t="s">
        <v>695</v>
      </c>
      <c r="AC20" s="6" t="s">
        <v>696</v>
      </c>
      <c r="AD20" t="s">
        <v>697</v>
      </c>
      <c r="AE20" t="s">
        <v>745</v>
      </c>
      <c r="AF20" t="s">
        <v>746</v>
      </c>
    </row>
    <row r="21" spans="1:33" ht="15.75" customHeight="1">
      <c r="A21" s="2">
        <v>120</v>
      </c>
      <c r="B21" s="34" t="s">
        <v>507</v>
      </c>
      <c r="C21">
        <v>2</v>
      </c>
      <c r="D21" t="s">
        <v>1384</v>
      </c>
      <c r="E21" t="s">
        <v>687</v>
      </c>
      <c r="F21" t="s">
        <v>742</v>
      </c>
      <c r="G21" t="s">
        <v>743</v>
      </c>
      <c r="H21" s="22" t="s">
        <v>1334</v>
      </c>
      <c r="J21" s="67" t="s">
        <v>1324</v>
      </c>
      <c r="K21" s="22">
        <v>2</v>
      </c>
      <c r="L21" t="s">
        <v>728</v>
      </c>
      <c r="M21" t="s">
        <v>692</v>
      </c>
      <c r="N21" t="s">
        <v>693</v>
      </c>
      <c r="O21" s="26">
        <v>0</v>
      </c>
      <c r="P21">
        <v>3</v>
      </c>
      <c r="R21">
        <v>31</v>
      </c>
      <c r="S21" s="26">
        <v>1</v>
      </c>
      <c r="T21">
        <v>3</v>
      </c>
      <c r="V21">
        <v>52</v>
      </c>
      <c r="W21" t="s">
        <v>744</v>
      </c>
      <c r="X21">
        <v>1</v>
      </c>
      <c r="Y21">
        <v>1</v>
      </c>
      <c r="Z21" t="s">
        <v>637</v>
      </c>
      <c r="AA21" s="6" t="s">
        <v>701</v>
      </c>
      <c r="AB21" t="s">
        <v>702</v>
      </c>
      <c r="AC21" s="6" t="s">
        <v>703</v>
      </c>
      <c r="AD21" t="s">
        <v>704</v>
      </c>
      <c r="AE21" t="s">
        <v>745</v>
      </c>
      <c r="AF21" t="s">
        <v>746</v>
      </c>
    </row>
    <row r="22" spans="1:33" ht="15.75" customHeight="1">
      <c r="A22" s="2">
        <v>121</v>
      </c>
      <c r="B22" s="34" t="s">
        <v>512</v>
      </c>
      <c r="C22">
        <v>1</v>
      </c>
      <c r="D22">
        <v>1</v>
      </c>
      <c r="E22" t="s">
        <v>687</v>
      </c>
      <c r="F22" t="s">
        <v>688</v>
      </c>
      <c r="G22" t="s">
        <v>748</v>
      </c>
      <c r="H22" s="22" t="s">
        <v>711</v>
      </c>
      <c r="K22" s="22">
        <v>1</v>
      </c>
      <c r="L22" t="s">
        <v>749</v>
      </c>
      <c r="N22" t="s">
        <v>693</v>
      </c>
      <c r="O22" s="26">
        <v>0</v>
      </c>
      <c r="R22">
        <v>104</v>
      </c>
      <c r="S22" s="26">
        <v>1</v>
      </c>
      <c r="V22">
        <v>96</v>
      </c>
      <c r="W22" t="s">
        <v>705</v>
      </c>
      <c r="X22">
        <v>0</v>
      </c>
      <c r="Z22" s="36" t="s">
        <v>599</v>
      </c>
      <c r="AA22" s="6" t="s">
        <v>750</v>
      </c>
      <c r="AB22" t="s">
        <v>751</v>
      </c>
      <c r="AC22" s="6" t="s">
        <v>752</v>
      </c>
      <c r="AD22" t="s">
        <v>752</v>
      </c>
      <c r="AE22" t="s">
        <v>753</v>
      </c>
      <c r="AF22" t="s">
        <v>754</v>
      </c>
      <c r="AG22" t="s">
        <v>755</v>
      </c>
    </row>
    <row r="23" spans="1:33" ht="15.75" customHeight="1">
      <c r="A23" s="2">
        <v>121</v>
      </c>
      <c r="B23" s="34" t="s">
        <v>512</v>
      </c>
      <c r="C23">
        <v>1</v>
      </c>
      <c r="D23">
        <v>1</v>
      </c>
      <c r="E23" t="s">
        <v>687</v>
      </c>
      <c r="F23" t="s">
        <v>688</v>
      </c>
      <c r="G23" t="s">
        <v>748</v>
      </c>
      <c r="H23" s="22" t="s">
        <v>711</v>
      </c>
      <c r="K23" s="22">
        <v>1</v>
      </c>
      <c r="L23" t="s">
        <v>749</v>
      </c>
      <c r="N23" t="s">
        <v>693</v>
      </c>
      <c r="O23" s="26">
        <v>0</v>
      </c>
      <c r="R23">
        <v>104</v>
      </c>
      <c r="S23" s="26">
        <v>2</v>
      </c>
      <c r="V23">
        <v>99</v>
      </c>
      <c r="W23" t="s">
        <v>705</v>
      </c>
      <c r="X23">
        <v>0</v>
      </c>
      <c r="Z23" s="36" t="s">
        <v>599</v>
      </c>
      <c r="AA23" s="6" t="s">
        <v>750</v>
      </c>
      <c r="AB23" t="s">
        <v>751</v>
      </c>
      <c r="AC23" s="6" t="s">
        <v>756</v>
      </c>
      <c r="AD23" t="s">
        <v>756</v>
      </c>
      <c r="AE23" t="s">
        <v>753</v>
      </c>
      <c r="AF23" t="s">
        <v>754</v>
      </c>
    </row>
    <row r="24" spans="1:33" ht="15.75" customHeight="1">
      <c r="A24" s="2">
        <v>121</v>
      </c>
      <c r="B24" s="34" t="s">
        <v>512</v>
      </c>
      <c r="C24">
        <v>1</v>
      </c>
      <c r="D24">
        <v>1</v>
      </c>
      <c r="E24" t="s">
        <v>687</v>
      </c>
      <c r="F24" t="s">
        <v>688</v>
      </c>
      <c r="G24" t="s">
        <v>748</v>
      </c>
      <c r="H24" s="22" t="s">
        <v>711</v>
      </c>
      <c r="K24" s="22">
        <v>1</v>
      </c>
      <c r="L24" t="s">
        <v>749</v>
      </c>
      <c r="N24" t="s">
        <v>693</v>
      </c>
      <c r="O24" s="26">
        <v>1</v>
      </c>
      <c r="R24">
        <v>96</v>
      </c>
      <c r="S24" s="26">
        <v>2</v>
      </c>
      <c r="V24">
        <v>99</v>
      </c>
      <c r="W24" t="s">
        <v>705</v>
      </c>
      <c r="X24">
        <v>0</v>
      </c>
      <c r="Z24" s="36" t="s">
        <v>656</v>
      </c>
      <c r="AA24" s="6" t="s">
        <v>752</v>
      </c>
      <c r="AB24" t="s">
        <v>752</v>
      </c>
      <c r="AC24" s="6" t="s">
        <v>756</v>
      </c>
      <c r="AD24" t="s">
        <v>756</v>
      </c>
      <c r="AE24" t="s">
        <v>753</v>
      </c>
      <c r="AF24" t="s">
        <v>754</v>
      </c>
    </row>
    <row r="25" spans="1:33" ht="15.75" customHeight="1">
      <c r="A25" s="2">
        <v>121</v>
      </c>
      <c r="B25" s="34" t="s">
        <v>512</v>
      </c>
      <c r="C25">
        <v>1</v>
      </c>
      <c r="D25">
        <v>2</v>
      </c>
      <c r="E25" t="s">
        <v>687</v>
      </c>
      <c r="F25" t="s">
        <v>688</v>
      </c>
      <c r="G25" t="s">
        <v>748</v>
      </c>
      <c r="H25" s="22" t="s">
        <v>711</v>
      </c>
      <c r="K25" s="22">
        <v>1</v>
      </c>
      <c r="L25" t="s">
        <v>749</v>
      </c>
      <c r="N25" t="s">
        <v>693</v>
      </c>
      <c r="O25" s="26">
        <v>0</v>
      </c>
      <c r="R25">
        <v>141</v>
      </c>
      <c r="S25" s="26">
        <v>1</v>
      </c>
      <c r="V25">
        <v>143</v>
      </c>
      <c r="W25" t="s">
        <v>705</v>
      </c>
      <c r="X25">
        <v>0</v>
      </c>
      <c r="Z25" s="36" t="s">
        <v>599</v>
      </c>
      <c r="AA25" s="6" t="s">
        <v>750</v>
      </c>
      <c r="AB25" t="s">
        <v>751</v>
      </c>
      <c r="AC25" s="6" t="s">
        <v>752</v>
      </c>
      <c r="AD25" t="s">
        <v>752</v>
      </c>
      <c r="AE25" t="s">
        <v>753</v>
      </c>
      <c r="AF25" t="s">
        <v>754</v>
      </c>
    </row>
    <row r="26" spans="1:33" ht="15.75" customHeight="1">
      <c r="A26" s="2">
        <v>121</v>
      </c>
      <c r="B26" s="34" t="s">
        <v>512</v>
      </c>
      <c r="C26">
        <v>1</v>
      </c>
      <c r="D26">
        <v>2</v>
      </c>
      <c r="E26" t="s">
        <v>687</v>
      </c>
      <c r="F26" t="s">
        <v>688</v>
      </c>
      <c r="G26" t="s">
        <v>748</v>
      </c>
      <c r="H26" s="22" t="s">
        <v>711</v>
      </c>
      <c r="K26" s="22">
        <v>1</v>
      </c>
      <c r="L26" t="s">
        <v>749</v>
      </c>
      <c r="N26" t="s">
        <v>693</v>
      </c>
      <c r="O26" s="26">
        <v>0</v>
      </c>
      <c r="R26">
        <v>141</v>
      </c>
      <c r="S26" s="26">
        <v>2</v>
      </c>
      <c r="V26">
        <v>144</v>
      </c>
      <c r="W26" t="s">
        <v>705</v>
      </c>
      <c r="X26">
        <v>0</v>
      </c>
      <c r="Z26" s="36" t="s">
        <v>599</v>
      </c>
      <c r="AA26" s="6" t="s">
        <v>750</v>
      </c>
      <c r="AB26" t="s">
        <v>751</v>
      </c>
      <c r="AC26" s="6" t="s">
        <v>756</v>
      </c>
      <c r="AD26" t="s">
        <v>756</v>
      </c>
      <c r="AE26" t="s">
        <v>753</v>
      </c>
      <c r="AF26" t="s">
        <v>754</v>
      </c>
    </row>
    <row r="27" spans="1:33" ht="15.75" customHeight="1">
      <c r="A27" s="2">
        <v>121</v>
      </c>
      <c r="B27" s="34" t="s">
        <v>512</v>
      </c>
      <c r="C27">
        <v>1</v>
      </c>
      <c r="D27">
        <v>2</v>
      </c>
      <c r="E27" t="s">
        <v>687</v>
      </c>
      <c r="F27" t="s">
        <v>688</v>
      </c>
      <c r="G27" t="s">
        <v>748</v>
      </c>
      <c r="H27" s="22" t="s">
        <v>711</v>
      </c>
      <c r="K27" s="22">
        <v>1</v>
      </c>
      <c r="L27" t="s">
        <v>749</v>
      </c>
      <c r="N27" t="s">
        <v>693</v>
      </c>
      <c r="O27" s="26">
        <v>1</v>
      </c>
      <c r="R27">
        <v>143</v>
      </c>
      <c r="S27" s="26">
        <v>2</v>
      </c>
      <c r="V27">
        <v>144</v>
      </c>
      <c r="W27" t="s">
        <v>705</v>
      </c>
      <c r="X27">
        <v>0</v>
      </c>
      <c r="Z27" s="36" t="s">
        <v>656</v>
      </c>
      <c r="AA27" s="6" t="s">
        <v>752</v>
      </c>
      <c r="AB27" t="s">
        <v>752</v>
      </c>
      <c r="AC27" s="6" t="s">
        <v>756</v>
      </c>
      <c r="AD27" t="s">
        <v>756</v>
      </c>
      <c r="AE27" t="s">
        <v>753</v>
      </c>
      <c r="AF27" t="s">
        <v>754</v>
      </c>
    </row>
    <row r="28" spans="1:33" ht="15.75" customHeight="1">
      <c r="A28" s="2">
        <v>121</v>
      </c>
      <c r="B28" s="34" t="s">
        <v>512</v>
      </c>
      <c r="C28">
        <v>1</v>
      </c>
      <c r="D28">
        <v>3</v>
      </c>
      <c r="E28" t="s">
        <v>687</v>
      </c>
      <c r="F28" t="s">
        <v>688</v>
      </c>
      <c r="G28" t="s">
        <v>748</v>
      </c>
      <c r="H28" s="22" t="s">
        <v>711</v>
      </c>
      <c r="K28" s="22">
        <v>1</v>
      </c>
      <c r="L28" t="s">
        <v>749</v>
      </c>
      <c r="N28" t="s">
        <v>693</v>
      </c>
      <c r="O28" s="26">
        <v>0</v>
      </c>
      <c r="R28">
        <v>159</v>
      </c>
      <c r="S28" s="26">
        <v>1</v>
      </c>
      <c r="V28">
        <v>177</v>
      </c>
      <c r="W28" t="s">
        <v>705</v>
      </c>
      <c r="X28">
        <v>0</v>
      </c>
      <c r="Z28" s="36" t="s">
        <v>599</v>
      </c>
      <c r="AA28" s="6" t="s">
        <v>750</v>
      </c>
      <c r="AB28" t="s">
        <v>751</v>
      </c>
      <c r="AC28" s="6" t="s">
        <v>752</v>
      </c>
      <c r="AD28" t="s">
        <v>752</v>
      </c>
      <c r="AE28" t="s">
        <v>753</v>
      </c>
      <c r="AF28" t="s">
        <v>754</v>
      </c>
    </row>
    <row r="29" spans="1:33" ht="15.75" customHeight="1">
      <c r="A29" s="2">
        <v>121</v>
      </c>
      <c r="B29" s="34" t="s">
        <v>512</v>
      </c>
      <c r="C29">
        <v>1</v>
      </c>
      <c r="D29">
        <v>3</v>
      </c>
      <c r="E29" t="s">
        <v>687</v>
      </c>
      <c r="F29" t="s">
        <v>688</v>
      </c>
      <c r="G29" t="s">
        <v>748</v>
      </c>
      <c r="H29" s="22" t="s">
        <v>711</v>
      </c>
      <c r="K29" s="22">
        <v>1</v>
      </c>
      <c r="L29" t="s">
        <v>749</v>
      </c>
      <c r="N29" t="s">
        <v>693</v>
      </c>
      <c r="O29" s="26">
        <v>0</v>
      </c>
      <c r="R29">
        <v>159</v>
      </c>
      <c r="S29" s="26">
        <v>2</v>
      </c>
      <c r="V29">
        <v>171</v>
      </c>
      <c r="W29" t="s">
        <v>705</v>
      </c>
      <c r="X29">
        <v>0</v>
      </c>
      <c r="Z29" s="36" t="s">
        <v>599</v>
      </c>
      <c r="AA29" s="6" t="s">
        <v>750</v>
      </c>
      <c r="AB29" t="s">
        <v>751</v>
      </c>
      <c r="AC29" s="6" t="s">
        <v>756</v>
      </c>
      <c r="AD29" t="s">
        <v>756</v>
      </c>
      <c r="AE29" t="s">
        <v>753</v>
      </c>
      <c r="AF29" t="s">
        <v>754</v>
      </c>
    </row>
    <row r="30" spans="1:33" ht="15.75" customHeight="1">
      <c r="A30" s="2">
        <v>121</v>
      </c>
      <c r="B30" s="34" t="s">
        <v>512</v>
      </c>
      <c r="C30">
        <v>1</v>
      </c>
      <c r="D30">
        <v>3</v>
      </c>
      <c r="E30" t="s">
        <v>687</v>
      </c>
      <c r="F30" t="s">
        <v>688</v>
      </c>
      <c r="G30" t="s">
        <v>748</v>
      </c>
      <c r="H30" s="22" t="s">
        <v>711</v>
      </c>
      <c r="K30" s="22">
        <v>1</v>
      </c>
      <c r="L30" t="s">
        <v>749</v>
      </c>
      <c r="N30" t="s">
        <v>693</v>
      </c>
      <c r="O30" s="26">
        <v>1</v>
      </c>
      <c r="R30">
        <v>177</v>
      </c>
      <c r="S30" s="26">
        <v>2</v>
      </c>
      <c r="V30">
        <v>171</v>
      </c>
      <c r="W30" t="s">
        <v>705</v>
      </c>
      <c r="X30">
        <v>0</v>
      </c>
      <c r="Z30" s="36" t="s">
        <v>656</v>
      </c>
      <c r="AA30" s="6" t="s">
        <v>752</v>
      </c>
      <c r="AB30" t="s">
        <v>752</v>
      </c>
      <c r="AC30" s="6" t="s">
        <v>756</v>
      </c>
      <c r="AD30" t="s">
        <v>756</v>
      </c>
      <c r="AE30" t="s">
        <v>753</v>
      </c>
      <c r="AF30" t="s">
        <v>754</v>
      </c>
    </row>
    <row r="31" spans="1:33" ht="15.75" customHeight="1">
      <c r="A31" s="2">
        <v>121</v>
      </c>
      <c r="B31" s="34" t="s">
        <v>512</v>
      </c>
      <c r="C31">
        <v>1</v>
      </c>
      <c r="D31">
        <v>4</v>
      </c>
      <c r="E31" t="s">
        <v>687</v>
      </c>
      <c r="F31" t="s">
        <v>688</v>
      </c>
      <c r="G31" t="s">
        <v>748</v>
      </c>
      <c r="H31" s="22" t="s">
        <v>711</v>
      </c>
      <c r="K31" s="22">
        <v>1</v>
      </c>
      <c r="L31" t="s">
        <v>749</v>
      </c>
      <c r="N31" t="s">
        <v>693</v>
      </c>
      <c r="O31" s="26">
        <v>0</v>
      </c>
      <c r="R31">
        <v>149</v>
      </c>
      <c r="S31" s="26">
        <v>1</v>
      </c>
      <c r="V31">
        <v>160</v>
      </c>
      <c r="W31" t="s">
        <v>705</v>
      </c>
      <c r="X31">
        <v>0</v>
      </c>
      <c r="Z31" s="36" t="s">
        <v>599</v>
      </c>
      <c r="AA31" s="6" t="s">
        <v>750</v>
      </c>
      <c r="AB31" t="s">
        <v>751</v>
      </c>
      <c r="AC31" s="6" t="s">
        <v>752</v>
      </c>
      <c r="AD31" t="s">
        <v>752</v>
      </c>
      <c r="AE31" t="s">
        <v>753</v>
      </c>
      <c r="AF31" t="s">
        <v>754</v>
      </c>
    </row>
    <row r="32" spans="1:33" ht="15.75" customHeight="1">
      <c r="A32" s="2">
        <v>121</v>
      </c>
      <c r="B32" s="34" t="s">
        <v>512</v>
      </c>
      <c r="C32">
        <v>1</v>
      </c>
      <c r="D32">
        <v>4</v>
      </c>
      <c r="E32" t="s">
        <v>687</v>
      </c>
      <c r="F32" t="s">
        <v>688</v>
      </c>
      <c r="G32" t="s">
        <v>748</v>
      </c>
      <c r="H32" s="22" t="s">
        <v>711</v>
      </c>
      <c r="K32" s="22">
        <v>1</v>
      </c>
      <c r="L32" t="s">
        <v>749</v>
      </c>
      <c r="N32" t="s">
        <v>693</v>
      </c>
      <c r="O32" s="26">
        <v>0</v>
      </c>
      <c r="R32">
        <v>149</v>
      </c>
      <c r="S32" s="26">
        <v>2</v>
      </c>
      <c r="V32">
        <v>171</v>
      </c>
      <c r="W32" t="s">
        <v>705</v>
      </c>
      <c r="X32">
        <v>0</v>
      </c>
      <c r="Z32" s="36" t="s">
        <v>599</v>
      </c>
      <c r="AA32" s="6" t="s">
        <v>750</v>
      </c>
      <c r="AB32" t="s">
        <v>751</v>
      </c>
      <c r="AC32" s="6" t="s">
        <v>756</v>
      </c>
      <c r="AD32" t="s">
        <v>756</v>
      </c>
      <c r="AE32" t="s">
        <v>753</v>
      </c>
      <c r="AF32" t="s">
        <v>754</v>
      </c>
    </row>
    <row r="33" spans="1:32" ht="15.75" customHeight="1">
      <c r="A33" s="2">
        <v>121</v>
      </c>
      <c r="B33" s="34" t="s">
        <v>512</v>
      </c>
      <c r="C33">
        <v>1</v>
      </c>
      <c r="D33">
        <v>4</v>
      </c>
      <c r="E33" t="s">
        <v>687</v>
      </c>
      <c r="F33" t="s">
        <v>688</v>
      </c>
      <c r="G33" t="s">
        <v>748</v>
      </c>
      <c r="H33" s="22" t="s">
        <v>711</v>
      </c>
      <c r="K33" s="22">
        <v>1</v>
      </c>
      <c r="L33" t="s">
        <v>749</v>
      </c>
      <c r="N33" t="s">
        <v>693</v>
      </c>
      <c r="O33" s="26">
        <v>1</v>
      </c>
      <c r="R33">
        <v>160</v>
      </c>
      <c r="S33" s="26">
        <v>2</v>
      </c>
      <c r="V33">
        <v>171</v>
      </c>
      <c r="W33" t="s">
        <v>705</v>
      </c>
      <c r="X33">
        <v>0</v>
      </c>
      <c r="Z33" s="36" t="s">
        <v>656</v>
      </c>
      <c r="AA33" s="6" t="s">
        <v>752</v>
      </c>
      <c r="AB33" t="s">
        <v>752</v>
      </c>
      <c r="AC33" s="6" t="s">
        <v>756</v>
      </c>
      <c r="AD33" t="s">
        <v>756</v>
      </c>
      <c r="AE33" t="s">
        <v>753</v>
      </c>
      <c r="AF33" t="s">
        <v>754</v>
      </c>
    </row>
    <row r="34" spans="1:32" ht="15.75" customHeight="1">
      <c r="A34" s="2">
        <v>121</v>
      </c>
      <c r="B34" s="34" t="s">
        <v>512</v>
      </c>
      <c r="C34">
        <v>1</v>
      </c>
      <c r="D34">
        <v>5</v>
      </c>
      <c r="E34" t="s">
        <v>687</v>
      </c>
      <c r="F34" t="s">
        <v>688</v>
      </c>
      <c r="G34" t="s">
        <v>748</v>
      </c>
      <c r="H34" s="22" t="s">
        <v>711</v>
      </c>
      <c r="K34" s="22">
        <v>1</v>
      </c>
      <c r="L34" t="s">
        <v>749</v>
      </c>
      <c r="N34" t="s">
        <v>693</v>
      </c>
      <c r="O34" s="26">
        <v>0</v>
      </c>
      <c r="R34">
        <v>113</v>
      </c>
      <c r="S34" s="26">
        <v>1</v>
      </c>
      <c r="V34">
        <v>105</v>
      </c>
      <c r="W34" t="s">
        <v>705</v>
      </c>
      <c r="X34">
        <v>0</v>
      </c>
      <c r="Z34" s="36" t="s">
        <v>599</v>
      </c>
      <c r="AA34" s="6" t="s">
        <v>750</v>
      </c>
      <c r="AB34" t="s">
        <v>751</v>
      </c>
      <c r="AC34" s="6" t="s">
        <v>752</v>
      </c>
      <c r="AD34" t="s">
        <v>752</v>
      </c>
      <c r="AE34" t="s">
        <v>753</v>
      </c>
      <c r="AF34" t="s">
        <v>754</v>
      </c>
    </row>
    <row r="35" spans="1:32" ht="15.75" customHeight="1">
      <c r="A35" s="2">
        <v>121</v>
      </c>
      <c r="B35" s="34" t="s">
        <v>512</v>
      </c>
      <c r="C35">
        <v>1</v>
      </c>
      <c r="D35">
        <v>5</v>
      </c>
      <c r="E35" t="s">
        <v>687</v>
      </c>
      <c r="F35" t="s">
        <v>688</v>
      </c>
      <c r="G35" t="s">
        <v>748</v>
      </c>
      <c r="H35" s="22" t="s">
        <v>711</v>
      </c>
      <c r="K35" s="22">
        <v>1</v>
      </c>
      <c r="L35" t="s">
        <v>749</v>
      </c>
      <c r="N35" t="s">
        <v>693</v>
      </c>
      <c r="O35" s="26">
        <v>0</v>
      </c>
      <c r="R35">
        <v>105</v>
      </c>
      <c r="S35" s="26">
        <v>2</v>
      </c>
      <c r="V35">
        <v>113</v>
      </c>
      <c r="W35" t="s">
        <v>705</v>
      </c>
      <c r="X35">
        <v>0</v>
      </c>
      <c r="Z35" s="36" t="s">
        <v>599</v>
      </c>
      <c r="AA35" s="6" t="s">
        <v>750</v>
      </c>
      <c r="AB35" t="s">
        <v>751</v>
      </c>
      <c r="AC35" s="6" t="s">
        <v>756</v>
      </c>
      <c r="AD35" t="s">
        <v>756</v>
      </c>
      <c r="AE35" t="s">
        <v>753</v>
      </c>
      <c r="AF35" t="s">
        <v>754</v>
      </c>
    </row>
    <row r="36" spans="1:32" ht="15.75" customHeight="1">
      <c r="A36" s="2">
        <v>121</v>
      </c>
      <c r="B36" s="34" t="s">
        <v>512</v>
      </c>
      <c r="C36">
        <v>1</v>
      </c>
      <c r="D36">
        <v>5</v>
      </c>
      <c r="E36" t="s">
        <v>687</v>
      </c>
      <c r="F36" t="s">
        <v>688</v>
      </c>
      <c r="G36" t="s">
        <v>748</v>
      </c>
      <c r="H36" s="22" t="s">
        <v>711</v>
      </c>
      <c r="K36" s="22">
        <v>1</v>
      </c>
      <c r="L36" t="s">
        <v>749</v>
      </c>
      <c r="N36" t="s">
        <v>693</v>
      </c>
      <c r="O36" s="26">
        <v>1</v>
      </c>
      <c r="R36">
        <v>113</v>
      </c>
      <c r="S36" s="26">
        <v>2</v>
      </c>
      <c r="V36">
        <v>113</v>
      </c>
      <c r="W36" t="s">
        <v>705</v>
      </c>
      <c r="X36">
        <v>0</v>
      </c>
      <c r="Z36" s="36" t="s">
        <v>656</v>
      </c>
      <c r="AA36" s="6" t="s">
        <v>752</v>
      </c>
      <c r="AB36" t="s">
        <v>752</v>
      </c>
      <c r="AC36" s="6" t="s">
        <v>756</v>
      </c>
      <c r="AD36" t="s">
        <v>756</v>
      </c>
      <c r="AE36" t="s">
        <v>753</v>
      </c>
      <c r="AF36" t="s">
        <v>754</v>
      </c>
    </row>
    <row r="37" spans="1:32" ht="15.75" customHeight="1">
      <c r="A37" s="2">
        <v>121</v>
      </c>
      <c r="B37" s="34" t="s">
        <v>512</v>
      </c>
      <c r="C37">
        <v>1</v>
      </c>
      <c r="D37">
        <v>6</v>
      </c>
      <c r="E37" t="s">
        <v>687</v>
      </c>
      <c r="F37" t="s">
        <v>688</v>
      </c>
      <c r="G37" t="s">
        <v>748</v>
      </c>
      <c r="H37" s="22" t="s">
        <v>711</v>
      </c>
      <c r="K37" s="22">
        <v>1</v>
      </c>
      <c r="L37" t="s">
        <v>749</v>
      </c>
      <c r="N37" t="s">
        <v>693</v>
      </c>
      <c r="O37" s="26">
        <v>0</v>
      </c>
      <c r="R37">
        <v>72</v>
      </c>
      <c r="S37" s="26">
        <v>1</v>
      </c>
      <c r="V37">
        <v>96</v>
      </c>
      <c r="W37" t="s">
        <v>705</v>
      </c>
      <c r="X37">
        <v>0</v>
      </c>
      <c r="Z37" s="36" t="s">
        <v>599</v>
      </c>
      <c r="AA37" s="6" t="s">
        <v>750</v>
      </c>
      <c r="AB37" t="s">
        <v>751</v>
      </c>
      <c r="AC37" s="6" t="s">
        <v>752</v>
      </c>
      <c r="AD37" t="s">
        <v>752</v>
      </c>
      <c r="AE37" t="s">
        <v>753</v>
      </c>
      <c r="AF37" t="s">
        <v>754</v>
      </c>
    </row>
    <row r="38" spans="1:32" ht="15.75" customHeight="1">
      <c r="A38" s="2">
        <v>121</v>
      </c>
      <c r="B38" s="34" t="s">
        <v>512</v>
      </c>
      <c r="C38">
        <v>1</v>
      </c>
      <c r="D38">
        <v>6</v>
      </c>
      <c r="E38" t="s">
        <v>687</v>
      </c>
      <c r="F38" t="s">
        <v>688</v>
      </c>
      <c r="G38" t="s">
        <v>748</v>
      </c>
      <c r="H38" s="22" t="s">
        <v>711</v>
      </c>
      <c r="K38" s="22">
        <v>1</v>
      </c>
      <c r="L38" t="s">
        <v>749</v>
      </c>
      <c r="N38" t="s">
        <v>693</v>
      </c>
      <c r="O38" s="26">
        <v>0</v>
      </c>
      <c r="R38">
        <v>72</v>
      </c>
      <c r="S38" s="26">
        <v>2</v>
      </c>
      <c r="V38">
        <v>85</v>
      </c>
      <c r="W38" t="s">
        <v>705</v>
      </c>
      <c r="X38">
        <v>0</v>
      </c>
      <c r="Z38" s="36" t="s">
        <v>599</v>
      </c>
      <c r="AA38" s="6" t="s">
        <v>750</v>
      </c>
      <c r="AB38" t="s">
        <v>751</v>
      </c>
      <c r="AC38" s="6" t="s">
        <v>756</v>
      </c>
      <c r="AD38" t="s">
        <v>756</v>
      </c>
      <c r="AE38" t="s">
        <v>753</v>
      </c>
      <c r="AF38" t="s">
        <v>754</v>
      </c>
    </row>
    <row r="39" spans="1:32" ht="15.75" customHeight="1">
      <c r="A39" s="2">
        <v>121</v>
      </c>
      <c r="B39" s="34" t="s">
        <v>512</v>
      </c>
      <c r="C39">
        <v>1</v>
      </c>
      <c r="D39">
        <v>6</v>
      </c>
      <c r="E39" t="s">
        <v>687</v>
      </c>
      <c r="F39" t="s">
        <v>688</v>
      </c>
      <c r="G39" t="s">
        <v>748</v>
      </c>
      <c r="H39" s="22" t="s">
        <v>711</v>
      </c>
      <c r="K39" s="22">
        <v>1</v>
      </c>
      <c r="L39" t="s">
        <v>749</v>
      </c>
      <c r="N39" t="s">
        <v>693</v>
      </c>
      <c r="O39" s="26">
        <v>1</v>
      </c>
      <c r="R39">
        <v>96</v>
      </c>
      <c r="S39" s="26">
        <v>2</v>
      </c>
      <c r="V39">
        <v>85</v>
      </c>
      <c r="W39" t="s">
        <v>705</v>
      </c>
      <c r="X39">
        <v>0</v>
      </c>
      <c r="Z39" s="36" t="s">
        <v>656</v>
      </c>
      <c r="AA39" s="6" t="s">
        <v>752</v>
      </c>
      <c r="AB39" t="s">
        <v>752</v>
      </c>
      <c r="AC39" s="6" t="s">
        <v>756</v>
      </c>
      <c r="AD39" t="s">
        <v>756</v>
      </c>
      <c r="AE39" t="s">
        <v>753</v>
      </c>
      <c r="AF39" t="s">
        <v>754</v>
      </c>
    </row>
    <row r="40" spans="1:32" ht="15.75" customHeight="1">
      <c r="A40" s="2">
        <v>121</v>
      </c>
      <c r="B40" s="34" t="s">
        <v>512</v>
      </c>
      <c r="C40">
        <v>2</v>
      </c>
      <c r="D40">
        <v>1</v>
      </c>
      <c r="E40" t="s">
        <v>687</v>
      </c>
      <c r="F40" t="s">
        <v>688</v>
      </c>
      <c r="G40" t="s">
        <v>748</v>
      </c>
      <c r="H40" s="22" t="s">
        <v>711</v>
      </c>
      <c r="K40" s="22">
        <v>2</v>
      </c>
      <c r="L40" t="s">
        <v>749</v>
      </c>
      <c r="N40" t="s">
        <v>693</v>
      </c>
      <c r="O40" s="26">
        <v>0</v>
      </c>
      <c r="R40">
        <v>182</v>
      </c>
      <c r="S40" s="26">
        <v>1</v>
      </c>
      <c r="V40">
        <v>166</v>
      </c>
      <c r="W40" t="s">
        <v>705</v>
      </c>
      <c r="X40">
        <v>0</v>
      </c>
      <c r="Z40" s="36" t="s">
        <v>599</v>
      </c>
      <c r="AA40" s="6" t="s">
        <v>750</v>
      </c>
      <c r="AB40" t="s">
        <v>751</v>
      </c>
      <c r="AC40" s="6" t="s">
        <v>752</v>
      </c>
      <c r="AD40" t="s">
        <v>752</v>
      </c>
      <c r="AE40" t="s">
        <v>753</v>
      </c>
      <c r="AF40" t="s">
        <v>754</v>
      </c>
    </row>
    <row r="41" spans="1:32" ht="15.75" customHeight="1">
      <c r="A41" s="2">
        <v>121</v>
      </c>
      <c r="B41" s="34" t="s">
        <v>512</v>
      </c>
      <c r="C41">
        <v>2</v>
      </c>
      <c r="D41">
        <v>1</v>
      </c>
      <c r="E41" t="s">
        <v>687</v>
      </c>
      <c r="F41" t="s">
        <v>688</v>
      </c>
      <c r="G41" t="s">
        <v>748</v>
      </c>
      <c r="H41" s="22" t="s">
        <v>711</v>
      </c>
      <c r="K41" s="22">
        <v>2</v>
      </c>
      <c r="L41" t="s">
        <v>749</v>
      </c>
      <c r="N41" t="s">
        <v>693</v>
      </c>
      <c r="O41" s="26">
        <v>0</v>
      </c>
      <c r="R41">
        <v>182</v>
      </c>
      <c r="S41" s="26">
        <v>2</v>
      </c>
      <c r="V41">
        <v>172</v>
      </c>
      <c r="W41" t="s">
        <v>705</v>
      </c>
      <c r="X41">
        <v>0</v>
      </c>
      <c r="Z41" s="36" t="s">
        <v>599</v>
      </c>
      <c r="AA41" s="6" t="s">
        <v>750</v>
      </c>
      <c r="AB41" t="s">
        <v>751</v>
      </c>
      <c r="AC41" s="6" t="s">
        <v>756</v>
      </c>
      <c r="AD41" t="s">
        <v>756</v>
      </c>
      <c r="AE41" t="s">
        <v>753</v>
      </c>
      <c r="AF41" t="s">
        <v>754</v>
      </c>
    </row>
    <row r="42" spans="1:32" ht="15.75" customHeight="1">
      <c r="A42" s="2">
        <v>121</v>
      </c>
      <c r="B42" s="34" t="s">
        <v>512</v>
      </c>
      <c r="C42">
        <v>2</v>
      </c>
      <c r="D42">
        <v>1</v>
      </c>
      <c r="E42" t="s">
        <v>687</v>
      </c>
      <c r="F42" t="s">
        <v>688</v>
      </c>
      <c r="G42" t="s">
        <v>748</v>
      </c>
      <c r="H42" s="22" t="s">
        <v>711</v>
      </c>
      <c r="K42" s="22">
        <v>2</v>
      </c>
      <c r="L42" t="s">
        <v>749</v>
      </c>
      <c r="N42" t="s">
        <v>693</v>
      </c>
      <c r="O42" s="26">
        <v>1</v>
      </c>
      <c r="R42">
        <v>166</v>
      </c>
      <c r="S42" s="26">
        <v>2</v>
      </c>
      <c r="V42">
        <v>172</v>
      </c>
      <c r="W42" t="s">
        <v>705</v>
      </c>
      <c r="X42">
        <v>0</v>
      </c>
      <c r="Z42" s="36" t="s">
        <v>656</v>
      </c>
      <c r="AA42" s="6" t="s">
        <v>752</v>
      </c>
      <c r="AB42" t="s">
        <v>752</v>
      </c>
      <c r="AC42" s="6" t="s">
        <v>756</v>
      </c>
      <c r="AD42" t="s">
        <v>756</v>
      </c>
      <c r="AE42" t="s">
        <v>753</v>
      </c>
      <c r="AF42" t="s">
        <v>754</v>
      </c>
    </row>
    <row r="43" spans="1:32" ht="15.75" customHeight="1">
      <c r="A43" s="2">
        <v>121</v>
      </c>
      <c r="B43" s="34" t="s">
        <v>512</v>
      </c>
      <c r="C43">
        <v>2</v>
      </c>
      <c r="D43">
        <v>1</v>
      </c>
      <c r="E43" t="s">
        <v>687</v>
      </c>
      <c r="F43" t="s">
        <v>688</v>
      </c>
      <c r="G43" t="s">
        <v>748</v>
      </c>
      <c r="H43" s="22" t="s">
        <v>711</v>
      </c>
      <c r="K43" s="22">
        <v>2</v>
      </c>
      <c r="L43" t="s">
        <v>749</v>
      </c>
      <c r="N43" t="s">
        <v>693</v>
      </c>
      <c r="O43" s="26">
        <v>0</v>
      </c>
      <c r="R43">
        <v>88</v>
      </c>
      <c r="S43" s="26">
        <v>1</v>
      </c>
      <c r="V43">
        <v>83</v>
      </c>
      <c r="W43" t="s">
        <v>705</v>
      </c>
      <c r="X43">
        <v>0</v>
      </c>
      <c r="Z43" s="36" t="s">
        <v>599</v>
      </c>
      <c r="AA43" s="6" t="s">
        <v>750</v>
      </c>
      <c r="AB43" t="s">
        <v>751</v>
      </c>
      <c r="AC43" s="6" t="s">
        <v>752</v>
      </c>
      <c r="AD43" t="s">
        <v>752</v>
      </c>
      <c r="AE43" t="s">
        <v>753</v>
      </c>
      <c r="AF43" t="s">
        <v>754</v>
      </c>
    </row>
    <row r="44" spans="1:32" ht="15.75" customHeight="1">
      <c r="A44" s="2">
        <v>121</v>
      </c>
      <c r="B44" s="34" t="s">
        <v>512</v>
      </c>
      <c r="C44">
        <v>2</v>
      </c>
      <c r="D44">
        <v>1</v>
      </c>
      <c r="E44" t="s">
        <v>687</v>
      </c>
      <c r="F44" t="s">
        <v>688</v>
      </c>
      <c r="G44" t="s">
        <v>748</v>
      </c>
      <c r="H44" s="22" t="s">
        <v>711</v>
      </c>
      <c r="K44" s="22">
        <v>2</v>
      </c>
      <c r="L44" t="s">
        <v>749</v>
      </c>
      <c r="N44" t="s">
        <v>693</v>
      </c>
      <c r="O44" s="26">
        <v>0</v>
      </c>
      <c r="R44">
        <v>88</v>
      </c>
      <c r="S44" s="26">
        <v>2</v>
      </c>
      <c r="V44">
        <v>88</v>
      </c>
      <c r="W44" t="s">
        <v>705</v>
      </c>
      <c r="X44">
        <v>0</v>
      </c>
      <c r="Z44" s="36" t="s">
        <v>599</v>
      </c>
      <c r="AA44" s="6" t="s">
        <v>750</v>
      </c>
      <c r="AB44" t="s">
        <v>751</v>
      </c>
      <c r="AC44" s="6" t="s">
        <v>756</v>
      </c>
      <c r="AD44" t="s">
        <v>756</v>
      </c>
      <c r="AE44" t="s">
        <v>753</v>
      </c>
      <c r="AF44" t="s">
        <v>754</v>
      </c>
    </row>
    <row r="45" spans="1:32" ht="15.75" customHeight="1">
      <c r="A45" s="2">
        <v>121</v>
      </c>
      <c r="B45" s="34" t="s">
        <v>512</v>
      </c>
      <c r="C45">
        <v>2</v>
      </c>
      <c r="D45">
        <v>1</v>
      </c>
      <c r="E45" t="s">
        <v>687</v>
      </c>
      <c r="F45" t="s">
        <v>688</v>
      </c>
      <c r="G45" t="s">
        <v>748</v>
      </c>
      <c r="H45" s="22" t="s">
        <v>711</v>
      </c>
      <c r="K45" s="22">
        <v>2</v>
      </c>
      <c r="L45" t="s">
        <v>749</v>
      </c>
      <c r="N45" t="s">
        <v>693</v>
      </c>
      <c r="O45" s="26">
        <v>1</v>
      </c>
      <c r="R45">
        <v>83</v>
      </c>
      <c r="S45" s="26">
        <v>2</v>
      </c>
      <c r="V45">
        <v>88</v>
      </c>
      <c r="W45" t="s">
        <v>705</v>
      </c>
      <c r="X45">
        <v>0</v>
      </c>
      <c r="Z45" s="36" t="s">
        <v>656</v>
      </c>
      <c r="AA45" s="6" t="s">
        <v>752</v>
      </c>
      <c r="AB45" t="s">
        <v>752</v>
      </c>
      <c r="AC45" s="6" t="s">
        <v>756</v>
      </c>
      <c r="AD45" t="s">
        <v>756</v>
      </c>
      <c r="AE45" t="s">
        <v>753</v>
      </c>
      <c r="AF45" t="s">
        <v>754</v>
      </c>
    </row>
    <row r="46" spans="1:32" ht="15.75" customHeight="1">
      <c r="A46" s="2">
        <v>121</v>
      </c>
      <c r="B46" s="34" t="s">
        <v>512</v>
      </c>
      <c r="C46">
        <v>2</v>
      </c>
      <c r="D46">
        <v>2</v>
      </c>
      <c r="E46" t="s">
        <v>687</v>
      </c>
      <c r="F46" t="s">
        <v>688</v>
      </c>
      <c r="G46" t="s">
        <v>748</v>
      </c>
      <c r="H46" s="22" t="s">
        <v>711</v>
      </c>
      <c r="K46" s="22">
        <v>2</v>
      </c>
      <c r="L46" t="s">
        <v>749</v>
      </c>
      <c r="N46" t="s">
        <v>693</v>
      </c>
      <c r="O46" s="26">
        <v>0</v>
      </c>
      <c r="R46">
        <v>197</v>
      </c>
      <c r="S46" s="26">
        <v>1</v>
      </c>
      <c r="V46">
        <v>187</v>
      </c>
      <c r="W46" t="s">
        <v>705</v>
      </c>
      <c r="X46">
        <v>0</v>
      </c>
      <c r="Z46" s="36" t="s">
        <v>599</v>
      </c>
      <c r="AA46" s="6" t="s">
        <v>750</v>
      </c>
      <c r="AB46" t="s">
        <v>751</v>
      </c>
      <c r="AC46" s="6" t="s">
        <v>752</v>
      </c>
      <c r="AD46" t="s">
        <v>752</v>
      </c>
      <c r="AE46" t="s">
        <v>753</v>
      </c>
      <c r="AF46" t="s">
        <v>754</v>
      </c>
    </row>
    <row r="47" spans="1:32" ht="15.75" customHeight="1">
      <c r="A47" s="2">
        <v>121</v>
      </c>
      <c r="B47" s="34" t="s">
        <v>512</v>
      </c>
      <c r="C47">
        <v>2</v>
      </c>
      <c r="D47">
        <v>2</v>
      </c>
      <c r="E47" t="s">
        <v>687</v>
      </c>
      <c r="F47" t="s">
        <v>688</v>
      </c>
      <c r="G47" t="s">
        <v>748</v>
      </c>
      <c r="H47" s="22" t="s">
        <v>711</v>
      </c>
      <c r="K47" s="22">
        <v>2</v>
      </c>
      <c r="L47" t="s">
        <v>749</v>
      </c>
      <c r="N47" t="s">
        <v>693</v>
      </c>
      <c r="O47" s="26">
        <v>0</v>
      </c>
      <c r="R47">
        <v>197</v>
      </c>
      <c r="S47" s="26">
        <v>2</v>
      </c>
      <c r="V47">
        <v>196</v>
      </c>
      <c r="W47" t="s">
        <v>705</v>
      </c>
      <c r="X47">
        <v>0</v>
      </c>
      <c r="Z47" s="36" t="s">
        <v>599</v>
      </c>
      <c r="AA47" s="6" t="s">
        <v>750</v>
      </c>
      <c r="AB47" t="s">
        <v>751</v>
      </c>
      <c r="AC47" s="6" t="s">
        <v>756</v>
      </c>
      <c r="AD47" t="s">
        <v>756</v>
      </c>
      <c r="AE47" t="s">
        <v>753</v>
      </c>
      <c r="AF47" t="s">
        <v>754</v>
      </c>
    </row>
    <row r="48" spans="1:32" ht="15.75" customHeight="1">
      <c r="A48" s="2">
        <v>121</v>
      </c>
      <c r="B48" s="34" t="s">
        <v>512</v>
      </c>
      <c r="C48">
        <v>2</v>
      </c>
      <c r="D48">
        <v>2</v>
      </c>
      <c r="E48" t="s">
        <v>687</v>
      </c>
      <c r="F48" t="s">
        <v>688</v>
      </c>
      <c r="G48" t="s">
        <v>748</v>
      </c>
      <c r="H48" s="22" t="s">
        <v>711</v>
      </c>
      <c r="K48" s="22">
        <v>2</v>
      </c>
      <c r="L48" t="s">
        <v>749</v>
      </c>
      <c r="N48" t="s">
        <v>693</v>
      </c>
      <c r="O48" s="26">
        <v>1</v>
      </c>
      <c r="R48">
        <v>187</v>
      </c>
      <c r="S48" s="26">
        <v>2</v>
      </c>
      <c r="V48">
        <v>196</v>
      </c>
      <c r="W48" t="s">
        <v>705</v>
      </c>
      <c r="X48">
        <v>0</v>
      </c>
      <c r="Z48" s="36" t="s">
        <v>656</v>
      </c>
      <c r="AA48" s="6" t="s">
        <v>752</v>
      </c>
      <c r="AB48" t="s">
        <v>752</v>
      </c>
      <c r="AC48" s="6" t="s">
        <v>756</v>
      </c>
      <c r="AD48" t="s">
        <v>756</v>
      </c>
      <c r="AE48" t="s">
        <v>753</v>
      </c>
      <c r="AF48" t="s">
        <v>754</v>
      </c>
    </row>
    <row r="49" spans="1:32" ht="15.75" customHeight="1">
      <c r="A49" s="2">
        <v>121</v>
      </c>
      <c r="B49" s="34" t="s">
        <v>512</v>
      </c>
      <c r="C49">
        <v>2</v>
      </c>
      <c r="D49">
        <v>3</v>
      </c>
      <c r="E49" t="s">
        <v>687</v>
      </c>
      <c r="F49" t="s">
        <v>688</v>
      </c>
      <c r="G49" t="s">
        <v>748</v>
      </c>
      <c r="H49" s="22" t="s">
        <v>711</v>
      </c>
      <c r="K49" s="22">
        <v>2</v>
      </c>
      <c r="L49" t="s">
        <v>749</v>
      </c>
      <c r="N49" t="s">
        <v>693</v>
      </c>
      <c r="O49" s="26">
        <v>0</v>
      </c>
      <c r="R49">
        <v>211</v>
      </c>
      <c r="S49" s="26">
        <v>1</v>
      </c>
      <c r="V49">
        <v>224</v>
      </c>
      <c r="W49">
        <v>5.0000000000000001E-3</v>
      </c>
      <c r="X49">
        <v>1</v>
      </c>
      <c r="Z49" s="36" t="s">
        <v>599</v>
      </c>
      <c r="AA49" s="6" t="s">
        <v>750</v>
      </c>
      <c r="AB49" t="s">
        <v>751</v>
      </c>
      <c r="AC49" s="6" t="s">
        <v>752</v>
      </c>
      <c r="AD49" t="s">
        <v>752</v>
      </c>
      <c r="AE49" t="s">
        <v>753</v>
      </c>
      <c r="AF49" t="s">
        <v>754</v>
      </c>
    </row>
    <row r="50" spans="1:32" ht="15.75" customHeight="1">
      <c r="A50" s="2">
        <v>121</v>
      </c>
      <c r="B50" s="34" t="s">
        <v>512</v>
      </c>
      <c r="C50">
        <v>2</v>
      </c>
      <c r="D50">
        <v>3</v>
      </c>
      <c r="E50" t="s">
        <v>687</v>
      </c>
      <c r="F50" t="s">
        <v>688</v>
      </c>
      <c r="G50" t="s">
        <v>748</v>
      </c>
      <c r="H50" s="22" t="s">
        <v>711</v>
      </c>
      <c r="K50" s="22">
        <v>2</v>
      </c>
      <c r="L50" t="s">
        <v>749</v>
      </c>
      <c r="N50" t="s">
        <v>693</v>
      </c>
      <c r="O50" s="26">
        <v>0</v>
      </c>
      <c r="R50">
        <v>211</v>
      </c>
      <c r="S50" s="26">
        <v>2</v>
      </c>
      <c r="V50">
        <v>236</v>
      </c>
      <c r="W50">
        <v>5.0000000000000001E-3</v>
      </c>
      <c r="X50">
        <v>1</v>
      </c>
      <c r="Z50" s="36" t="s">
        <v>599</v>
      </c>
      <c r="AA50" s="6" t="s">
        <v>750</v>
      </c>
      <c r="AB50" t="s">
        <v>751</v>
      </c>
      <c r="AC50" s="6" t="s">
        <v>756</v>
      </c>
      <c r="AD50" t="s">
        <v>756</v>
      </c>
      <c r="AE50" t="s">
        <v>753</v>
      </c>
      <c r="AF50" t="s">
        <v>754</v>
      </c>
    </row>
    <row r="51" spans="1:32" ht="15.75" customHeight="1">
      <c r="A51" s="2">
        <v>121</v>
      </c>
      <c r="B51" s="34" t="s">
        <v>512</v>
      </c>
      <c r="C51">
        <v>2</v>
      </c>
      <c r="D51">
        <v>3</v>
      </c>
      <c r="E51" t="s">
        <v>687</v>
      </c>
      <c r="F51" t="s">
        <v>688</v>
      </c>
      <c r="G51" t="s">
        <v>748</v>
      </c>
      <c r="H51" s="22" t="s">
        <v>711</v>
      </c>
      <c r="K51" s="22">
        <v>2</v>
      </c>
      <c r="L51" t="s">
        <v>749</v>
      </c>
      <c r="N51" t="s">
        <v>693</v>
      </c>
      <c r="O51" s="26">
        <v>1</v>
      </c>
      <c r="R51">
        <v>224</v>
      </c>
      <c r="S51" s="26">
        <v>2</v>
      </c>
      <c r="V51">
        <v>236</v>
      </c>
      <c r="W51">
        <v>5.0000000000000001E-3</v>
      </c>
      <c r="X51">
        <v>1</v>
      </c>
      <c r="Z51" s="36" t="s">
        <v>656</v>
      </c>
      <c r="AA51" s="6" t="s">
        <v>752</v>
      </c>
      <c r="AB51" t="s">
        <v>752</v>
      </c>
      <c r="AC51" s="6" t="s">
        <v>756</v>
      </c>
      <c r="AD51" t="s">
        <v>756</v>
      </c>
      <c r="AE51" t="s">
        <v>753</v>
      </c>
      <c r="AF51" t="s">
        <v>754</v>
      </c>
    </row>
    <row r="52" spans="1:32" ht="15.75" customHeight="1">
      <c r="A52" s="2">
        <v>121</v>
      </c>
      <c r="B52" s="34" t="s">
        <v>512</v>
      </c>
      <c r="C52">
        <v>2</v>
      </c>
      <c r="D52">
        <v>4</v>
      </c>
      <c r="E52" t="s">
        <v>687</v>
      </c>
      <c r="F52" t="s">
        <v>688</v>
      </c>
      <c r="G52" t="s">
        <v>748</v>
      </c>
      <c r="H52" s="22" t="s">
        <v>711</v>
      </c>
      <c r="K52" s="22">
        <v>2</v>
      </c>
      <c r="L52" t="s">
        <v>749</v>
      </c>
      <c r="N52" t="s">
        <v>693</v>
      </c>
      <c r="O52" s="26">
        <v>0</v>
      </c>
      <c r="R52">
        <v>143</v>
      </c>
      <c r="S52" s="26">
        <v>1</v>
      </c>
      <c r="V52">
        <v>140</v>
      </c>
      <c r="W52" t="s">
        <v>705</v>
      </c>
      <c r="X52">
        <v>0</v>
      </c>
      <c r="Z52" s="36" t="s">
        <v>599</v>
      </c>
      <c r="AA52" s="6" t="s">
        <v>750</v>
      </c>
      <c r="AB52" t="s">
        <v>751</v>
      </c>
      <c r="AC52" s="6" t="s">
        <v>752</v>
      </c>
      <c r="AD52" t="s">
        <v>752</v>
      </c>
      <c r="AE52" t="s">
        <v>753</v>
      </c>
      <c r="AF52" t="s">
        <v>754</v>
      </c>
    </row>
    <row r="53" spans="1:32" ht="15.75" customHeight="1">
      <c r="A53" s="2">
        <v>121</v>
      </c>
      <c r="B53" s="34" t="s">
        <v>512</v>
      </c>
      <c r="C53">
        <v>2</v>
      </c>
      <c r="D53">
        <v>4</v>
      </c>
      <c r="E53" t="s">
        <v>687</v>
      </c>
      <c r="F53" t="s">
        <v>688</v>
      </c>
      <c r="G53" t="s">
        <v>748</v>
      </c>
      <c r="H53" s="22" t="s">
        <v>711</v>
      </c>
      <c r="K53" s="22">
        <v>2</v>
      </c>
      <c r="L53" t="s">
        <v>749</v>
      </c>
      <c r="N53" t="s">
        <v>693</v>
      </c>
      <c r="O53" s="26">
        <v>0</v>
      </c>
      <c r="R53">
        <v>143</v>
      </c>
      <c r="S53" s="26">
        <v>2</v>
      </c>
      <c r="V53">
        <v>132</v>
      </c>
      <c r="W53" t="s">
        <v>705</v>
      </c>
      <c r="X53">
        <v>0</v>
      </c>
      <c r="Z53" s="36" t="s">
        <v>599</v>
      </c>
      <c r="AA53" s="6" t="s">
        <v>750</v>
      </c>
      <c r="AB53" t="s">
        <v>751</v>
      </c>
      <c r="AC53" s="6" t="s">
        <v>756</v>
      </c>
      <c r="AD53" t="s">
        <v>756</v>
      </c>
      <c r="AE53" t="s">
        <v>753</v>
      </c>
      <c r="AF53" t="s">
        <v>754</v>
      </c>
    </row>
    <row r="54" spans="1:32" ht="15.75" customHeight="1">
      <c r="A54" s="2">
        <v>121</v>
      </c>
      <c r="B54" s="34" t="s">
        <v>512</v>
      </c>
      <c r="C54">
        <v>2</v>
      </c>
      <c r="D54">
        <v>4</v>
      </c>
      <c r="E54" t="s">
        <v>687</v>
      </c>
      <c r="F54" t="s">
        <v>688</v>
      </c>
      <c r="G54" t="s">
        <v>748</v>
      </c>
      <c r="H54" s="22" t="s">
        <v>711</v>
      </c>
      <c r="K54" s="22">
        <v>2</v>
      </c>
      <c r="L54" t="s">
        <v>749</v>
      </c>
      <c r="N54" t="s">
        <v>693</v>
      </c>
      <c r="O54" s="26">
        <v>1</v>
      </c>
      <c r="R54">
        <v>140</v>
      </c>
      <c r="S54" s="26">
        <v>2</v>
      </c>
      <c r="V54">
        <v>132</v>
      </c>
      <c r="W54" t="s">
        <v>705</v>
      </c>
      <c r="X54">
        <v>0</v>
      </c>
      <c r="Z54" s="36" t="s">
        <v>656</v>
      </c>
      <c r="AA54" s="6" t="s">
        <v>752</v>
      </c>
      <c r="AB54" t="s">
        <v>752</v>
      </c>
      <c r="AC54" s="6" t="s">
        <v>756</v>
      </c>
      <c r="AD54" t="s">
        <v>756</v>
      </c>
      <c r="AE54" t="s">
        <v>753</v>
      </c>
      <c r="AF54" t="s">
        <v>754</v>
      </c>
    </row>
    <row r="55" spans="1:32" ht="15.75" customHeight="1">
      <c r="A55" s="2">
        <v>121</v>
      </c>
      <c r="B55" s="34" t="s">
        <v>512</v>
      </c>
      <c r="C55">
        <v>2</v>
      </c>
      <c r="D55">
        <v>5</v>
      </c>
      <c r="E55" t="s">
        <v>687</v>
      </c>
      <c r="F55" t="s">
        <v>688</v>
      </c>
      <c r="G55" t="s">
        <v>748</v>
      </c>
      <c r="H55" s="22" t="s">
        <v>711</v>
      </c>
      <c r="K55" s="22">
        <v>2</v>
      </c>
      <c r="L55" t="s">
        <v>749</v>
      </c>
      <c r="N55" t="s">
        <v>693</v>
      </c>
      <c r="O55" s="26">
        <v>0</v>
      </c>
      <c r="R55">
        <v>165</v>
      </c>
      <c r="S55" s="26">
        <v>1</v>
      </c>
      <c r="V55">
        <v>174</v>
      </c>
      <c r="W55" t="s">
        <v>705</v>
      </c>
      <c r="X55">
        <v>0</v>
      </c>
      <c r="Z55" s="36" t="s">
        <v>599</v>
      </c>
      <c r="AA55" s="6" t="s">
        <v>750</v>
      </c>
      <c r="AB55" t="s">
        <v>751</v>
      </c>
      <c r="AC55" s="6" t="s">
        <v>752</v>
      </c>
      <c r="AD55" t="s">
        <v>752</v>
      </c>
      <c r="AE55" t="s">
        <v>753</v>
      </c>
      <c r="AF55" t="s">
        <v>754</v>
      </c>
    </row>
    <row r="56" spans="1:32" ht="15.75" customHeight="1">
      <c r="A56" s="2">
        <v>121</v>
      </c>
      <c r="B56" s="34" t="s">
        <v>512</v>
      </c>
      <c r="C56">
        <v>2</v>
      </c>
      <c r="D56">
        <v>5</v>
      </c>
      <c r="E56" t="s">
        <v>687</v>
      </c>
      <c r="F56" t="s">
        <v>688</v>
      </c>
      <c r="G56" t="s">
        <v>748</v>
      </c>
      <c r="H56" s="22" t="s">
        <v>711</v>
      </c>
      <c r="K56" s="22">
        <v>2</v>
      </c>
      <c r="L56" t="s">
        <v>749</v>
      </c>
      <c r="N56" t="s">
        <v>693</v>
      </c>
      <c r="O56" s="26">
        <v>0</v>
      </c>
      <c r="R56">
        <v>165</v>
      </c>
      <c r="S56" s="26">
        <v>2</v>
      </c>
      <c r="V56">
        <v>175</v>
      </c>
      <c r="W56" t="s">
        <v>705</v>
      </c>
      <c r="X56">
        <v>0</v>
      </c>
      <c r="Z56" s="36" t="s">
        <v>599</v>
      </c>
      <c r="AA56" s="6" t="s">
        <v>750</v>
      </c>
      <c r="AB56" t="s">
        <v>751</v>
      </c>
      <c r="AC56" s="6" t="s">
        <v>756</v>
      </c>
      <c r="AD56" t="s">
        <v>756</v>
      </c>
      <c r="AE56" t="s">
        <v>753</v>
      </c>
      <c r="AF56" t="s">
        <v>754</v>
      </c>
    </row>
    <row r="57" spans="1:32" ht="15.75" customHeight="1">
      <c r="A57" s="2">
        <v>121</v>
      </c>
      <c r="B57" s="34" t="s">
        <v>512</v>
      </c>
      <c r="C57">
        <v>2</v>
      </c>
      <c r="D57">
        <v>5</v>
      </c>
      <c r="E57" t="s">
        <v>687</v>
      </c>
      <c r="F57" t="s">
        <v>688</v>
      </c>
      <c r="G57" t="s">
        <v>748</v>
      </c>
      <c r="H57" s="22" t="s">
        <v>711</v>
      </c>
      <c r="K57" s="22">
        <v>2</v>
      </c>
      <c r="L57" t="s">
        <v>749</v>
      </c>
      <c r="N57" t="s">
        <v>693</v>
      </c>
      <c r="O57" s="26">
        <v>1</v>
      </c>
      <c r="R57">
        <v>174</v>
      </c>
      <c r="S57" s="26">
        <v>2</v>
      </c>
      <c r="V57">
        <v>175</v>
      </c>
      <c r="W57" t="s">
        <v>705</v>
      </c>
      <c r="X57">
        <v>0</v>
      </c>
      <c r="Z57" s="36" t="s">
        <v>656</v>
      </c>
      <c r="AA57" s="6" t="s">
        <v>752</v>
      </c>
      <c r="AB57" t="s">
        <v>752</v>
      </c>
      <c r="AC57" s="6" t="s">
        <v>756</v>
      </c>
      <c r="AD57" t="s">
        <v>756</v>
      </c>
      <c r="AE57" t="s">
        <v>753</v>
      </c>
      <c r="AF57" t="s">
        <v>754</v>
      </c>
    </row>
    <row r="58" spans="1:32" ht="15.75" customHeight="1">
      <c r="A58" s="2">
        <v>121</v>
      </c>
      <c r="B58" s="34" t="s">
        <v>512</v>
      </c>
      <c r="C58">
        <v>1</v>
      </c>
      <c r="D58">
        <v>1</v>
      </c>
      <c r="E58" t="s">
        <v>687</v>
      </c>
      <c r="F58" t="s">
        <v>688</v>
      </c>
      <c r="G58" t="s">
        <v>838</v>
      </c>
      <c r="H58" s="22" t="s">
        <v>838</v>
      </c>
      <c r="K58" s="22">
        <v>1</v>
      </c>
      <c r="L58" t="s">
        <v>839</v>
      </c>
      <c r="N58" t="s">
        <v>693</v>
      </c>
      <c r="O58" s="26">
        <v>0</v>
      </c>
      <c r="R58">
        <v>7.0000000000000007E-2</v>
      </c>
      <c r="S58" s="26">
        <v>1</v>
      </c>
      <c r="V58">
        <v>0.03</v>
      </c>
      <c r="W58" t="s">
        <v>705</v>
      </c>
      <c r="X58">
        <v>0</v>
      </c>
      <c r="Z58" s="36" t="s">
        <v>599</v>
      </c>
      <c r="AA58" s="6" t="s">
        <v>750</v>
      </c>
      <c r="AB58" t="s">
        <v>751</v>
      </c>
      <c r="AC58" s="6" t="s">
        <v>752</v>
      </c>
      <c r="AD58" t="s">
        <v>752</v>
      </c>
      <c r="AE58" t="s">
        <v>840</v>
      </c>
      <c r="AF58" t="s">
        <v>841</v>
      </c>
    </row>
    <row r="59" spans="1:32" ht="15.75" customHeight="1">
      <c r="A59" s="2">
        <v>121</v>
      </c>
      <c r="B59" s="34" t="s">
        <v>512</v>
      </c>
      <c r="C59">
        <v>1</v>
      </c>
      <c r="D59">
        <v>1</v>
      </c>
      <c r="E59" t="s">
        <v>687</v>
      </c>
      <c r="F59" t="s">
        <v>688</v>
      </c>
      <c r="G59" t="s">
        <v>838</v>
      </c>
      <c r="H59" s="22" t="s">
        <v>838</v>
      </c>
      <c r="K59" s="22">
        <v>1</v>
      </c>
      <c r="L59" t="s">
        <v>839</v>
      </c>
      <c r="N59" t="s">
        <v>693</v>
      </c>
      <c r="O59" s="26">
        <v>0</v>
      </c>
      <c r="R59">
        <v>7.0000000000000007E-2</v>
      </c>
      <c r="S59" s="26">
        <v>2</v>
      </c>
      <c r="V59">
        <v>0.03</v>
      </c>
      <c r="W59" t="s">
        <v>705</v>
      </c>
      <c r="X59">
        <v>0</v>
      </c>
      <c r="Z59" s="36" t="s">
        <v>599</v>
      </c>
      <c r="AA59" s="6" t="s">
        <v>750</v>
      </c>
      <c r="AB59" t="s">
        <v>751</v>
      </c>
      <c r="AC59" s="6" t="s">
        <v>756</v>
      </c>
      <c r="AD59" t="s">
        <v>756</v>
      </c>
      <c r="AE59" t="s">
        <v>840</v>
      </c>
      <c r="AF59" t="s">
        <v>841</v>
      </c>
    </row>
    <row r="60" spans="1:32" ht="15.75" customHeight="1">
      <c r="A60" s="2">
        <v>121</v>
      </c>
      <c r="B60" s="34" t="s">
        <v>512</v>
      </c>
      <c r="C60">
        <v>1</v>
      </c>
      <c r="D60">
        <v>1</v>
      </c>
      <c r="E60" t="s">
        <v>687</v>
      </c>
      <c r="F60" t="s">
        <v>688</v>
      </c>
      <c r="G60" t="s">
        <v>838</v>
      </c>
      <c r="H60" s="22" t="s">
        <v>838</v>
      </c>
      <c r="K60" s="22">
        <v>1</v>
      </c>
      <c r="L60" t="s">
        <v>839</v>
      </c>
      <c r="N60" t="s">
        <v>693</v>
      </c>
      <c r="O60" s="26">
        <v>1</v>
      </c>
      <c r="R60">
        <v>0.03</v>
      </c>
      <c r="S60" s="26">
        <v>2</v>
      </c>
      <c r="V60">
        <v>0.04</v>
      </c>
      <c r="W60" t="s">
        <v>705</v>
      </c>
      <c r="X60">
        <v>0</v>
      </c>
      <c r="Z60" s="36" t="s">
        <v>656</v>
      </c>
      <c r="AA60" s="6" t="s">
        <v>752</v>
      </c>
      <c r="AB60" t="s">
        <v>752</v>
      </c>
      <c r="AC60" s="6" t="s">
        <v>756</v>
      </c>
      <c r="AD60" t="s">
        <v>756</v>
      </c>
      <c r="AE60" t="s">
        <v>840</v>
      </c>
      <c r="AF60" t="s">
        <v>841</v>
      </c>
    </row>
    <row r="61" spans="1:32" ht="15.75" customHeight="1">
      <c r="A61" s="2">
        <v>121</v>
      </c>
      <c r="B61" s="34" t="s">
        <v>512</v>
      </c>
      <c r="C61">
        <v>1</v>
      </c>
      <c r="D61">
        <v>2</v>
      </c>
      <c r="E61" t="s">
        <v>687</v>
      </c>
      <c r="F61" t="s">
        <v>688</v>
      </c>
      <c r="G61" t="s">
        <v>838</v>
      </c>
      <c r="H61" s="22" t="s">
        <v>838</v>
      </c>
      <c r="K61" s="22">
        <v>1</v>
      </c>
      <c r="L61" t="s">
        <v>839</v>
      </c>
      <c r="N61" t="s">
        <v>693</v>
      </c>
      <c r="O61" s="26">
        <v>0</v>
      </c>
      <c r="R61">
        <v>0.17</v>
      </c>
      <c r="S61" s="26">
        <v>1</v>
      </c>
      <c r="V61">
        <v>0.19</v>
      </c>
      <c r="W61" t="s">
        <v>705</v>
      </c>
      <c r="X61">
        <v>0</v>
      </c>
      <c r="Z61" s="36" t="s">
        <v>599</v>
      </c>
      <c r="AA61" s="6" t="s">
        <v>750</v>
      </c>
      <c r="AB61" t="s">
        <v>751</v>
      </c>
      <c r="AC61" s="6" t="s">
        <v>752</v>
      </c>
      <c r="AD61" t="s">
        <v>752</v>
      </c>
      <c r="AE61" t="s">
        <v>840</v>
      </c>
      <c r="AF61" t="s">
        <v>841</v>
      </c>
    </row>
    <row r="62" spans="1:32" ht="15.75" customHeight="1">
      <c r="A62" s="2">
        <v>121</v>
      </c>
      <c r="B62" s="34" t="s">
        <v>512</v>
      </c>
      <c r="C62">
        <v>1</v>
      </c>
      <c r="D62">
        <v>2</v>
      </c>
      <c r="E62" t="s">
        <v>687</v>
      </c>
      <c r="F62" t="s">
        <v>688</v>
      </c>
      <c r="G62" t="s">
        <v>838</v>
      </c>
      <c r="H62" s="22" t="s">
        <v>838</v>
      </c>
      <c r="K62" s="22">
        <v>1</v>
      </c>
      <c r="L62" t="s">
        <v>839</v>
      </c>
      <c r="N62" t="s">
        <v>693</v>
      </c>
      <c r="O62" s="26">
        <v>0</v>
      </c>
      <c r="R62">
        <v>0.17</v>
      </c>
      <c r="S62" s="26">
        <v>2</v>
      </c>
      <c r="V62">
        <v>0.19</v>
      </c>
      <c r="W62" t="s">
        <v>705</v>
      </c>
      <c r="X62">
        <v>0</v>
      </c>
      <c r="Z62" s="36" t="s">
        <v>599</v>
      </c>
      <c r="AA62" s="6" t="s">
        <v>750</v>
      </c>
      <c r="AB62" t="s">
        <v>751</v>
      </c>
      <c r="AC62" s="6" t="s">
        <v>756</v>
      </c>
      <c r="AD62" t="s">
        <v>756</v>
      </c>
      <c r="AE62" t="s">
        <v>840</v>
      </c>
      <c r="AF62" t="s">
        <v>841</v>
      </c>
    </row>
    <row r="63" spans="1:32" ht="15.75" customHeight="1">
      <c r="A63" s="2">
        <v>121</v>
      </c>
      <c r="B63" s="34" t="s">
        <v>512</v>
      </c>
      <c r="C63">
        <v>1</v>
      </c>
      <c r="D63">
        <v>2</v>
      </c>
      <c r="E63" t="s">
        <v>687</v>
      </c>
      <c r="F63" t="s">
        <v>688</v>
      </c>
      <c r="G63" t="s">
        <v>838</v>
      </c>
      <c r="H63" s="22" t="s">
        <v>838</v>
      </c>
      <c r="K63" s="22">
        <v>1</v>
      </c>
      <c r="L63" t="s">
        <v>839</v>
      </c>
      <c r="N63" t="s">
        <v>693</v>
      </c>
      <c r="O63" s="26">
        <v>1</v>
      </c>
      <c r="R63">
        <v>0.19</v>
      </c>
      <c r="S63" s="26">
        <v>2</v>
      </c>
      <c r="V63">
        <v>0.14000000000000001</v>
      </c>
      <c r="W63" t="s">
        <v>705</v>
      </c>
      <c r="X63">
        <v>0</v>
      </c>
      <c r="Z63" s="36" t="s">
        <v>656</v>
      </c>
      <c r="AA63" s="6" t="s">
        <v>752</v>
      </c>
      <c r="AB63" t="s">
        <v>752</v>
      </c>
      <c r="AC63" s="6" t="s">
        <v>756</v>
      </c>
      <c r="AD63" t="s">
        <v>756</v>
      </c>
      <c r="AE63" t="s">
        <v>840</v>
      </c>
      <c r="AF63" t="s">
        <v>841</v>
      </c>
    </row>
    <row r="64" spans="1:32" ht="15.75" customHeight="1">
      <c r="A64" s="2">
        <v>121</v>
      </c>
      <c r="B64" s="34" t="s">
        <v>512</v>
      </c>
      <c r="C64">
        <v>1</v>
      </c>
      <c r="D64">
        <v>3</v>
      </c>
      <c r="E64" t="s">
        <v>687</v>
      </c>
      <c r="F64" t="s">
        <v>688</v>
      </c>
      <c r="G64" t="s">
        <v>838</v>
      </c>
      <c r="H64" s="22" t="s">
        <v>838</v>
      </c>
      <c r="K64" s="22">
        <v>1</v>
      </c>
      <c r="L64" t="s">
        <v>839</v>
      </c>
      <c r="N64" t="s">
        <v>693</v>
      </c>
      <c r="O64" s="26">
        <v>0</v>
      </c>
      <c r="R64">
        <v>0.08</v>
      </c>
      <c r="S64" s="26">
        <v>1</v>
      </c>
      <c r="V64">
        <v>0.19</v>
      </c>
      <c r="W64" t="s">
        <v>705</v>
      </c>
      <c r="X64">
        <v>0</v>
      </c>
      <c r="Z64" s="36" t="s">
        <v>599</v>
      </c>
      <c r="AA64" s="6" t="s">
        <v>750</v>
      </c>
      <c r="AB64" t="s">
        <v>751</v>
      </c>
      <c r="AC64" s="6" t="s">
        <v>752</v>
      </c>
      <c r="AD64" t="s">
        <v>752</v>
      </c>
      <c r="AE64" t="s">
        <v>840</v>
      </c>
      <c r="AF64" t="s">
        <v>841</v>
      </c>
    </row>
    <row r="65" spans="1:32" ht="15.75" customHeight="1">
      <c r="A65" s="2">
        <v>121</v>
      </c>
      <c r="B65" s="34" t="s">
        <v>512</v>
      </c>
      <c r="C65">
        <v>1</v>
      </c>
      <c r="D65">
        <v>3</v>
      </c>
      <c r="E65" t="s">
        <v>687</v>
      </c>
      <c r="F65" t="s">
        <v>688</v>
      </c>
      <c r="G65" t="s">
        <v>838</v>
      </c>
      <c r="H65" s="22" t="s">
        <v>838</v>
      </c>
      <c r="K65" s="22">
        <v>1</v>
      </c>
      <c r="L65" t="s">
        <v>839</v>
      </c>
      <c r="N65" t="s">
        <v>693</v>
      </c>
      <c r="O65" s="26">
        <v>0</v>
      </c>
      <c r="R65">
        <v>0.08</v>
      </c>
      <c r="S65" s="26">
        <v>2</v>
      </c>
      <c r="V65">
        <v>0.14000000000000001</v>
      </c>
      <c r="W65" t="s">
        <v>705</v>
      </c>
      <c r="X65">
        <v>0</v>
      </c>
      <c r="Z65" s="36" t="s">
        <v>599</v>
      </c>
      <c r="AA65" s="6" t="s">
        <v>750</v>
      </c>
      <c r="AB65" t="s">
        <v>751</v>
      </c>
      <c r="AC65" s="6" t="s">
        <v>756</v>
      </c>
      <c r="AD65" t="s">
        <v>756</v>
      </c>
      <c r="AE65" t="s">
        <v>840</v>
      </c>
      <c r="AF65" t="s">
        <v>841</v>
      </c>
    </row>
    <row r="66" spans="1:32" ht="15.75" customHeight="1">
      <c r="A66" s="2">
        <v>121</v>
      </c>
      <c r="B66" s="34" t="s">
        <v>512</v>
      </c>
      <c r="C66">
        <v>1</v>
      </c>
      <c r="D66">
        <v>3</v>
      </c>
      <c r="E66" t="s">
        <v>687</v>
      </c>
      <c r="F66" t="s">
        <v>688</v>
      </c>
      <c r="G66" t="s">
        <v>838</v>
      </c>
      <c r="H66" s="22" t="s">
        <v>838</v>
      </c>
      <c r="K66" s="22">
        <v>1</v>
      </c>
      <c r="L66" t="s">
        <v>839</v>
      </c>
      <c r="N66" t="s">
        <v>693</v>
      </c>
      <c r="O66" s="26">
        <v>1</v>
      </c>
      <c r="R66">
        <v>0.19</v>
      </c>
      <c r="S66" s="26">
        <v>2</v>
      </c>
      <c r="V66">
        <v>0.14000000000000001</v>
      </c>
      <c r="W66" t="s">
        <v>705</v>
      </c>
      <c r="X66">
        <v>0</v>
      </c>
      <c r="Z66" s="36" t="s">
        <v>656</v>
      </c>
      <c r="AA66" s="6" t="s">
        <v>752</v>
      </c>
      <c r="AB66" t="s">
        <v>752</v>
      </c>
      <c r="AC66" s="6" t="s">
        <v>756</v>
      </c>
      <c r="AD66" t="s">
        <v>756</v>
      </c>
      <c r="AE66" t="s">
        <v>840</v>
      </c>
      <c r="AF66" t="s">
        <v>841</v>
      </c>
    </row>
    <row r="67" spans="1:32" ht="15.75" customHeight="1">
      <c r="A67" s="2">
        <v>121</v>
      </c>
      <c r="B67" s="34" t="s">
        <v>512</v>
      </c>
      <c r="C67">
        <v>1</v>
      </c>
      <c r="D67">
        <v>4</v>
      </c>
      <c r="E67" t="s">
        <v>687</v>
      </c>
      <c r="F67" t="s">
        <v>688</v>
      </c>
      <c r="G67" t="s">
        <v>838</v>
      </c>
      <c r="H67" s="22" t="s">
        <v>838</v>
      </c>
      <c r="K67" s="22">
        <v>1</v>
      </c>
      <c r="L67" t="s">
        <v>839</v>
      </c>
      <c r="N67" t="s">
        <v>693</v>
      </c>
      <c r="O67" s="26">
        <v>0</v>
      </c>
      <c r="R67">
        <v>0.52</v>
      </c>
      <c r="S67" s="26">
        <v>1</v>
      </c>
      <c r="V67">
        <v>0.57999999999999996</v>
      </c>
      <c r="W67" t="s">
        <v>705</v>
      </c>
      <c r="X67">
        <v>0</v>
      </c>
      <c r="Z67" s="36" t="s">
        <v>599</v>
      </c>
      <c r="AA67" s="6" t="s">
        <v>750</v>
      </c>
      <c r="AB67" t="s">
        <v>751</v>
      </c>
      <c r="AC67" s="6" t="s">
        <v>752</v>
      </c>
      <c r="AD67" t="s">
        <v>752</v>
      </c>
      <c r="AE67" t="s">
        <v>840</v>
      </c>
      <c r="AF67" t="s">
        <v>841</v>
      </c>
    </row>
    <row r="68" spans="1:32" ht="15.75" customHeight="1">
      <c r="A68" s="2">
        <v>121</v>
      </c>
      <c r="B68" s="34" t="s">
        <v>512</v>
      </c>
      <c r="C68">
        <v>1</v>
      </c>
      <c r="D68">
        <v>4</v>
      </c>
      <c r="E68" t="s">
        <v>687</v>
      </c>
      <c r="F68" t="s">
        <v>688</v>
      </c>
      <c r="G68" t="s">
        <v>838</v>
      </c>
      <c r="H68" s="22" t="s">
        <v>838</v>
      </c>
      <c r="K68" s="22">
        <v>1</v>
      </c>
      <c r="L68" t="s">
        <v>839</v>
      </c>
      <c r="N68" t="s">
        <v>693</v>
      </c>
      <c r="O68" s="26">
        <v>0</v>
      </c>
      <c r="R68">
        <v>0.52</v>
      </c>
      <c r="S68" s="26">
        <v>2</v>
      </c>
      <c r="V68">
        <v>0.49</v>
      </c>
      <c r="W68" t="s">
        <v>705</v>
      </c>
      <c r="X68">
        <v>0</v>
      </c>
      <c r="Z68" s="36" t="s">
        <v>599</v>
      </c>
      <c r="AA68" s="6" t="s">
        <v>750</v>
      </c>
      <c r="AB68" t="s">
        <v>751</v>
      </c>
      <c r="AC68" s="6" t="s">
        <v>756</v>
      </c>
      <c r="AD68" t="s">
        <v>756</v>
      </c>
      <c r="AE68" t="s">
        <v>840</v>
      </c>
      <c r="AF68" t="s">
        <v>841</v>
      </c>
    </row>
    <row r="69" spans="1:32" ht="15.75" customHeight="1">
      <c r="A69" s="2">
        <v>121</v>
      </c>
      <c r="B69" s="34" t="s">
        <v>512</v>
      </c>
      <c r="C69">
        <v>1</v>
      </c>
      <c r="D69">
        <v>4</v>
      </c>
      <c r="E69" t="s">
        <v>687</v>
      </c>
      <c r="F69" t="s">
        <v>688</v>
      </c>
      <c r="G69" t="s">
        <v>838</v>
      </c>
      <c r="H69" s="22" t="s">
        <v>838</v>
      </c>
      <c r="K69" s="22">
        <v>1</v>
      </c>
      <c r="L69" t="s">
        <v>839</v>
      </c>
      <c r="N69" t="s">
        <v>693</v>
      </c>
      <c r="O69" s="26">
        <v>1</v>
      </c>
      <c r="R69">
        <v>0.57999999999999996</v>
      </c>
      <c r="S69" s="26">
        <v>2</v>
      </c>
      <c r="V69">
        <v>0.49</v>
      </c>
      <c r="W69" t="s">
        <v>705</v>
      </c>
      <c r="X69">
        <v>0</v>
      </c>
      <c r="Z69" s="36" t="s">
        <v>656</v>
      </c>
      <c r="AA69" s="6" t="s">
        <v>752</v>
      </c>
      <c r="AB69" t="s">
        <v>752</v>
      </c>
      <c r="AC69" s="6" t="s">
        <v>756</v>
      </c>
      <c r="AD69" t="s">
        <v>756</v>
      </c>
      <c r="AE69" t="s">
        <v>840</v>
      </c>
      <c r="AF69" t="s">
        <v>841</v>
      </c>
    </row>
    <row r="70" spans="1:32" ht="15.75" customHeight="1">
      <c r="A70" s="2">
        <v>121</v>
      </c>
      <c r="B70" s="34" t="s">
        <v>512</v>
      </c>
      <c r="C70">
        <v>1</v>
      </c>
      <c r="D70">
        <v>5</v>
      </c>
      <c r="E70" t="s">
        <v>687</v>
      </c>
      <c r="F70" t="s">
        <v>688</v>
      </c>
      <c r="G70" t="s">
        <v>838</v>
      </c>
      <c r="H70" s="22" t="s">
        <v>838</v>
      </c>
      <c r="K70" s="22">
        <v>1</v>
      </c>
      <c r="L70" t="s">
        <v>839</v>
      </c>
      <c r="N70" t="s">
        <v>693</v>
      </c>
      <c r="O70" s="26">
        <v>0</v>
      </c>
      <c r="R70">
        <v>0.27</v>
      </c>
      <c r="S70" s="26">
        <v>1</v>
      </c>
      <c r="V70">
        <v>0.21</v>
      </c>
      <c r="W70" t="s">
        <v>705</v>
      </c>
      <c r="X70">
        <v>0</v>
      </c>
      <c r="Z70" s="36" t="s">
        <v>599</v>
      </c>
      <c r="AA70" s="6" t="s">
        <v>750</v>
      </c>
      <c r="AB70" t="s">
        <v>751</v>
      </c>
      <c r="AC70" s="6" t="s">
        <v>752</v>
      </c>
      <c r="AD70" t="s">
        <v>752</v>
      </c>
      <c r="AE70" t="s">
        <v>840</v>
      </c>
      <c r="AF70" t="s">
        <v>841</v>
      </c>
    </row>
    <row r="71" spans="1:32" ht="15.75" customHeight="1">
      <c r="A71" s="2">
        <v>121</v>
      </c>
      <c r="B71" s="34" t="s">
        <v>512</v>
      </c>
      <c r="C71">
        <v>1</v>
      </c>
      <c r="D71">
        <v>5</v>
      </c>
      <c r="E71" t="s">
        <v>687</v>
      </c>
      <c r="F71" t="s">
        <v>688</v>
      </c>
      <c r="G71" t="s">
        <v>838</v>
      </c>
      <c r="H71" s="22" t="s">
        <v>838</v>
      </c>
      <c r="K71" s="22">
        <v>1</v>
      </c>
      <c r="L71" t="s">
        <v>839</v>
      </c>
      <c r="N71" t="s">
        <v>693</v>
      </c>
      <c r="O71" s="26">
        <v>0</v>
      </c>
      <c r="R71">
        <v>0.27</v>
      </c>
      <c r="S71" s="26">
        <v>2</v>
      </c>
      <c r="V71">
        <v>0.22</v>
      </c>
      <c r="W71" t="s">
        <v>705</v>
      </c>
      <c r="X71">
        <v>0</v>
      </c>
      <c r="Z71" s="36" t="s">
        <v>599</v>
      </c>
      <c r="AA71" s="6" t="s">
        <v>750</v>
      </c>
      <c r="AB71" t="s">
        <v>751</v>
      </c>
      <c r="AC71" s="6" t="s">
        <v>756</v>
      </c>
      <c r="AD71" t="s">
        <v>756</v>
      </c>
      <c r="AE71" t="s">
        <v>840</v>
      </c>
      <c r="AF71" t="s">
        <v>841</v>
      </c>
    </row>
    <row r="72" spans="1:32" ht="15.75" customHeight="1">
      <c r="A72" s="2">
        <v>121</v>
      </c>
      <c r="B72" s="34" t="s">
        <v>512</v>
      </c>
      <c r="C72">
        <v>1</v>
      </c>
      <c r="D72">
        <v>5</v>
      </c>
      <c r="E72" t="s">
        <v>687</v>
      </c>
      <c r="F72" t="s">
        <v>688</v>
      </c>
      <c r="G72" t="s">
        <v>838</v>
      </c>
      <c r="H72" s="22" t="s">
        <v>838</v>
      </c>
      <c r="K72" s="22">
        <v>1</v>
      </c>
      <c r="L72" t="s">
        <v>839</v>
      </c>
      <c r="N72" t="s">
        <v>693</v>
      </c>
      <c r="O72" s="26">
        <v>1</v>
      </c>
      <c r="R72">
        <v>0.21</v>
      </c>
      <c r="S72" s="26">
        <v>2</v>
      </c>
      <c r="V72">
        <v>0.22</v>
      </c>
      <c r="W72" t="s">
        <v>705</v>
      </c>
      <c r="X72">
        <v>0</v>
      </c>
      <c r="Z72" s="36" t="s">
        <v>656</v>
      </c>
      <c r="AA72" s="6" t="s">
        <v>752</v>
      </c>
      <c r="AB72" t="s">
        <v>752</v>
      </c>
      <c r="AC72" s="6" t="s">
        <v>756</v>
      </c>
      <c r="AD72" t="s">
        <v>756</v>
      </c>
      <c r="AE72" t="s">
        <v>840</v>
      </c>
      <c r="AF72" t="s">
        <v>841</v>
      </c>
    </row>
    <row r="73" spans="1:32" ht="15.75" customHeight="1">
      <c r="A73" s="2">
        <v>121</v>
      </c>
      <c r="B73" s="34" t="s">
        <v>512</v>
      </c>
      <c r="C73">
        <v>1</v>
      </c>
      <c r="D73">
        <v>6</v>
      </c>
      <c r="E73" t="s">
        <v>687</v>
      </c>
      <c r="F73" t="s">
        <v>688</v>
      </c>
      <c r="G73" t="s">
        <v>838</v>
      </c>
      <c r="H73" s="22" t="s">
        <v>838</v>
      </c>
      <c r="K73" s="22">
        <v>1</v>
      </c>
      <c r="L73" t="s">
        <v>839</v>
      </c>
      <c r="N73" t="s">
        <v>693</v>
      </c>
      <c r="O73" s="26">
        <v>0</v>
      </c>
      <c r="R73">
        <v>0.21</v>
      </c>
      <c r="S73" s="26">
        <v>1</v>
      </c>
      <c r="V73">
        <v>0.31</v>
      </c>
      <c r="W73">
        <v>6.3E-2</v>
      </c>
      <c r="X73">
        <v>1</v>
      </c>
      <c r="Z73" s="36" t="s">
        <v>599</v>
      </c>
      <c r="AA73" s="6" t="s">
        <v>750</v>
      </c>
      <c r="AB73" t="s">
        <v>751</v>
      </c>
      <c r="AC73" s="6" t="s">
        <v>752</v>
      </c>
      <c r="AD73" t="s">
        <v>752</v>
      </c>
      <c r="AE73" t="s">
        <v>840</v>
      </c>
      <c r="AF73" t="s">
        <v>841</v>
      </c>
    </row>
    <row r="74" spans="1:32" ht="15.75" customHeight="1">
      <c r="A74" s="2">
        <v>121</v>
      </c>
      <c r="B74" s="34" t="s">
        <v>512</v>
      </c>
      <c r="C74">
        <v>1</v>
      </c>
      <c r="D74">
        <v>6</v>
      </c>
      <c r="E74" t="s">
        <v>687</v>
      </c>
      <c r="F74" t="s">
        <v>688</v>
      </c>
      <c r="G74" t="s">
        <v>838</v>
      </c>
      <c r="H74" s="22" t="s">
        <v>838</v>
      </c>
      <c r="K74" s="22">
        <v>1</v>
      </c>
      <c r="L74" t="s">
        <v>839</v>
      </c>
      <c r="N74" t="s">
        <v>693</v>
      </c>
      <c r="O74" s="26">
        <v>0</v>
      </c>
      <c r="R74">
        <v>0.21</v>
      </c>
      <c r="S74" s="26">
        <v>2</v>
      </c>
      <c r="V74">
        <v>0.18</v>
      </c>
      <c r="W74">
        <v>6.3E-2</v>
      </c>
      <c r="X74">
        <v>-1</v>
      </c>
      <c r="Z74" s="36" t="s">
        <v>599</v>
      </c>
      <c r="AA74" s="6" t="s">
        <v>750</v>
      </c>
      <c r="AB74" t="s">
        <v>751</v>
      </c>
      <c r="AC74" s="6" t="s">
        <v>756</v>
      </c>
      <c r="AD74" t="s">
        <v>756</v>
      </c>
      <c r="AE74" t="s">
        <v>840</v>
      </c>
      <c r="AF74" t="s">
        <v>841</v>
      </c>
    </row>
    <row r="75" spans="1:32" ht="15.75" customHeight="1">
      <c r="A75" s="2">
        <v>121</v>
      </c>
      <c r="B75" s="34" t="s">
        <v>512</v>
      </c>
      <c r="C75">
        <v>1</v>
      </c>
      <c r="D75">
        <v>6</v>
      </c>
      <c r="E75" t="s">
        <v>687</v>
      </c>
      <c r="F75" t="s">
        <v>688</v>
      </c>
      <c r="G75" t="s">
        <v>838</v>
      </c>
      <c r="H75" s="22" t="s">
        <v>838</v>
      </c>
      <c r="K75" s="22">
        <v>1</v>
      </c>
      <c r="L75" t="s">
        <v>839</v>
      </c>
      <c r="N75" t="s">
        <v>693</v>
      </c>
      <c r="O75" s="26">
        <v>1</v>
      </c>
      <c r="R75">
        <v>0.31</v>
      </c>
      <c r="S75" s="26">
        <v>2</v>
      </c>
      <c r="V75">
        <v>0.18</v>
      </c>
      <c r="W75">
        <v>6.3E-2</v>
      </c>
      <c r="X75">
        <v>-1</v>
      </c>
      <c r="Z75" s="36" t="s">
        <v>656</v>
      </c>
      <c r="AA75" s="6" t="s">
        <v>752</v>
      </c>
      <c r="AB75" t="s">
        <v>752</v>
      </c>
      <c r="AC75" s="6" t="s">
        <v>756</v>
      </c>
      <c r="AD75" t="s">
        <v>756</v>
      </c>
      <c r="AE75" t="s">
        <v>840</v>
      </c>
      <c r="AF75" t="s">
        <v>841</v>
      </c>
    </row>
    <row r="76" spans="1:32" ht="15.75" customHeight="1">
      <c r="A76" s="2">
        <v>121</v>
      </c>
      <c r="B76" s="34" t="s">
        <v>512</v>
      </c>
      <c r="C76">
        <v>2</v>
      </c>
      <c r="D76">
        <v>1</v>
      </c>
      <c r="E76" t="s">
        <v>687</v>
      </c>
      <c r="F76" t="s">
        <v>688</v>
      </c>
      <c r="G76" t="s">
        <v>838</v>
      </c>
      <c r="H76" s="22" t="s">
        <v>838</v>
      </c>
      <c r="K76" s="22">
        <v>2</v>
      </c>
      <c r="L76" t="s">
        <v>839</v>
      </c>
      <c r="N76" t="s">
        <v>693</v>
      </c>
      <c r="O76" s="26">
        <v>0</v>
      </c>
      <c r="R76">
        <v>0.32</v>
      </c>
      <c r="S76" s="26">
        <v>1</v>
      </c>
      <c r="V76">
        <v>0.2</v>
      </c>
      <c r="W76" t="s">
        <v>705</v>
      </c>
      <c r="X76">
        <v>0</v>
      </c>
      <c r="Z76" s="36" t="s">
        <v>599</v>
      </c>
      <c r="AA76" s="6" t="s">
        <v>750</v>
      </c>
      <c r="AB76" t="s">
        <v>751</v>
      </c>
      <c r="AC76" s="6" t="s">
        <v>752</v>
      </c>
      <c r="AD76" t="s">
        <v>752</v>
      </c>
      <c r="AE76" t="s">
        <v>840</v>
      </c>
      <c r="AF76" t="s">
        <v>841</v>
      </c>
    </row>
    <row r="77" spans="1:32" ht="15.75" customHeight="1">
      <c r="A77" s="2">
        <v>121</v>
      </c>
      <c r="B77" s="34" t="s">
        <v>512</v>
      </c>
      <c r="C77">
        <v>2</v>
      </c>
      <c r="D77">
        <v>1</v>
      </c>
      <c r="E77" t="s">
        <v>687</v>
      </c>
      <c r="F77" t="s">
        <v>688</v>
      </c>
      <c r="G77" t="s">
        <v>838</v>
      </c>
      <c r="H77" s="22" t="s">
        <v>838</v>
      </c>
      <c r="K77" s="22">
        <v>2</v>
      </c>
      <c r="L77" t="s">
        <v>839</v>
      </c>
      <c r="N77" t="s">
        <v>693</v>
      </c>
      <c r="O77" s="26">
        <v>0</v>
      </c>
      <c r="R77">
        <v>0.32</v>
      </c>
      <c r="S77" s="26">
        <v>2</v>
      </c>
      <c r="V77">
        <v>0.18</v>
      </c>
      <c r="W77" t="s">
        <v>705</v>
      </c>
      <c r="X77">
        <v>0</v>
      </c>
      <c r="Z77" s="36" t="s">
        <v>599</v>
      </c>
      <c r="AA77" s="6" t="s">
        <v>750</v>
      </c>
      <c r="AB77" t="s">
        <v>751</v>
      </c>
      <c r="AC77" s="6" t="s">
        <v>756</v>
      </c>
      <c r="AD77" t="s">
        <v>756</v>
      </c>
      <c r="AE77" t="s">
        <v>840</v>
      </c>
      <c r="AF77" t="s">
        <v>841</v>
      </c>
    </row>
    <row r="78" spans="1:32" ht="15.75" customHeight="1">
      <c r="A78" s="2">
        <v>121</v>
      </c>
      <c r="B78" s="34" t="s">
        <v>512</v>
      </c>
      <c r="C78">
        <v>2</v>
      </c>
      <c r="D78">
        <v>1</v>
      </c>
      <c r="E78" t="s">
        <v>687</v>
      </c>
      <c r="F78" t="s">
        <v>688</v>
      </c>
      <c r="G78" t="s">
        <v>838</v>
      </c>
      <c r="H78" s="22" t="s">
        <v>838</v>
      </c>
      <c r="K78" s="22">
        <v>2</v>
      </c>
      <c r="L78" t="s">
        <v>839</v>
      </c>
      <c r="N78" t="s">
        <v>693</v>
      </c>
      <c r="O78" s="26">
        <v>1</v>
      </c>
      <c r="R78">
        <v>0.2</v>
      </c>
      <c r="S78" s="26">
        <v>2</v>
      </c>
      <c r="V78">
        <v>0.18</v>
      </c>
      <c r="W78" t="s">
        <v>705</v>
      </c>
      <c r="X78">
        <v>0</v>
      </c>
      <c r="Z78" s="36" t="s">
        <v>656</v>
      </c>
      <c r="AA78" s="6" t="s">
        <v>752</v>
      </c>
      <c r="AB78" t="s">
        <v>752</v>
      </c>
      <c r="AC78" s="6" t="s">
        <v>756</v>
      </c>
      <c r="AD78" t="s">
        <v>756</v>
      </c>
      <c r="AE78" t="s">
        <v>840</v>
      </c>
      <c r="AF78" t="s">
        <v>841</v>
      </c>
    </row>
    <row r="79" spans="1:32" ht="15.75" customHeight="1">
      <c r="A79" s="2">
        <v>121</v>
      </c>
      <c r="B79" s="34" t="s">
        <v>512</v>
      </c>
      <c r="C79">
        <v>2</v>
      </c>
      <c r="D79">
        <v>1</v>
      </c>
      <c r="E79" t="s">
        <v>687</v>
      </c>
      <c r="F79" t="s">
        <v>688</v>
      </c>
      <c r="G79" t="s">
        <v>838</v>
      </c>
      <c r="H79" s="22" t="s">
        <v>838</v>
      </c>
      <c r="K79" s="22">
        <v>2</v>
      </c>
      <c r="L79" t="s">
        <v>839</v>
      </c>
      <c r="N79" t="s">
        <v>693</v>
      </c>
      <c r="O79" s="26">
        <v>0</v>
      </c>
      <c r="R79">
        <v>0.21</v>
      </c>
      <c r="S79" s="26">
        <v>1</v>
      </c>
      <c r="V79">
        <v>0.15</v>
      </c>
      <c r="W79" t="s">
        <v>705</v>
      </c>
      <c r="X79">
        <v>0</v>
      </c>
      <c r="Z79" s="36" t="s">
        <v>599</v>
      </c>
      <c r="AA79" s="6" t="s">
        <v>750</v>
      </c>
      <c r="AB79" t="s">
        <v>751</v>
      </c>
      <c r="AC79" s="6" t="s">
        <v>752</v>
      </c>
      <c r="AD79" t="s">
        <v>752</v>
      </c>
      <c r="AE79" t="s">
        <v>840</v>
      </c>
      <c r="AF79" t="s">
        <v>841</v>
      </c>
    </row>
    <row r="80" spans="1:32" ht="15.75" customHeight="1">
      <c r="A80" s="2">
        <v>121</v>
      </c>
      <c r="B80" s="34" t="s">
        <v>512</v>
      </c>
      <c r="C80">
        <v>2</v>
      </c>
      <c r="D80">
        <v>1</v>
      </c>
      <c r="E80" t="s">
        <v>687</v>
      </c>
      <c r="F80" t="s">
        <v>688</v>
      </c>
      <c r="G80" t="s">
        <v>838</v>
      </c>
      <c r="H80" s="22" t="s">
        <v>838</v>
      </c>
      <c r="K80" s="22">
        <v>2</v>
      </c>
      <c r="L80" t="s">
        <v>839</v>
      </c>
      <c r="N80" t="s">
        <v>693</v>
      </c>
      <c r="O80" s="26">
        <v>0</v>
      </c>
      <c r="R80">
        <v>0.21</v>
      </c>
      <c r="S80" s="26">
        <v>2</v>
      </c>
      <c r="V80">
        <v>0.14000000000000001</v>
      </c>
      <c r="W80" t="s">
        <v>705</v>
      </c>
      <c r="X80">
        <v>0</v>
      </c>
      <c r="Z80" s="36" t="s">
        <v>599</v>
      </c>
      <c r="AA80" s="6" t="s">
        <v>750</v>
      </c>
      <c r="AB80" t="s">
        <v>751</v>
      </c>
      <c r="AC80" s="6" t="s">
        <v>756</v>
      </c>
      <c r="AD80" t="s">
        <v>756</v>
      </c>
      <c r="AE80" t="s">
        <v>840</v>
      </c>
      <c r="AF80" t="s">
        <v>841</v>
      </c>
    </row>
    <row r="81" spans="1:33" ht="15.75" customHeight="1">
      <c r="A81" s="2">
        <v>121</v>
      </c>
      <c r="B81" s="34" t="s">
        <v>512</v>
      </c>
      <c r="C81">
        <v>2</v>
      </c>
      <c r="D81">
        <v>1</v>
      </c>
      <c r="E81" t="s">
        <v>687</v>
      </c>
      <c r="F81" t="s">
        <v>688</v>
      </c>
      <c r="G81" t="s">
        <v>838</v>
      </c>
      <c r="H81" s="22" t="s">
        <v>838</v>
      </c>
      <c r="K81" s="22">
        <v>2</v>
      </c>
      <c r="L81" t="s">
        <v>839</v>
      </c>
      <c r="N81" t="s">
        <v>693</v>
      </c>
      <c r="O81" s="26">
        <v>1</v>
      </c>
      <c r="R81">
        <v>0.15</v>
      </c>
      <c r="S81" s="26">
        <v>2</v>
      </c>
      <c r="V81">
        <v>0.14000000000000001</v>
      </c>
      <c r="W81" t="s">
        <v>705</v>
      </c>
      <c r="X81">
        <v>0</v>
      </c>
      <c r="Z81" s="36" t="s">
        <v>656</v>
      </c>
      <c r="AA81" s="6" t="s">
        <v>752</v>
      </c>
      <c r="AB81" t="s">
        <v>752</v>
      </c>
      <c r="AC81" s="6" t="s">
        <v>756</v>
      </c>
      <c r="AD81" t="s">
        <v>756</v>
      </c>
      <c r="AE81" t="s">
        <v>840</v>
      </c>
      <c r="AF81" t="s">
        <v>841</v>
      </c>
    </row>
    <row r="82" spans="1:33" ht="15.75" customHeight="1">
      <c r="A82" s="2">
        <v>121</v>
      </c>
      <c r="B82" s="34" t="s">
        <v>512</v>
      </c>
      <c r="C82">
        <v>2</v>
      </c>
      <c r="D82">
        <v>2</v>
      </c>
      <c r="E82" t="s">
        <v>687</v>
      </c>
      <c r="F82" t="s">
        <v>688</v>
      </c>
      <c r="G82" t="s">
        <v>838</v>
      </c>
      <c r="H82" s="22" t="s">
        <v>838</v>
      </c>
      <c r="K82" s="22">
        <v>2</v>
      </c>
      <c r="L82" t="s">
        <v>839</v>
      </c>
      <c r="N82" t="s">
        <v>693</v>
      </c>
      <c r="O82" s="26">
        <v>0</v>
      </c>
      <c r="R82">
        <v>0.61</v>
      </c>
      <c r="S82" s="26">
        <v>1</v>
      </c>
      <c r="V82">
        <v>0.41</v>
      </c>
      <c r="W82">
        <v>0.02</v>
      </c>
      <c r="X82">
        <v>-1</v>
      </c>
      <c r="Z82" s="36" t="s">
        <v>599</v>
      </c>
      <c r="AA82" s="6" t="s">
        <v>750</v>
      </c>
      <c r="AB82" t="s">
        <v>751</v>
      </c>
      <c r="AC82" s="6" t="s">
        <v>752</v>
      </c>
      <c r="AD82" t="s">
        <v>752</v>
      </c>
      <c r="AE82" t="s">
        <v>840</v>
      </c>
      <c r="AF82" t="s">
        <v>841</v>
      </c>
    </row>
    <row r="83" spans="1:33" ht="15.75" customHeight="1">
      <c r="A83" s="2">
        <v>121</v>
      </c>
      <c r="B83" s="34" t="s">
        <v>512</v>
      </c>
      <c r="C83">
        <v>2</v>
      </c>
      <c r="D83">
        <v>2</v>
      </c>
      <c r="E83" t="s">
        <v>687</v>
      </c>
      <c r="F83" t="s">
        <v>688</v>
      </c>
      <c r="G83" t="s">
        <v>838</v>
      </c>
      <c r="H83" s="22" t="s">
        <v>838</v>
      </c>
      <c r="K83" s="22">
        <v>2</v>
      </c>
      <c r="L83" t="s">
        <v>839</v>
      </c>
      <c r="N83" t="s">
        <v>693</v>
      </c>
      <c r="O83" s="26">
        <v>0</v>
      </c>
      <c r="R83">
        <v>0.61</v>
      </c>
      <c r="S83" s="26">
        <v>2</v>
      </c>
      <c r="V83">
        <v>0.4</v>
      </c>
      <c r="W83">
        <v>0.02</v>
      </c>
      <c r="X83">
        <v>-1</v>
      </c>
      <c r="Z83" s="36" t="s">
        <v>599</v>
      </c>
      <c r="AA83" s="6" t="s">
        <v>750</v>
      </c>
      <c r="AB83" t="s">
        <v>751</v>
      </c>
      <c r="AC83" s="6" t="s">
        <v>756</v>
      </c>
      <c r="AD83" t="s">
        <v>756</v>
      </c>
      <c r="AE83" t="s">
        <v>840</v>
      </c>
      <c r="AF83" t="s">
        <v>841</v>
      </c>
    </row>
    <row r="84" spans="1:33" ht="15.75" customHeight="1">
      <c r="A84" s="2">
        <v>121</v>
      </c>
      <c r="B84" s="34" t="s">
        <v>512</v>
      </c>
      <c r="C84">
        <v>2</v>
      </c>
      <c r="D84">
        <v>2</v>
      </c>
      <c r="E84" t="s">
        <v>687</v>
      </c>
      <c r="F84" t="s">
        <v>688</v>
      </c>
      <c r="G84" t="s">
        <v>838</v>
      </c>
      <c r="H84" s="22" t="s">
        <v>838</v>
      </c>
      <c r="K84" s="22">
        <v>2</v>
      </c>
      <c r="L84" t="s">
        <v>839</v>
      </c>
      <c r="N84" t="s">
        <v>693</v>
      </c>
      <c r="O84" s="26">
        <v>1</v>
      </c>
      <c r="R84">
        <v>0.41</v>
      </c>
      <c r="S84" s="26">
        <v>2</v>
      </c>
      <c r="V84">
        <v>0.4</v>
      </c>
      <c r="W84" t="s">
        <v>705</v>
      </c>
      <c r="X84">
        <v>0</v>
      </c>
      <c r="Z84" s="36" t="s">
        <v>656</v>
      </c>
      <c r="AA84" s="6" t="s">
        <v>752</v>
      </c>
      <c r="AB84" t="s">
        <v>752</v>
      </c>
      <c r="AC84" s="6" t="s">
        <v>756</v>
      </c>
      <c r="AD84" t="s">
        <v>756</v>
      </c>
      <c r="AE84" t="s">
        <v>840</v>
      </c>
      <c r="AF84" t="s">
        <v>841</v>
      </c>
    </row>
    <row r="85" spans="1:33" ht="15.75" customHeight="1">
      <c r="A85" s="2">
        <v>121</v>
      </c>
      <c r="B85" s="34" t="s">
        <v>512</v>
      </c>
      <c r="C85">
        <v>2</v>
      </c>
      <c r="D85">
        <v>3</v>
      </c>
      <c r="E85" t="s">
        <v>687</v>
      </c>
      <c r="F85" t="s">
        <v>688</v>
      </c>
      <c r="G85" t="s">
        <v>838</v>
      </c>
      <c r="H85" s="22" t="s">
        <v>838</v>
      </c>
      <c r="K85" s="22">
        <v>2</v>
      </c>
      <c r="L85" t="s">
        <v>839</v>
      </c>
      <c r="N85" t="s">
        <v>693</v>
      </c>
      <c r="O85" s="26">
        <v>0</v>
      </c>
      <c r="R85">
        <v>0.74</v>
      </c>
      <c r="S85" s="26">
        <v>1</v>
      </c>
      <c r="V85">
        <v>0.55000000000000004</v>
      </c>
      <c r="W85">
        <v>2E-3</v>
      </c>
      <c r="X85">
        <v>-1</v>
      </c>
      <c r="Z85" s="36" t="s">
        <v>599</v>
      </c>
      <c r="AA85" s="6" t="s">
        <v>750</v>
      </c>
      <c r="AB85" t="s">
        <v>751</v>
      </c>
      <c r="AC85" s="6" t="s">
        <v>752</v>
      </c>
      <c r="AD85" t="s">
        <v>752</v>
      </c>
      <c r="AE85" t="s">
        <v>840</v>
      </c>
      <c r="AF85" t="s">
        <v>841</v>
      </c>
    </row>
    <row r="86" spans="1:33" ht="15.75" customHeight="1">
      <c r="A86" s="2">
        <v>121</v>
      </c>
      <c r="B86" s="34" t="s">
        <v>512</v>
      </c>
      <c r="C86">
        <v>2</v>
      </c>
      <c r="D86">
        <v>3</v>
      </c>
      <c r="E86" t="s">
        <v>687</v>
      </c>
      <c r="F86" t="s">
        <v>688</v>
      </c>
      <c r="G86" t="s">
        <v>838</v>
      </c>
      <c r="H86" s="22" t="s">
        <v>838</v>
      </c>
      <c r="K86" s="22">
        <v>2</v>
      </c>
      <c r="L86" t="s">
        <v>839</v>
      </c>
      <c r="N86" t="s">
        <v>693</v>
      </c>
      <c r="O86" s="26">
        <v>0</v>
      </c>
      <c r="R86">
        <v>0.74</v>
      </c>
      <c r="S86" s="26">
        <v>2</v>
      </c>
      <c r="V86">
        <v>0.54</v>
      </c>
      <c r="W86">
        <v>2E-3</v>
      </c>
      <c r="X86">
        <v>-1</v>
      </c>
      <c r="Z86" s="36" t="s">
        <v>599</v>
      </c>
      <c r="AA86" s="6" t="s">
        <v>750</v>
      </c>
      <c r="AB86" t="s">
        <v>751</v>
      </c>
      <c r="AC86" s="6" t="s">
        <v>756</v>
      </c>
      <c r="AD86" t="s">
        <v>756</v>
      </c>
      <c r="AE86" t="s">
        <v>840</v>
      </c>
      <c r="AF86" t="s">
        <v>841</v>
      </c>
    </row>
    <row r="87" spans="1:33" ht="15.75" customHeight="1">
      <c r="A87" s="2">
        <v>121</v>
      </c>
      <c r="B87" s="34" t="s">
        <v>512</v>
      </c>
      <c r="C87">
        <v>2</v>
      </c>
      <c r="D87">
        <v>3</v>
      </c>
      <c r="E87" t="s">
        <v>687</v>
      </c>
      <c r="F87" t="s">
        <v>688</v>
      </c>
      <c r="G87" t="s">
        <v>838</v>
      </c>
      <c r="H87" s="22" t="s">
        <v>838</v>
      </c>
      <c r="K87" s="22">
        <v>2</v>
      </c>
      <c r="L87" t="s">
        <v>839</v>
      </c>
      <c r="N87" t="s">
        <v>693</v>
      </c>
      <c r="O87" s="26">
        <v>1</v>
      </c>
      <c r="R87">
        <v>0.55000000000000004</v>
      </c>
      <c r="S87" s="26">
        <v>2</v>
      </c>
      <c r="V87">
        <v>0.54</v>
      </c>
      <c r="W87" t="s">
        <v>705</v>
      </c>
      <c r="X87">
        <v>0</v>
      </c>
      <c r="Z87" s="36" t="s">
        <v>656</v>
      </c>
      <c r="AA87" s="6" t="s">
        <v>752</v>
      </c>
      <c r="AB87" t="s">
        <v>752</v>
      </c>
      <c r="AC87" s="6" t="s">
        <v>756</v>
      </c>
      <c r="AD87" t="s">
        <v>756</v>
      </c>
      <c r="AE87" t="s">
        <v>840</v>
      </c>
      <c r="AF87" t="s">
        <v>841</v>
      </c>
    </row>
    <row r="88" spans="1:33" ht="15.75" customHeight="1">
      <c r="A88" s="2">
        <v>121</v>
      </c>
      <c r="B88" s="34" t="s">
        <v>512</v>
      </c>
      <c r="C88">
        <v>2</v>
      </c>
      <c r="D88">
        <v>4</v>
      </c>
      <c r="E88" t="s">
        <v>687</v>
      </c>
      <c r="F88" t="s">
        <v>688</v>
      </c>
      <c r="G88" t="s">
        <v>838</v>
      </c>
      <c r="H88" s="22" t="s">
        <v>838</v>
      </c>
      <c r="K88" s="22">
        <v>2</v>
      </c>
      <c r="L88" t="s">
        <v>839</v>
      </c>
      <c r="N88" t="s">
        <v>693</v>
      </c>
      <c r="O88" s="26">
        <v>0</v>
      </c>
      <c r="R88">
        <v>0.37</v>
      </c>
      <c r="S88" s="26">
        <v>1</v>
      </c>
      <c r="V88">
        <v>0.34</v>
      </c>
      <c r="W88" t="s">
        <v>705</v>
      </c>
      <c r="X88">
        <v>0</v>
      </c>
      <c r="Z88" s="36" t="s">
        <v>599</v>
      </c>
      <c r="AA88" s="6" t="s">
        <v>750</v>
      </c>
      <c r="AB88" t="s">
        <v>751</v>
      </c>
      <c r="AC88" s="6" t="s">
        <v>752</v>
      </c>
      <c r="AD88" t="s">
        <v>752</v>
      </c>
      <c r="AE88" t="s">
        <v>840</v>
      </c>
      <c r="AF88" t="s">
        <v>841</v>
      </c>
    </row>
    <row r="89" spans="1:33" ht="15.75" customHeight="1">
      <c r="A89" s="2">
        <v>121</v>
      </c>
      <c r="B89" s="34" t="s">
        <v>512</v>
      </c>
      <c r="C89">
        <v>2</v>
      </c>
      <c r="D89">
        <v>4</v>
      </c>
      <c r="E89" t="s">
        <v>687</v>
      </c>
      <c r="F89" t="s">
        <v>688</v>
      </c>
      <c r="G89" t="s">
        <v>838</v>
      </c>
      <c r="H89" s="22" t="s">
        <v>838</v>
      </c>
      <c r="K89" s="22">
        <v>2</v>
      </c>
      <c r="L89" t="s">
        <v>839</v>
      </c>
      <c r="N89" t="s">
        <v>693</v>
      </c>
      <c r="O89" s="26">
        <v>0</v>
      </c>
      <c r="R89">
        <v>0.37</v>
      </c>
      <c r="S89" s="26">
        <v>2</v>
      </c>
      <c r="V89">
        <v>0.2</v>
      </c>
      <c r="W89" t="s">
        <v>705</v>
      </c>
      <c r="X89">
        <v>0</v>
      </c>
      <c r="Z89" s="36" t="s">
        <v>599</v>
      </c>
      <c r="AA89" s="6" t="s">
        <v>750</v>
      </c>
      <c r="AB89" t="s">
        <v>751</v>
      </c>
      <c r="AC89" s="6" t="s">
        <v>756</v>
      </c>
      <c r="AD89" t="s">
        <v>756</v>
      </c>
      <c r="AE89" t="s">
        <v>840</v>
      </c>
      <c r="AF89" t="s">
        <v>841</v>
      </c>
    </row>
    <row r="90" spans="1:33" ht="15.75" customHeight="1">
      <c r="A90" s="2">
        <v>121</v>
      </c>
      <c r="B90" s="34" t="s">
        <v>512</v>
      </c>
      <c r="C90">
        <v>2</v>
      </c>
      <c r="D90">
        <v>4</v>
      </c>
      <c r="E90" t="s">
        <v>687</v>
      </c>
      <c r="F90" t="s">
        <v>688</v>
      </c>
      <c r="G90" t="s">
        <v>838</v>
      </c>
      <c r="H90" s="22" t="s">
        <v>838</v>
      </c>
      <c r="K90" s="22">
        <v>2</v>
      </c>
      <c r="L90" t="s">
        <v>839</v>
      </c>
      <c r="N90" t="s">
        <v>693</v>
      </c>
      <c r="O90" s="26">
        <v>1</v>
      </c>
      <c r="R90">
        <v>0.34</v>
      </c>
      <c r="S90" s="26">
        <v>2</v>
      </c>
      <c r="V90">
        <v>0.2</v>
      </c>
      <c r="W90" t="s">
        <v>705</v>
      </c>
      <c r="X90">
        <v>0</v>
      </c>
      <c r="Z90" s="36" t="s">
        <v>656</v>
      </c>
      <c r="AA90" s="6" t="s">
        <v>752</v>
      </c>
      <c r="AB90" t="s">
        <v>752</v>
      </c>
      <c r="AC90" s="6" t="s">
        <v>756</v>
      </c>
      <c r="AD90" t="s">
        <v>756</v>
      </c>
      <c r="AE90" t="s">
        <v>840</v>
      </c>
      <c r="AF90" t="s">
        <v>841</v>
      </c>
    </row>
    <row r="91" spans="1:33" ht="15.75" customHeight="1">
      <c r="A91" s="2">
        <v>121</v>
      </c>
      <c r="B91" s="34" t="s">
        <v>512</v>
      </c>
      <c r="C91">
        <v>2</v>
      </c>
      <c r="D91">
        <v>5</v>
      </c>
      <c r="E91" t="s">
        <v>687</v>
      </c>
      <c r="F91" t="s">
        <v>688</v>
      </c>
      <c r="G91" t="s">
        <v>838</v>
      </c>
      <c r="H91" s="22" t="s">
        <v>838</v>
      </c>
      <c r="K91" s="22">
        <v>2</v>
      </c>
      <c r="L91" t="s">
        <v>839</v>
      </c>
      <c r="N91" t="s">
        <v>693</v>
      </c>
      <c r="O91" s="26">
        <v>0</v>
      </c>
      <c r="R91">
        <v>0.14000000000000001</v>
      </c>
      <c r="S91" s="26">
        <v>1</v>
      </c>
      <c r="V91">
        <v>0.2</v>
      </c>
      <c r="W91" t="s">
        <v>705</v>
      </c>
      <c r="X91">
        <v>0</v>
      </c>
      <c r="Z91" s="36" t="s">
        <v>599</v>
      </c>
      <c r="AA91" s="6" t="s">
        <v>750</v>
      </c>
      <c r="AB91" t="s">
        <v>751</v>
      </c>
      <c r="AC91" s="6" t="s">
        <v>752</v>
      </c>
      <c r="AD91" t="s">
        <v>752</v>
      </c>
      <c r="AE91" t="s">
        <v>840</v>
      </c>
      <c r="AF91" t="s">
        <v>841</v>
      </c>
    </row>
    <row r="92" spans="1:33" ht="15.75" customHeight="1">
      <c r="A92" s="2">
        <v>121</v>
      </c>
      <c r="B92" s="34" t="s">
        <v>512</v>
      </c>
      <c r="C92">
        <v>2</v>
      </c>
      <c r="D92">
        <v>5</v>
      </c>
      <c r="E92" t="s">
        <v>687</v>
      </c>
      <c r="F92" t="s">
        <v>688</v>
      </c>
      <c r="G92" t="s">
        <v>838</v>
      </c>
      <c r="H92" s="22" t="s">
        <v>838</v>
      </c>
      <c r="K92" s="22">
        <v>2</v>
      </c>
      <c r="L92" t="s">
        <v>839</v>
      </c>
      <c r="N92" t="s">
        <v>693</v>
      </c>
      <c r="O92" s="26">
        <v>0</v>
      </c>
      <c r="R92">
        <v>0.14000000000000001</v>
      </c>
      <c r="S92" s="26">
        <v>2</v>
      </c>
      <c r="V92">
        <v>0.15</v>
      </c>
      <c r="W92" t="s">
        <v>705</v>
      </c>
      <c r="X92">
        <v>0</v>
      </c>
      <c r="Z92" s="36" t="s">
        <v>599</v>
      </c>
      <c r="AA92" s="6" t="s">
        <v>750</v>
      </c>
      <c r="AB92" t="s">
        <v>751</v>
      </c>
      <c r="AC92" s="6" t="s">
        <v>756</v>
      </c>
      <c r="AD92" t="s">
        <v>756</v>
      </c>
      <c r="AE92" t="s">
        <v>840</v>
      </c>
      <c r="AF92" t="s">
        <v>841</v>
      </c>
    </row>
    <row r="93" spans="1:33" ht="15.75" customHeight="1">
      <c r="A93" s="2">
        <v>121</v>
      </c>
      <c r="B93" s="34" t="s">
        <v>512</v>
      </c>
      <c r="C93">
        <v>2</v>
      </c>
      <c r="D93">
        <v>5</v>
      </c>
      <c r="E93" t="s">
        <v>687</v>
      </c>
      <c r="F93" t="s">
        <v>688</v>
      </c>
      <c r="G93" t="s">
        <v>838</v>
      </c>
      <c r="H93" s="22" t="s">
        <v>838</v>
      </c>
      <c r="K93" s="22">
        <v>2</v>
      </c>
      <c r="L93" t="s">
        <v>839</v>
      </c>
      <c r="N93" t="s">
        <v>693</v>
      </c>
      <c r="O93" s="26">
        <v>0</v>
      </c>
      <c r="R93">
        <v>0.2</v>
      </c>
      <c r="S93" s="26">
        <v>2</v>
      </c>
      <c r="V93">
        <v>0.15</v>
      </c>
      <c r="W93" t="s">
        <v>705</v>
      </c>
      <c r="X93">
        <v>0</v>
      </c>
      <c r="Z93" s="36" t="s">
        <v>656</v>
      </c>
      <c r="AA93" s="6" t="s">
        <v>752</v>
      </c>
      <c r="AB93" t="s">
        <v>752</v>
      </c>
      <c r="AC93" s="6" t="s">
        <v>756</v>
      </c>
      <c r="AD93" t="s">
        <v>756</v>
      </c>
      <c r="AE93" t="s">
        <v>840</v>
      </c>
      <c r="AF93" t="s">
        <v>841</v>
      </c>
    </row>
    <row r="94" spans="1:33" ht="15.75" customHeight="1">
      <c r="A94" s="2">
        <v>122</v>
      </c>
      <c r="B94" s="34" t="s">
        <v>516</v>
      </c>
      <c r="C94">
        <v>0</v>
      </c>
      <c r="D94">
        <v>0</v>
      </c>
      <c r="E94" t="s">
        <v>687</v>
      </c>
      <c r="F94" t="s">
        <v>688</v>
      </c>
      <c r="G94" s="8" t="s">
        <v>711</v>
      </c>
      <c r="H94" s="8" t="s">
        <v>711</v>
      </c>
      <c r="I94" s="8"/>
      <c r="J94" s="8"/>
      <c r="K94" s="22" t="s">
        <v>1322</v>
      </c>
      <c r="L94" t="s">
        <v>869</v>
      </c>
      <c r="M94" t="s">
        <v>871</v>
      </c>
      <c r="N94" t="s">
        <v>693</v>
      </c>
      <c r="O94" s="26">
        <v>0</v>
      </c>
      <c r="R94">
        <v>9.7899999999999991</v>
      </c>
      <c r="S94" s="26">
        <v>1</v>
      </c>
      <c r="V94">
        <v>10.36</v>
      </c>
      <c r="W94" t="s">
        <v>705</v>
      </c>
      <c r="X94">
        <v>0</v>
      </c>
      <c r="Y94">
        <v>0</v>
      </c>
      <c r="Z94" s="51" t="s">
        <v>632</v>
      </c>
      <c r="AA94" s="6" t="s">
        <v>876</v>
      </c>
      <c r="AB94" t="s">
        <v>876</v>
      </c>
      <c r="AC94" s="6" t="s">
        <v>878</v>
      </c>
      <c r="AD94" s="6" t="s">
        <v>878</v>
      </c>
      <c r="AE94" s="6" t="s">
        <v>879</v>
      </c>
      <c r="AF94" s="6" t="s">
        <v>880</v>
      </c>
      <c r="AG94" s="6" t="s">
        <v>881</v>
      </c>
    </row>
    <row r="95" spans="1:33" ht="15.75" customHeight="1">
      <c r="A95" s="2">
        <v>122</v>
      </c>
      <c r="B95" s="34" t="s">
        <v>516</v>
      </c>
      <c r="C95">
        <v>0</v>
      </c>
      <c r="D95">
        <v>0</v>
      </c>
      <c r="E95" t="s">
        <v>687</v>
      </c>
      <c r="F95" t="s">
        <v>688</v>
      </c>
      <c r="G95" s="8" t="s">
        <v>711</v>
      </c>
      <c r="H95" s="8" t="s">
        <v>711</v>
      </c>
      <c r="I95" s="8"/>
      <c r="J95" s="8"/>
      <c r="K95" s="22" t="s">
        <v>1322</v>
      </c>
      <c r="L95" t="s">
        <v>869</v>
      </c>
      <c r="M95" t="s">
        <v>871</v>
      </c>
      <c r="N95" t="s">
        <v>693</v>
      </c>
      <c r="O95" s="26">
        <v>0</v>
      </c>
      <c r="R95">
        <v>9.7899999999999991</v>
      </c>
      <c r="S95" s="26">
        <v>2</v>
      </c>
      <c r="V95">
        <v>9.94</v>
      </c>
      <c r="W95" t="s">
        <v>705</v>
      </c>
      <c r="X95">
        <v>0</v>
      </c>
      <c r="Y95">
        <v>0</v>
      </c>
      <c r="Z95" s="51" t="s">
        <v>639</v>
      </c>
      <c r="AA95" s="6" t="s">
        <v>876</v>
      </c>
      <c r="AB95" t="s">
        <v>876</v>
      </c>
      <c r="AC95" s="6" t="s">
        <v>884</v>
      </c>
      <c r="AD95" s="6" t="s">
        <v>884</v>
      </c>
      <c r="AE95" s="6" t="s">
        <v>879</v>
      </c>
      <c r="AF95" s="6" t="s">
        <v>880</v>
      </c>
      <c r="AG95" s="6" t="s">
        <v>881</v>
      </c>
    </row>
    <row r="96" spans="1:33" ht="15.75" customHeight="1">
      <c r="A96" s="2">
        <v>122</v>
      </c>
      <c r="B96" s="34" t="s">
        <v>516</v>
      </c>
      <c r="C96">
        <v>0</v>
      </c>
      <c r="D96">
        <v>0</v>
      </c>
      <c r="E96" t="s">
        <v>687</v>
      </c>
      <c r="F96" t="s">
        <v>688</v>
      </c>
      <c r="G96" s="8" t="s">
        <v>711</v>
      </c>
      <c r="H96" s="8" t="s">
        <v>711</v>
      </c>
      <c r="I96" s="8"/>
      <c r="J96" s="8"/>
      <c r="K96" s="22" t="s">
        <v>1322</v>
      </c>
      <c r="L96" t="s">
        <v>869</v>
      </c>
      <c r="M96" t="s">
        <v>871</v>
      </c>
      <c r="N96" t="s">
        <v>693</v>
      </c>
      <c r="O96" s="26">
        <v>0</v>
      </c>
      <c r="R96">
        <v>9.7899999999999991</v>
      </c>
      <c r="S96" s="26">
        <v>3</v>
      </c>
      <c r="V96">
        <v>9.9499999999999993</v>
      </c>
      <c r="W96" t="s">
        <v>705</v>
      </c>
      <c r="X96">
        <v>0</v>
      </c>
      <c r="Y96">
        <v>0</v>
      </c>
      <c r="Z96" s="51" t="s">
        <v>639</v>
      </c>
      <c r="AA96" s="6" t="s">
        <v>876</v>
      </c>
      <c r="AB96" t="s">
        <v>876</v>
      </c>
      <c r="AC96" s="6" t="s">
        <v>887</v>
      </c>
      <c r="AD96" s="6" t="s">
        <v>887</v>
      </c>
      <c r="AE96" s="6" t="s">
        <v>879</v>
      </c>
      <c r="AF96" s="6" t="s">
        <v>880</v>
      </c>
      <c r="AG96" s="6" t="s">
        <v>881</v>
      </c>
    </row>
    <row r="97" spans="1:33" ht="15.75" customHeight="1">
      <c r="A97" s="2">
        <v>122</v>
      </c>
      <c r="B97" s="34" t="s">
        <v>516</v>
      </c>
      <c r="C97">
        <v>0</v>
      </c>
      <c r="D97">
        <v>0</v>
      </c>
      <c r="E97" t="s">
        <v>687</v>
      </c>
      <c r="F97" t="s">
        <v>688</v>
      </c>
      <c r="G97" s="8" t="s">
        <v>711</v>
      </c>
      <c r="H97" s="8" t="s">
        <v>711</v>
      </c>
      <c r="I97" s="8"/>
      <c r="J97" s="8"/>
      <c r="K97" s="22" t="s">
        <v>1322</v>
      </c>
      <c r="L97" t="s">
        <v>869</v>
      </c>
      <c r="M97" t="s">
        <v>871</v>
      </c>
      <c r="N97" t="s">
        <v>693</v>
      </c>
      <c r="O97" s="26">
        <v>0</v>
      </c>
      <c r="R97">
        <v>9.7899999999999991</v>
      </c>
      <c r="S97" s="26">
        <v>4</v>
      </c>
      <c r="V97">
        <v>9.9700000000000006</v>
      </c>
      <c r="W97" t="s">
        <v>705</v>
      </c>
      <c r="X97">
        <v>0</v>
      </c>
      <c r="Y97">
        <v>0</v>
      </c>
      <c r="Z97" s="51" t="s">
        <v>639</v>
      </c>
      <c r="AA97" s="6" t="s">
        <v>876</v>
      </c>
      <c r="AB97" t="s">
        <v>876</v>
      </c>
      <c r="AC97" s="6" t="s">
        <v>890</v>
      </c>
      <c r="AD97" s="6" t="s">
        <v>890</v>
      </c>
      <c r="AE97" s="6" t="s">
        <v>879</v>
      </c>
      <c r="AF97" s="6" t="s">
        <v>880</v>
      </c>
      <c r="AG97" s="6" t="s">
        <v>881</v>
      </c>
    </row>
    <row r="98" spans="1:33" ht="15.75" customHeight="1">
      <c r="A98" s="2">
        <v>122</v>
      </c>
      <c r="B98" s="34" t="s">
        <v>516</v>
      </c>
      <c r="C98">
        <v>0</v>
      </c>
      <c r="D98">
        <v>0</v>
      </c>
      <c r="E98" t="s">
        <v>687</v>
      </c>
      <c r="F98" t="s">
        <v>688</v>
      </c>
      <c r="G98" s="8" t="s">
        <v>893</v>
      </c>
      <c r="H98" s="8" t="s">
        <v>1335</v>
      </c>
      <c r="I98" s="8"/>
      <c r="J98" s="8"/>
      <c r="K98" s="22" t="s">
        <v>1322</v>
      </c>
      <c r="L98" t="s">
        <v>600</v>
      </c>
      <c r="M98" t="s">
        <v>871</v>
      </c>
      <c r="N98" t="s">
        <v>693</v>
      </c>
      <c r="O98" s="26">
        <v>0</v>
      </c>
      <c r="R98">
        <v>205</v>
      </c>
      <c r="S98" s="26">
        <v>1</v>
      </c>
      <c r="V98">
        <v>210</v>
      </c>
      <c r="W98" t="s">
        <v>705</v>
      </c>
      <c r="X98">
        <v>0</v>
      </c>
      <c r="Y98">
        <v>0</v>
      </c>
      <c r="Z98" s="51" t="s">
        <v>632</v>
      </c>
      <c r="AA98" s="6" t="s">
        <v>876</v>
      </c>
      <c r="AB98" t="s">
        <v>876</v>
      </c>
      <c r="AC98" s="6" t="s">
        <v>878</v>
      </c>
      <c r="AD98" s="6" t="s">
        <v>878</v>
      </c>
      <c r="AE98" s="6" t="s">
        <v>895</v>
      </c>
      <c r="AF98" s="6" t="s">
        <v>897</v>
      </c>
      <c r="AG98" s="6"/>
    </row>
    <row r="99" spans="1:33" ht="15.75" customHeight="1">
      <c r="A99" s="2">
        <v>122</v>
      </c>
      <c r="B99" s="34" t="s">
        <v>516</v>
      </c>
      <c r="C99">
        <v>0</v>
      </c>
      <c r="D99">
        <v>0</v>
      </c>
      <c r="E99" t="s">
        <v>687</v>
      </c>
      <c r="F99" t="s">
        <v>688</v>
      </c>
      <c r="G99" s="8" t="s">
        <v>893</v>
      </c>
      <c r="H99" s="8" t="s">
        <v>1335</v>
      </c>
      <c r="I99" s="8"/>
      <c r="J99" s="8"/>
      <c r="K99" s="22" t="s">
        <v>1322</v>
      </c>
      <c r="L99" t="s">
        <v>600</v>
      </c>
      <c r="M99" t="s">
        <v>871</v>
      </c>
      <c r="N99" t="s">
        <v>693</v>
      </c>
      <c r="O99" s="26">
        <v>0</v>
      </c>
      <c r="R99">
        <v>205</v>
      </c>
      <c r="S99" s="26">
        <v>2</v>
      </c>
      <c r="V99">
        <v>215</v>
      </c>
      <c r="W99" t="s">
        <v>705</v>
      </c>
      <c r="X99">
        <v>0</v>
      </c>
      <c r="Y99">
        <v>0</v>
      </c>
      <c r="Z99" s="51" t="s">
        <v>639</v>
      </c>
      <c r="AA99" s="6" t="s">
        <v>876</v>
      </c>
      <c r="AB99" t="s">
        <v>876</v>
      </c>
      <c r="AC99" s="6" t="s">
        <v>884</v>
      </c>
      <c r="AD99" s="6" t="s">
        <v>884</v>
      </c>
      <c r="AE99" s="6" t="s">
        <v>895</v>
      </c>
      <c r="AF99" s="6" t="s">
        <v>897</v>
      </c>
      <c r="AG99" s="6"/>
    </row>
    <row r="100" spans="1:33" ht="15.75" customHeight="1">
      <c r="A100" s="2">
        <v>122</v>
      </c>
      <c r="B100" s="34" t="s">
        <v>516</v>
      </c>
      <c r="C100">
        <v>0</v>
      </c>
      <c r="D100">
        <v>0</v>
      </c>
      <c r="E100" t="s">
        <v>687</v>
      </c>
      <c r="F100" t="s">
        <v>688</v>
      </c>
      <c r="G100" s="8" t="s">
        <v>893</v>
      </c>
      <c r="H100" s="8" t="s">
        <v>1335</v>
      </c>
      <c r="I100" s="8"/>
      <c r="J100" s="8"/>
      <c r="K100" s="22" t="s">
        <v>1322</v>
      </c>
      <c r="L100" t="s">
        <v>600</v>
      </c>
      <c r="M100" t="s">
        <v>871</v>
      </c>
      <c r="N100" t="s">
        <v>693</v>
      </c>
      <c r="O100" s="26">
        <v>0</v>
      </c>
      <c r="R100">
        <v>205</v>
      </c>
      <c r="S100" s="26">
        <v>3</v>
      </c>
      <c r="V100">
        <v>229</v>
      </c>
      <c r="W100">
        <v>1E-3</v>
      </c>
      <c r="X100">
        <v>1</v>
      </c>
      <c r="Y100">
        <v>1</v>
      </c>
      <c r="Z100" s="51" t="s">
        <v>639</v>
      </c>
      <c r="AA100" s="6" t="s">
        <v>876</v>
      </c>
      <c r="AB100" t="s">
        <v>876</v>
      </c>
      <c r="AC100" s="6" t="s">
        <v>887</v>
      </c>
      <c r="AD100" s="6" t="s">
        <v>887</v>
      </c>
      <c r="AE100" s="6" t="s">
        <v>895</v>
      </c>
      <c r="AF100" s="6" t="s">
        <v>897</v>
      </c>
      <c r="AG100" s="6"/>
    </row>
    <row r="101" spans="1:33" ht="15.75" customHeight="1">
      <c r="A101" s="2">
        <v>122</v>
      </c>
      <c r="B101" s="34" t="s">
        <v>516</v>
      </c>
      <c r="C101">
        <v>0</v>
      </c>
      <c r="D101">
        <v>0</v>
      </c>
      <c r="E101" t="s">
        <v>687</v>
      </c>
      <c r="F101" t="s">
        <v>688</v>
      </c>
      <c r="G101" s="8" t="s">
        <v>893</v>
      </c>
      <c r="H101" s="8" t="s">
        <v>1335</v>
      </c>
      <c r="I101" s="8"/>
      <c r="J101" s="8"/>
      <c r="K101" s="22" t="s">
        <v>1322</v>
      </c>
      <c r="L101" t="s">
        <v>600</v>
      </c>
      <c r="M101" t="s">
        <v>871</v>
      </c>
      <c r="N101" t="s">
        <v>693</v>
      </c>
      <c r="O101" s="26">
        <v>0</v>
      </c>
      <c r="R101">
        <v>205</v>
      </c>
      <c r="S101" s="26">
        <v>4</v>
      </c>
      <c r="V101">
        <v>207</v>
      </c>
      <c r="W101" t="s">
        <v>705</v>
      </c>
      <c r="X101">
        <v>0</v>
      </c>
      <c r="Y101">
        <v>0</v>
      </c>
      <c r="Z101" s="51" t="s">
        <v>639</v>
      </c>
      <c r="AA101" s="6" t="s">
        <v>876</v>
      </c>
      <c r="AB101" t="s">
        <v>876</v>
      </c>
      <c r="AC101" s="6" t="s">
        <v>890</v>
      </c>
      <c r="AD101" s="6" t="s">
        <v>890</v>
      </c>
      <c r="AE101" s="6" t="s">
        <v>895</v>
      </c>
      <c r="AF101" s="6" t="s">
        <v>897</v>
      </c>
      <c r="AG101" s="6"/>
    </row>
    <row r="102" spans="1:33" ht="15.75" customHeight="1">
      <c r="A102" s="2">
        <v>122</v>
      </c>
      <c r="B102" s="34" t="s">
        <v>516</v>
      </c>
      <c r="C102">
        <v>0</v>
      </c>
      <c r="D102">
        <v>0</v>
      </c>
      <c r="E102" t="s">
        <v>687</v>
      </c>
      <c r="F102" t="s">
        <v>742</v>
      </c>
      <c r="G102" t="s">
        <v>771</v>
      </c>
      <c r="H102" s="22" t="s">
        <v>771</v>
      </c>
      <c r="K102" s="22" t="s">
        <v>1322</v>
      </c>
      <c r="L102" t="s">
        <v>600</v>
      </c>
      <c r="M102" t="s">
        <v>871</v>
      </c>
      <c r="N102" t="s">
        <v>693</v>
      </c>
      <c r="O102" s="26">
        <v>0</v>
      </c>
      <c r="R102">
        <v>0.86699999999999999</v>
      </c>
      <c r="S102" s="26">
        <v>1</v>
      </c>
      <c r="V102">
        <v>0.876</v>
      </c>
      <c r="W102" t="s">
        <v>705</v>
      </c>
      <c r="X102">
        <v>0</v>
      </c>
      <c r="Y102">
        <v>0</v>
      </c>
      <c r="Z102" s="51" t="s">
        <v>632</v>
      </c>
      <c r="AA102" s="6" t="s">
        <v>876</v>
      </c>
      <c r="AB102" t="s">
        <v>876</v>
      </c>
      <c r="AC102" s="6" t="s">
        <v>878</v>
      </c>
      <c r="AD102" s="6" t="s">
        <v>878</v>
      </c>
      <c r="AE102" s="6" t="s">
        <v>921</v>
      </c>
      <c r="AF102" s="6" t="s">
        <v>923</v>
      </c>
      <c r="AG102" s="6"/>
    </row>
    <row r="103" spans="1:33" ht="15.75" customHeight="1">
      <c r="A103" s="2">
        <v>122</v>
      </c>
      <c r="B103" s="34" t="s">
        <v>516</v>
      </c>
      <c r="C103">
        <v>0</v>
      </c>
      <c r="D103">
        <v>0</v>
      </c>
      <c r="E103" t="s">
        <v>687</v>
      </c>
      <c r="F103" t="s">
        <v>742</v>
      </c>
      <c r="G103" t="s">
        <v>771</v>
      </c>
      <c r="H103" s="22" t="s">
        <v>771</v>
      </c>
      <c r="K103" s="22" t="s">
        <v>1322</v>
      </c>
      <c r="L103" t="s">
        <v>600</v>
      </c>
      <c r="M103" t="s">
        <v>871</v>
      </c>
      <c r="N103" t="s">
        <v>693</v>
      </c>
      <c r="O103" s="26">
        <v>0</v>
      </c>
      <c r="R103">
        <v>0.86699999999999999</v>
      </c>
      <c r="S103" s="26">
        <v>2</v>
      </c>
      <c r="V103">
        <v>0.91100000000000003</v>
      </c>
      <c r="W103" t="s">
        <v>705</v>
      </c>
      <c r="X103">
        <v>0</v>
      </c>
      <c r="Y103">
        <v>0</v>
      </c>
      <c r="Z103" s="51" t="s">
        <v>639</v>
      </c>
      <c r="AA103" s="6" t="s">
        <v>876</v>
      </c>
      <c r="AB103" t="s">
        <v>876</v>
      </c>
      <c r="AC103" s="6" t="s">
        <v>884</v>
      </c>
      <c r="AD103" s="6" t="s">
        <v>884</v>
      </c>
      <c r="AE103" s="6" t="s">
        <v>921</v>
      </c>
      <c r="AF103" s="6" t="s">
        <v>923</v>
      </c>
      <c r="AG103" s="6"/>
    </row>
    <row r="104" spans="1:33" ht="15.75" customHeight="1">
      <c r="A104" s="2">
        <v>122</v>
      </c>
      <c r="B104" s="34" t="s">
        <v>516</v>
      </c>
      <c r="C104">
        <v>0</v>
      </c>
      <c r="D104">
        <v>0</v>
      </c>
      <c r="E104" t="s">
        <v>687</v>
      </c>
      <c r="F104" t="s">
        <v>742</v>
      </c>
      <c r="G104" t="s">
        <v>771</v>
      </c>
      <c r="H104" s="22" t="s">
        <v>771</v>
      </c>
      <c r="K104" s="22" t="s">
        <v>1322</v>
      </c>
      <c r="L104" t="s">
        <v>600</v>
      </c>
      <c r="M104" t="s">
        <v>871</v>
      </c>
      <c r="N104" t="s">
        <v>693</v>
      </c>
      <c r="O104" s="26">
        <v>0</v>
      </c>
      <c r="R104">
        <v>0.86699999999999999</v>
      </c>
      <c r="S104" s="26">
        <v>3</v>
      </c>
      <c r="V104">
        <v>0.82299999999999995</v>
      </c>
      <c r="W104" t="s">
        <v>705</v>
      </c>
      <c r="X104">
        <v>0</v>
      </c>
      <c r="Y104">
        <v>0</v>
      </c>
      <c r="Z104" s="51" t="s">
        <v>639</v>
      </c>
      <c r="AA104" s="6" t="s">
        <v>876</v>
      </c>
      <c r="AB104" t="s">
        <v>876</v>
      </c>
      <c r="AC104" s="6" t="s">
        <v>887</v>
      </c>
      <c r="AD104" s="6" t="s">
        <v>887</v>
      </c>
      <c r="AE104" s="6" t="s">
        <v>921</v>
      </c>
      <c r="AF104" s="6" t="s">
        <v>923</v>
      </c>
      <c r="AG104" s="6"/>
    </row>
    <row r="105" spans="1:33" ht="15.75" customHeight="1">
      <c r="A105" s="2">
        <v>122</v>
      </c>
      <c r="B105" s="34" t="s">
        <v>516</v>
      </c>
      <c r="C105">
        <v>0</v>
      </c>
      <c r="D105">
        <v>0</v>
      </c>
      <c r="E105" t="s">
        <v>687</v>
      </c>
      <c r="F105" t="s">
        <v>742</v>
      </c>
      <c r="G105" t="s">
        <v>771</v>
      </c>
      <c r="H105" s="22" t="s">
        <v>771</v>
      </c>
      <c r="K105" s="22" t="s">
        <v>1322</v>
      </c>
      <c r="L105" t="s">
        <v>600</v>
      </c>
      <c r="M105" t="s">
        <v>871</v>
      </c>
      <c r="N105" t="s">
        <v>693</v>
      </c>
      <c r="O105" s="26">
        <v>0</v>
      </c>
      <c r="R105">
        <v>0.86699999999999999</v>
      </c>
      <c r="S105" s="26">
        <v>4</v>
      </c>
      <c r="V105">
        <v>0.65900000000000003</v>
      </c>
      <c r="W105">
        <v>1E-3</v>
      </c>
      <c r="X105">
        <v>-1</v>
      </c>
      <c r="Y105">
        <v>1</v>
      </c>
      <c r="Z105" s="51" t="s">
        <v>639</v>
      </c>
      <c r="AA105" s="6" t="s">
        <v>876</v>
      </c>
      <c r="AB105" t="s">
        <v>876</v>
      </c>
      <c r="AC105" s="6" t="s">
        <v>890</v>
      </c>
      <c r="AD105" s="6" t="s">
        <v>890</v>
      </c>
      <c r="AE105" s="6" t="s">
        <v>921</v>
      </c>
      <c r="AF105" s="6" t="s">
        <v>923</v>
      </c>
      <c r="AG105" s="6"/>
    </row>
    <row r="106" spans="1:33" ht="15.75" customHeight="1">
      <c r="A106" s="2">
        <v>122</v>
      </c>
      <c r="B106" s="34" t="s">
        <v>516</v>
      </c>
      <c r="C106">
        <v>0</v>
      </c>
      <c r="D106">
        <v>0</v>
      </c>
      <c r="E106" t="s">
        <v>687</v>
      </c>
      <c r="F106" t="s">
        <v>742</v>
      </c>
      <c r="G106" t="s">
        <v>777</v>
      </c>
      <c r="H106" s="22" t="s">
        <v>777</v>
      </c>
      <c r="K106" s="22" t="s">
        <v>1322</v>
      </c>
      <c r="L106" t="s">
        <v>600</v>
      </c>
      <c r="M106" t="s">
        <v>871</v>
      </c>
      <c r="N106" t="s">
        <v>693</v>
      </c>
      <c r="O106" s="26">
        <v>0</v>
      </c>
      <c r="R106">
        <v>92.6</v>
      </c>
      <c r="S106" s="26">
        <v>1</v>
      </c>
      <c r="V106">
        <v>87.1</v>
      </c>
      <c r="W106" t="s">
        <v>705</v>
      </c>
      <c r="X106">
        <v>0</v>
      </c>
      <c r="Y106">
        <v>0</v>
      </c>
      <c r="Z106" s="51" t="s">
        <v>632</v>
      </c>
      <c r="AA106" s="6" t="s">
        <v>876</v>
      </c>
      <c r="AB106" t="s">
        <v>876</v>
      </c>
      <c r="AC106" s="6" t="s">
        <v>878</v>
      </c>
      <c r="AD106" s="6" t="s">
        <v>878</v>
      </c>
      <c r="AE106" s="6" t="s">
        <v>921</v>
      </c>
      <c r="AF106" s="6" t="s">
        <v>923</v>
      </c>
      <c r="AG106" s="6"/>
    </row>
    <row r="107" spans="1:33" ht="15.75" customHeight="1">
      <c r="A107" s="2">
        <v>122</v>
      </c>
      <c r="B107" s="34" t="s">
        <v>516</v>
      </c>
      <c r="C107">
        <v>0</v>
      </c>
      <c r="D107">
        <v>0</v>
      </c>
      <c r="E107" t="s">
        <v>687</v>
      </c>
      <c r="F107" t="s">
        <v>742</v>
      </c>
      <c r="G107" t="s">
        <v>777</v>
      </c>
      <c r="H107" s="22" t="s">
        <v>777</v>
      </c>
      <c r="K107" s="22" t="s">
        <v>1322</v>
      </c>
      <c r="L107" t="s">
        <v>600</v>
      </c>
      <c r="M107" t="s">
        <v>871</v>
      </c>
      <c r="N107" t="s">
        <v>693</v>
      </c>
      <c r="O107" s="26">
        <v>0</v>
      </c>
      <c r="R107">
        <v>92.6</v>
      </c>
      <c r="S107" s="26">
        <v>2</v>
      </c>
      <c r="V107">
        <v>94.6</v>
      </c>
      <c r="W107" t="s">
        <v>705</v>
      </c>
      <c r="X107">
        <v>0</v>
      </c>
      <c r="Y107">
        <v>0</v>
      </c>
      <c r="Z107" s="51" t="s">
        <v>639</v>
      </c>
      <c r="AA107" s="6" t="s">
        <v>876</v>
      </c>
      <c r="AB107" t="s">
        <v>876</v>
      </c>
      <c r="AC107" s="6" t="s">
        <v>884</v>
      </c>
      <c r="AD107" s="6" t="s">
        <v>884</v>
      </c>
      <c r="AE107" s="6" t="s">
        <v>921</v>
      </c>
      <c r="AF107" s="6" t="s">
        <v>923</v>
      </c>
      <c r="AG107" s="6"/>
    </row>
    <row r="108" spans="1:33" ht="15.75" customHeight="1">
      <c r="A108" s="2">
        <v>122</v>
      </c>
      <c r="B108" s="34" t="s">
        <v>516</v>
      </c>
      <c r="C108">
        <v>0</v>
      </c>
      <c r="D108">
        <v>0</v>
      </c>
      <c r="E108" t="s">
        <v>687</v>
      </c>
      <c r="F108" t="s">
        <v>742</v>
      </c>
      <c r="G108" t="s">
        <v>777</v>
      </c>
      <c r="H108" s="22" t="s">
        <v>777</v>
      </c>
      <c r="K108" s="22" t="s">
        <v>1322</v>
      </c>
      <c r="L108" t="s">
        <v>600</v>
      </c>
      <c r="M108" t="s">
        <v>871</v>
      </c>
      <c r="N108" t="s">
        <v>693</v>
      </c>
      <c r="O108" s="26">
        <v>0</v>
      </c>
      <c r="R108">
        <v>92.6</v>
      </c>
      <c r="S108" s="26">
        <v>3</v>
      </c>
      <c r="V108">
        <v>83.3</v>
      </c>
      <c r="W108" t="s">
        <v>705</v>
      </c>
      <c r="X108">
        <v>0</v>
      </c>
      <c r="Y108">
        <v>0</v>
      </c>
      <c r="Z108" s="51" t="s">
        <v>639</v>
      </c>
      <c r="AA108" s="6" t="s">
        <v>876</v>
      </c>
      <c r="AB108" t="s">
        <v>876</v>
      </c>
      <c r="AC108" s="6" t="s">
        <v>887</v>
      </c>
      <c r="AD108" s="6" t="s">
        <v>887</v>
      </c>
      <c r="AE108" s="6" t="s">
        <v>921</v>
      </c>
      <c r="AF108" s="6" t="s">
        <v>923</v>
      </c>
      <c r="AG108" s="6"/>
    </row>
    <row r="109" spans="1:33" ht="15.75" customHeight="1">
      <c r="A109" s="2">
        <v>122</v>
      </c>
      <c r="B109" s="34" t="s">
        <v>516</v>
      </c>
      <c r="C109">
        <v>0</v>
      </c>
      <c r="D109">
        <v>0</v>
      </c>
      <c r="E109" t="s">
        <v>687</v>
      </c>
      <c r="F109" t="s">
        <v>742</v>
      </c>
      <c r="G109" t="s">
        <v>777</v>
      </c>
      <c r="H109" s="22" t="s">
        <v>777</v>
      </c>
      <c r="K109" s="22" t="s">
        <v>1322</v>
      </c>
      <c r="L109" t="s">
        <v>600</v>
      </c>
      <c r="M109" t="s">
        <v>871</v>
      </c>
      <c r="N109" t="s">
        <v>693</v>
      </c>
      <c r="O109" s="26">
        <v>0</v>
      </c>
      <c r="R109">
        <v>92.6</v>
      </c>
      <c r="S109" s="26">
        <v>4</v>
      </c>
      <c r="V109">
        <v>66.400000000000006</v>
      </c>
      <c r="W109">
        <v>1E-3</v>
      </c>
      <c r="X109">
        <v>-1</v>
      </c>
      <c r="Y109">
        <v>1</v>
      </c>
      <c r="Z109" s="51" t="s">
        <v>639</v>
      </c>
      <c r="AA109" s="6" t="s">
        <v>876</v>
      </c>
      <c r="AB109" t="s">
        <v>876</v>
      </c>
      <c r="AC109" s="6" t="s">
        <v>890</v>
      </c>
      <c r="AD109" s="6" t="s">
        <v>890</v>
      </c>
      <c r="AE109" s="6" t="s">
        <v>921</v>
      </c>
      <c r="AF109" s="6" t="s">
        <v>923</v>
      </c>
      <c r="AG109" s="6"/>
    </row>
    <row r="110" spans="1:33" ht="15.75" customHeight="1">
      <c r="A110" s="2">
        <v>122</v>
      </c>
      <c r="B110" s="34" t="s">
        <v>516</v>
      </c>
      <c r="C110">
        <v>0</v>
      </c>
      <c r="D110">
        <v>0</v>
      </c>
      <c r="E110" t="s">
        <v>687</v>
      </c>
      <c r="F110" t="s">
        <v>742</v>
      </c>
      <c r="G110" t="s">
        <v>796</v>
      </c>
      <c r="H110" s="22" t="s">
        <v>1336</v>
      </c>
      <c r="J110" s="67" t="s">
        <v>1325</v>
      </c>
      <c r="K110" s="22" t="s">
        <v>1322</v>
      </c>
      <c r="L110" t="s">
        <v>961</v>
      </c>
      <c r="M110" t="s">
        <v>871</v>
      </c>
      <c r="N110" t="s">
        <v>693</v>
      </c>
      <c r="O110" s="26">
        <v>0</v>
      </c>
      <c r="R110">
        <v>5.76</v>
      </c>
      <c r="S110" s="26">
        <v>1</v>
      </c>
      <c r="V110">
        <v>5.83</v>
      </c>
      <c r="W110" t="s">
        <v>705</v>
      </c>
      <c r="X110">
        <v>0</v>
      </c>
      <c r="Y110">
        <v>0</v>
      </c>
      <c r="Z110" s="51" t="s">
        <v>632</v>
      </c>
      <c r="AA110" s="6" t="s">
        <v>876</v>
      </c>
      <c r="AB110" t="s">
        <v>876</v>
      </c>
      <c r="AC110" s="6" t="s">
        <v>878</v>
      </c>
      <c r="AD110" s="6" t="s">
        <v>878</v>
      </c>
      <c r="AE110" s="6" t="s">
        <v>965</v>
      </c>
      <c r="AF110" s="6" t="s">
        <v>966</v>
      </c>
      <c r="AG110" s="6"/>
    </row>
    <row r="111" spans="1:33" ht="15.75" customHeight="1">
      <c r="A111" s="2">
        <v>122</v>
      </c>
      <c r="B111" s="34" t="s">
        <v>516</v>
      </c>
      <c r="C111">
        <v>0</v>
      </c>
      <c r="D111">
        <v>0</v>
      </c>
      <c r="E111" t="s">
        <v>687</v>
      </c>
      <c r="F111" t="s">
        <v>742</v>
      </c>
      <c r="G111" t="s">
        <v>796</v>
      </c>
      <c r="H111" s="22" t="s">
        <v>1336</v>
      </c>
      <c r="J111" s="67" t="s">
        <v>1325</v>
      </c>
      <c r="K111" s="22" t="s">
        <v>1322</v>
      </c>
      <c r="L111" t="s">
        <v>961</v>
      </c>
      <c r="M111" t="s">
        <v>871</v>
      </c>
      <c r="N111" t="s">
        <v>693</v>
      </c>
      <c r="O111" s="26">
        <v>0</v>
      </c>
      <c r="R111">
        <v>5.76</v>
      </c>
      <c r="S111" s="26">
        <v>2</v>
      </c>
      <c r="V111">
        <v>5.91</v>
      </c>
      <c r="W111" t="s">
        <v>705</v>
      </c>
      <c r="X111">
        <v>0</v>
      </c>
      <c r="Y111">
        <v>0</v>
      </c>
      <c r="Z111" s="51" t="s">
        <v>639</v>
      </c>
      <c r="AA111" s="6" t="s">
        <v>876</v>
      </c>
      <c r="AB111" t="s">
        <v>876</v>
      </c>
      <c r="AC111" s="6" t="s">
        <v>884</v>
      </c>
      <c r="AD111" s="6" t="s">
        <v>884</v>
      </c>
      <c r="AE111" s="6" t="s">
        <v>965</v>
      </c>
      <c r="AF111" s="6" t="s">
        <v>966</v>
      </c>
      <c r="AG111" s="6"/>
    </row>
    <row r="112" spans="1:33" ht="15.75" customHeight="1">
      <c r="A112" s="2">
        <v>122</v>
      </c>
      <c r="B112" s="34" t="s">
        <v>516</v>
      </c>
      <c r="C112">
        <v>0</v>
      </c>
      <c r="D112">
        <v>0</v>
      </c>
      <c r="E112" t="s">
        <v>687</v>
      </c>
      <c r="F112" t="s">
        <v>742</v>
      </c>
      <c r="G112" t="s">
        <v>796</v>
      </c>
      <c r="H112" s="22" t="s">
        <v>1336</v>
      </c>
      <c r="J112" s="67" t="s">
        <v>1325</v>
      </c>
      <c r="K112" s="22" t="s">
        <v>1322</v>
      </c>
      <c r="L112" t="s">
        <v>961</v>
      </c>
      <c r="M112" t="s">
        <v>871</v>
      </c>
      <c r="N112" t="s">
        <v>693</v>
      </c>
      <c r="O112" s="26">
        <v>0</v>
      </c>
      <c r="R112">
        <v>5.76</v>
      </c>
      <c r="S112" s="26">
        <v>3</v>
      </c>
      <c r="V112">
        <v>5.93</v>
      </c>
      <c r="W112" t="s">
        <v>705</v>
      </c>
      <c r="X112">
        <v>0</v>
      </c>
      <c r="Y112">
        <v>0</v>
      </c>
      <c r="Z112" s="51" t="s">
        <v>639</v>
      </c>
      <c r="AA112" s="6" t="s">
        <v>876</v>
      </c>
      <c r="AB112" t="s">
        <v>876</v>
      </c>
      <c r="AC112" s="6" t="s">
        <v>887</v>
      </c>
      <c r="AD112" s="6" t="s">
        <v>887</v>
      </c>
      <c r="AE112" s="6" t="s">
        <v>965</v>
      </c>
      <c r="AF112" s="6" t="s">
        <v>966</v>
      </c>
      <c r="AG112" s="6"/>
    </row>
    <row r="113" spans="1:33" ht="15.75" customHeight="1">
      <c r="A113" s="2">
        <v>122</v>
      </c>
      <c r="B113" s="34" t="s">
        <v>516</v>
      </c>
      <c r="C113">
        <v>0</v>
      </c>
      <c r="D113">
        <v>0</v>
      </c>
      <c r="E113" t="s">
        <v>687</v>
      </c>
      <c r="F113" t="s">
        <v>742</v>
      </c>
      <c r="G113" t="s">
        <v>796</v>
      </c>
      <c r="H113" s="22" t="s">
        <v>1336</v>
      </c>
      <c r="J113" s="67" t="s">
        <v>1325</v>
      </c>
      <c r="K113" s="22" t="s">
        <v>1322</v>
      </c>
      <c r="L113" t="s">
        <v>961</v>
      </c>
      <c r="M113" t="s">
        <v>871</v>
      </c>
      <c r="N113" t="s">
        <v>693</v>
      </c>
      <c r="O113" s="26">
        <v>0</v>
      </c>
      <c r="R113">
        <v>5.76</v>
      </c>
      <c r="S113" s="26">
        <v>4</v>
      </c>
      <c r="V113">
        <v>6.49</v>
      </c>
      <c r="W113" t="s">
        <v>705</v>
      </c>
      <c r="X113">
        <v>0</v>
      </c>
      <c r="Y113">
        <v>0</v>
      </c>
      <c r="Z113" s="51" t="s">
        <v>639</v>
      </c>
      <c r="AA113" s="6" t="s">
        <v>876</v>
      </c>
      <c r="AB113" t="s">
        <v>876</v>
      </c>
      <c r="AC113" s="6" t="s">
        <v>890</v>
      </c>
      <c r="AD113" s="6" t="s">
        <v>890</v>
      </c>
      <c r="AE113" s="6" t="s">
        <v>965</v>
      </c>
      <c r="AF113" s="6" t="s">
        <v>966</v>
      </c>
      <c r="AG113" s="6"/>
    </row>
    <row r="114" spans="1:33" ht="15.75" customHeight="1">
      <c r="A114" s="2">
        <v>122</v>
      </c>
      <c r="B114" s="34" t="s">
        <v>516</v>
      </c>
      <c r="C114">
        <v>0</v>
      </c>
      <c r="D114">
        <v>0</v>
      </c>
      <c r="E114" t="s">
        <v>687</v>
      </c>
      <c r="F114" t="s">
        <v>742</v>
      </c>
      <c r="G114" t="s">
        <v>804</v>
      </c>
      <c r="H114" s="22" t="s">
        <v>1337</v>
      </c>
      <c r="J114" s="67" t="s">
        <v>1325</v>
      </c>
      <c r="K114" s="22" t="s">
        <v>1322</v>
      </c>
      <c r="L114" t="s">
        <v>961</v>
      </c>
      <c r="M114" t="s">
        <v>871</v>
      </c>
      <c r="N114" t="s">
        <v>693</v>
      </c>
      <c r="O114" s="26">
        <v>0</v>
      </c>
      <c r="R114">
        <v>20.6</v>
      </c>
      <c r="S114" s="26">
        <v>1</v>
      </c>
      <c r="V114">
        <v>23.1</v>
      </c>
      <c r="W114" t="s">
        <v>705</v>
      </c>
      <c r="X114">
        <v>0</v>
      </c>
      <c r="Y114">
        <v>0</v>
      </c>
      <c r="Z114" s="51" t="s">
        <v>632</v>
      </c>
      <c r="AA114" s="6" t="s">
        <v>876</v>
      </c>
      <c r="AB114" t="s">
        <v>876</v>
      </c>
      <c r="AC114" s="6" t="s">
        <v>878</v>
      </c>
      <c r="AD114" s="6" t="s">
        <v>878</v>
      </c>
      <c r="AE114" s="6" t="s">
        <v>978</v>
      </c>
      <c r="AF114" s="6" t="s">
        <v>979</v>
      </c>
      <c r="AG114" s="6"/>
    </row>
    <row r="115" spans="1:33" ht="15.75" customHeight="1">
      <c r="A115" s="2">
        <v>122</v>
      </c>
      <c r="B115" s="34" t="s">
        <v>516</v>
      </c>
      <c r="C115">
        <v>0</v>
      </c>
      <c r="D115">
        <v>0</v>
      </c>
      <c r="E115" t="s">
        <v>687</v>
      </c>
      <c r="F115" t="s">
        <v>742</v>
      </c>
      <c r="G115" t="s">
        <v>804</v>
      </c>
      <c r="H115" s="22" t="s">
        <v>1337</v>
      </c>
      <c r="J115" s="67" t="s">
        <v>1325</v>
      </c>
      <c r="K115" s="22" t="s">
        <v>1322</v>
      </c>
      <c r="L115" t="s">
        <v>961</v>
      </c>
      <c r="M115" t="s">
        <v>871</v>
      </c>
      <c r="N115" t="s">
        <v>693</v>
      </c>
      <c r="O115" s="26">
        <v>0</v>
      </c>
      <c r="R115">
        <v>20.6</v>
      </c>
      <c r="S115" s="26">
        <v>2</v>
      </c>
      <c r="V115">
        <v>26.8</v>
      </c>
      <c r="W115" t="s">
        <v>705</v>
      </c>
      <c r="X115">
        <v>0</v>
      </c>
      <c r="Y115">
        <v>0</v>
      </c>
      <c r="Z115" s="51" t="s">
        <v>639</v>
      </c>
      <c r="AA115" s="6" t="s">
        <v>876</v>
      </c>
      <c r="AB115" t="s">
        <v>876</v>
      </c>
      <c r="AC115" s="6" t="s">
        <v>884</v>
      </c>
      <c r="AD115" s="6" t="s">
        <v>884</v>
      </c>
      <c r="AE115" s="6" t="s">
        <v>978</v>
      </c>
      <c r="AF115" s="6" t="s">
        <v>979</v>
      </c>
      <c r="AG115" s="6"/>
    </row>
    <row r="116" spans="1:33" ht="15.75" customHeight="1">
      <c r="A116" s="2">
        <v>122</v>
      </c>
      <c r="B116" s="34" t="s">
        <v>516</v>
      </c>
      <c r="C116">
        <v>0</v>
      </c>
      <c r="D116">
        <v>0</v>
      </c>
      <c r="E116" t="s">
        <v>687</v>
      </c>
      <c r="F116" t="s">
        <v>742</v>
      </c>
      <c r="G116" t="s">
        <v>804</v>
      </c>
      <c r="H116" s="22" t="s">
        <v>1337</v>
      </c>
      <c r="J116" s="67" t="s">
        <v>1325</v>
      </c>
      <c r="K116" s="22" t="s">
        <v>1322</v>
      </c>
      <c r="L116" t="s">
        <v>961</v>
      </c>
      <c r="M116" t="s">
        <v>871</v>
      </c>
      <c r="N116" t="s">
        <v>693</v>
      </c>
      <c r="O116" s="26">
        <v>0</v>
      </c>
      <c r="R116">
        <v>20.6</v>
      </c>
      <c r="S116" s="26">
        <v>3</v>
      </c>
      <c r="V116">
        <v>36.200000000000003</v>
      </c>
      <c r="W116">
        <v>1E-3</v>
      </c>
      <c r="X116">
        <v>1</v>
      </c>
      <c r="Y116">
        <v>-1</v>
      </c>
      <c r="Z116" s="51" t="s">
        <v>639</v>
      </c>
      <c r="AA116" s="6" t="s">
        <v>876</v>
      </c>
      <c r="AB116" t="s">
        <v>876</v>
      </c>
      <c r="AC116" s="6" t="s">
        <v>887</v>
      </c>
      <c r="AD116" s="6" t="s">
        <v>887</v>
      </c>
      <c r="AE116" s="6" t="s">
        <v>978</v>
      </c>
      <c r="AF116" s="6" t="s">
        <v>979</v>
      </c>
      <c r="AG116" s="6"/>
    </row>
    <row r="117" spans="1:33" ht="15.75" customHeight="1">
      <c r="A117" s="2">
        <v>122</v>
      </c>
      <c r="B117" s="34" t="s">
        <v>516</v>
      </c>
      <c r="C117">
        <v>0</v>
      </c>
      <c r="D117">
        <v>0</v>
      </c>
      <c r="E117" t="s">
        <v>687</v>
      </c>
      <c r="F117" t="s">
        <v>742</v>
      </c>
      <c r="G117" t="s">
        <v>804</v>
      </c>
      <c r="H117" s="22" t="s">
        <v>1337</v>
      </c>
      <c r="J117" s="67" t="s">
        <v>1325</v>
      </c>
      <c r="K117" s="22" t="s">
        <v>1322</v>
      </c>
      <c r="L117" t="s">
        <v>961</v>
      </c>
      <c r="M117" t="s">
        <v>871</v>
      </c>
      <c r="N117" t="s">
        <v>693</v>
      </c>
      <c r="O117" s="26">
        <v>0</v>
      </c>
      <c r="R117">
        <v>20.6</v>
      </c>
      <c r="S117" s="26">
        <v>4</v>
      </c>
      <c r="V117">
        <v>31.2</v>
      </c>
      <c r="W117">
        <v>1E-3</v>
      </c>
      <c r="X117">
        <v>1</v>
      </c>
      <c r="Y117">
        <v>-1</v>
      </c>
      <c r="Z117" s="51" t="s">
        <v>639</v>
      </c>
      <c r="AA117" s="6" t="s">
        <v>876</v>
      </c>
      <c r="AB117" t="s">
        <v>876</v>
      </c>
      <c r="AC117" s="6" t="s">
        <v>890</v>
      </c>
      <c r="AD117" s="6" t="s">
        <v>890</v>
      </c>
      <c r="AE117" s="6" t="s">
        <v>978</v>
      </c>
      <c r="AF117" s="6" t="s">
        <v>979</v>
      </c>
      <c r="AG117" s="6"/>
    </row>
    <row r="118" spans="1:33" ht="15.75" customHeight="1">
      <c r="A118" s="2">
        <v>123</v>
      </c>
      <c r="B118" s="34" t="s">
        <v>519</v>
      </c>
      <c r="C118">
        <v>0</v>
      </c>
      <c r="D118">
        <v>0</v>
      </c>
      <c r="E118" t="s">
        <v>687</v>
      </c>
      <c r="F118" t="s">
        <v>688</v>
      </c>
      <c r="G118" t="s">
        <v>711</v>
      </c>
      <c r="H118" s="22" t="s">
        <v>711</v>
      </c>
      <c r="K118" s="22" t="s">
        <v>1323</v>
      </c>
      <c r="L118" t="s">
        <v>986</v>
      </c>
      <c r="M118" t="s">
        <v>988</v>
      </c>
      <c r="N118" t="s">
        <v>693</v>
      </c>
      <c r="O118" s="26">
        <v>0</v>
      </c>
      <c r="R118">
        <v>10.78</v>
      </c>
      <c r="S118" s="26">
        <v>1</v>
      </c>
      <c r="V118">
        <v>10.62</v>
      </c>
      <c r="W118">
        <v>0.05</v>
      </c>
      <c r="X118">
        <v>-1</v>
      </c>
      <c r="Y118">
        <v>-1</v>
      </c>
      <c r="Z118" s="8" t="s">
        <v>629</v>
      </c>
      <c r="AA118" s="6" t="s">
        <v>631</v>
      </c>
      <c r="AB118" s="6" t="s">
        <v>631</v>
      </c>
      <c r="AC118" s="6" t="s">
        <v>635</v>
      </c>
      <c r="AD118" s="6" t="s">
        <v>635</v>
      </c>
      <c r="AE118" s="6" t="s">
        <v>989</v>
      </c>
      <c r="AF118" t="s">
        <v>990</v>
      </c>
      <c r="AG118" t="s">
        <v>991</v>
      </c>
    </row>
    <row r="119" spans="1:33" ht="15.75" customHeight="1">
      <c r="A119" s="2">
        <v>124</v>
      </c>
      <c r="B119" s="34" t="s">
        <v>525</v>
      </c>
      <c r="C119">
        <v>0</v>
      </c>
      <c r="D119">
        <v>0</v>
      </c>
      <c r="E119" t="s">
        <v>687</v>
      </c>
      <c r="F119" t="s">
        <v>688</v>
      </c>
      <c r="G119" s="8" t="s">
        <v>956</v>
      </c>
      <c r="H119" s="8" t="s">
        <v>1338</v>
      </c>
      <c r="I119" s="8"/>
      <c r="J119" s="8"/>
      <c r="K119" s="22" t="s">
        <v>1322</v>
      </c>
      <c r="L119" t="s">
        <v>600</v>
      </c>
      <c r="M119" t="s">
        <v>993</v>
      </c>
      <c r="N119" t="s">
        <v>693</v>
      </c>
      <c r="O119" s="26">
        <v>0</v>
      </c>
      <c r="P119">
        <v>2</v>
      </c>
      <c r="Q119">
        <v>5</v>
      </c>
      <c r="R119">
        <v>121</v>
      </c>
      <c r="S119" s="26">
        <v>1</v>
      </c>
      <c r="T119">
        <v>2</v>
      </c>
      <c r="U119">
        <v>5</v>
      </c>
      <c r="V119">
        <v>117</v>
      </c>
      <c r="W119" t="s">
        <v>705</v>
      </c>
      <c r="X119">
        <v>0</v>
      </c>
      <c r="Y119">
        <v>0</v>
      </c>
      <c r="Z119" s="8" t="s">
        <v>674</v>
      </c>
      <c r="AA119" s="6" t="s">
        <v>994</v>
      </c>
      <c r="AB119" s="6" t="s">
        <v>994</v>
      </c>
      <c r="AC119" s="6" t="s">
        <v>995</v>
      </c>
      <c r="AD119" s="6" t="s">
        <v>995</v>
      </c>
      <c r="AE119" s="6" t="s">
        <v>996</v>
      </c>
      <c r="AF119" t="s">
        <v>997</v>
      </c>
    </row>
    <row r="120" spans="1:33" ht="15.75" customHeight="1">
      <c r="A120" s="2">
        <v>124</v>
      </c>
      <c r="B120" s="34" t="s">
        <v>525</v>
      </c>
      <c r="C120">
        <v>0</v>
      </c>
      <c r="D120">
        <v>0</v>
      </c>
      <c r="E120" t="s">
        <v>687</v>
      </c>
      <c r="F120" t="s">
        <v>688</v>
      </c>
      <c r="G120" s="8" t="s">
        <v>956</v>
      </c>
      <c r="H120" s="8" t="s">
        <v>1338</v>
      </c>
      <c r="I120" s="8"/>
      <c r="J120" s="8"/>
      <c r="K120" s="22" t="s">
        <v>1322</v>
      </c>
      <c r="L120" t="s">
        <v>600</v>
      </c>
      <c r="M120" t="s">
        <v>993</v>
      </c>
      <c r="N120" t="s">
        <v>693</v>
      </c>
      <c r="O120" s="26">
        <v>0</v>
      </c>
      <c r="P120">
        <v>3</v>
      </c>
      <c r="Q120">
        <v>5</v>
      </c>
      <c r="R120">
        <v>143</v>
      </c>
      <c r="S120" s="26">
        <v>1</v>
      </c>
      <c r="T120">
        <v>3</v>
      </c>
      <c r="U120">
        <v>5</v>
      </c>
      <c r="V120">
        <v>192</v>
      </c>
      <c r="W120">
        <v>0.05</v>
      </c>
      <c r="X120">
        <v>1</v>
      </c>
      <c r="Y120">
        <v>1</v>
      </c>
      <c r="Z120" s="8" t="s">
        <v>674</v>
      </c>
      <c r="AA120" s="6" t="s">
        <v>999</v>
      </c>
      <c r="AB120" s="6" t="s">
        <v>999</v>
      </c>
      <c r="AC120" s="6" t="s">
        <v>1000</v>
      </c>
      <c r="AD120" s="6" t="s">
        <v>1000</v>
      </c>
      <c r="AE120" s="6" t="s">
        <v>996</v>
      </c>
      <c r="AF120" t="s">
        <v>997</v>
      </c>
    </row>
    <row r="121" spans="1:33" ht="15.75" customHeight="1">
      <c r="A121" s="2">
        <v>124</v>
      </c>
      <c r="B121" s="34" t="s">
        <v>525</v>
      </c>
      <c r="C121">
        <v>0</v>
      </c>
      <c r="D121">
        <v>0</v>
      </c>
      <c r="E121" t="s">
        <v>687</v>
      </c>
      <c r="F121" t="s">
        <v>688</v>
      </c>
      <c r="G121" s="8" t="s">
        <v>956</v>
      </c>
      <c r="H121" s="8" t="s">
        <v>1338</v>
      </c>
      <c r="I121" s="8"/>
      <c r="J121" s="8"/>
      <c r="K121" s="22" t="s">
        <v>1322</v>
      </c>
      <c r="L121" t="s">
        <v>600</v>
      </c>
      <c r="M121" t="s">
        <v>993</v>
      </c>
      <c r="N121" t="s">
        <v>693</v>
      </c>
      <c r="O121" s="26">
        <v>0</v>
      </c>
      <c r="P121">
        <v>4</v>
      </c>
      <c r="Q121">
        <v>5</v>
      </c>
      <c r="R121">
        <v>202</v>
      </c>
      <c r="S121" s="26">
        <v>1</v>
      </c>
      <c r="T121">
        <v>4</v>
      </c>
      <c r="U121">
        <v>5</v>
      </c>
      <c r="V121">
        <v>206</v>
      </c>
      <c r="W121" t="s">
        <v>705</v>
      </c>
      <c r="X121">
        <v>0</v>
      </c>
      <c r="Y121">
        <v>0</v>
      </c>
      <c r="Z121" s="8" t="s">
        <v>674</v>
      </c>
      <c r="AA121" s="6" t="s">
        <v>1002</v>
      </c>
      <c r="AB121" s="6" t="s">
        <v>1002</v>
      </c>
      <c r="AC121" s="6" t="s">
        <v>1003</v>
      </c>
      <c r="AD121" s="6" t="s">
        <v>1003</v>
      </c>
      <c r="AE121" s="6" t="s">
        <v>996</v>
      </c>
      <c r="AF121" t="s">
        <v>997</v>
      </c>
    </row>
    <row r="122" spans="1:33" ht="15.75" customHeight="1">
      <c r="A122" s="2">
        <v>124</v>
      </c>
      <c r="B122" s="34" t="s">
        <v>525</v>
      </c>
      <c r="C122">
        <v>0</v>
      </c>
      <c r="D122">
        <v>0</v>
      </c>
      <c r="E122" t="s">
        <v>687</v>
      </c>
      <c r="F122" t="s">
        <v>688</v>
      </c>
      <c r="G122" s="8" t="s">
        <v>956</v>
      </c>
      <c r="H122" s="8" t="s">
        <v>1338</v>
      </c>
      <c r="I122" s="8"/>
      <c r="J122" s="8"/>
      <c r="K122" s="22" t="s">
        <v>1322</v>
      </c>
      <c r="L122" t="s">
        <v>600</v>
      </c>
      <c r="M122" t="s">
        <v>993</v>
      </c>
      <c r="N122" t="s">
        <v>693</v>
      </c>
      <c r="O122" s="26">
        <v>0</v>
      </c>
      <c r="P122">
        <v>2</v>
      </c>
      <c r="Q122">
        <v>6</v>
      </c>
      <c r="R122">
        <v>109</v>
      </c>
      <c r="S122" s="26">
        <v>1</v>
      </c>
      <c r="T122">
        <v>2</v>
      </c>
      <c r="U122">
        <v>6</v>
      </c>
      <c r="V122">
        <v>118</v>
      </c>
      <c r="W122" t="s">
        <v>705</v>
      </c>
      <c r="X122">
        <v>0</v>
      </c>
      <c r="Y122">
        <v>0</v>
      </c>
      <c r="Z122" s="8" t="s">
        <v>674</v>
      </c>
      <c r="AA122" s="6" t="s">
        <v>1004</v>
      </c>
      <c r="AB122" s="6" t="s">
        <v>1004</v>
      </c>
      <c r="AC122" s="6" t="s">
        <v>1005</v>
      </c>
      <c r="AD122" s="6" t="s">
        <v>1005</v>
      </c>
      <c r="AE122" s="6" t="s">
        <v>996</v>
      </c>
      <c r="AF122" t="s">
        <v>997</v>
      </c>
    </row>
    <row r="123" spans="1:33" ht="15.75" customHeight="1">
      <c r="A123" s="2">
        <v>124</v>
      </c>
      <c r="B123" s="34" t="s">
        <v>525</v>
      </c>
      <c r="C123">
        <v>0</v>
      </c>
      <c r="D123">
        <v>0</v>
      </c>
      <c r="E123" t="s">
        <v>687</v>
      </c>
      <c r="F123" t="s">
        <v>688</v>
      </c>
      <c r="G123" s="8" t="s">
        <v>956</v>
      </c>
      <c r="H123" s="8" t="s">
        <v>1338</v>
      </c>
      <c r="I123" s="8"/>
      <c r="J123" s="8"/>
      <c r="K123" s="22" t="s">
        <v>1322</v>
      </c>
      <c r="L123" t="s">
        <v>600</v>
      </c>
      <c r="M123" t="s">
        <v>993</v>
      </c>
      <c r="N123" t="s">
        <v>693</v>
      </c>
      <c r="O123" s="26">
        <v>0</v>
      </c>
      <c r="P123">
        <v>3</v>
      </c>
      <c r="Q123">
        <v>6</v>
      </c>
      <c r="R123">
        <v>163</v>
      </c>
      <c r="S123" s="26">
        <v>1</v>
      </c>
      <c r="T123">
        <v>3</v>
      </c>
      <c r="U123">
        <v>6</v>
      </c>
      <c r="V123">
        <v>181</v>
      </c>
      <c r="W123" t="s">
        <v>705</v>
      </c>
      <c r="X123">
        <v>0</v>
      </c>
      <c r="Y123">
        <v>0</v>
      </c>
      <c r="Z123" s="8" t="s">
        <v>674</v>
      </c>
      <c r="AA123" s="6" t="s">
        <v>1007</v>
      </c>
      <c r="AB123" s="6" t="s">
        <v>1007</v>
      </c>
      <c r="AC123" s="6" t="s">
        <v>1008</v>
      </c>
      <c r="AD123" s="6" t="s">
        <v>1008</v>
      </c>
      <c r="AE123" s="6" t="s">
        <v>996</v>
      </c>
      <c r="AF123" t="s">
        <v>997</v>
      </c>
    </row>
    <row r="124" spans="1:33" ht="15.75" customHeight="1">
      <c r="A124" s="2">
        <v>124</v>
      </c>
      <c r="B124" s="34" t="s">
        <v>525</v>
      </c>
      <c r="C124">
        <v>0</v>
      </c>
      <c r="D124">
        <v>0</v>
      </c>
      <c r="E124" t="s">
        <v>687</v>
      </c>
      <c r="F124" t="s">
        <v>688</v>
      </c>
      <c r="G124" s="8" t="s">
        <v>956</v>
      </c>
      <c r="H124" s="8" t="s">
        <v>1338</v>
      </c>
      <c r="I124" s="8"/>
      <c r="J124" s="8"/>
      <c r="K124" s="22" t="s">
        <v>1322</v>
      </c>
      <c r="L124" t="s">
        <v>600</v>
      </c>
      <c r="M124" t="s">
        <v>993</v>
      </c>
      <c r="N124" t="s">
        <v>693</v>
      </c>
      <c r="O124" s="26">
        <v>0</v>
      </c>
      <c r="P124">
        <v>4</v>
      </c>
      <c r="Q124">
        <v>6</v>
      </c>
      <c r="R124">
        <v>220</v>
      </c>
      <c r="S124" s="26">
        <v>1</v>
      </c>
      <c r="T124">
        <v>4</v>
      </c>
      <c r="U124">
        <v>6</v>
      </c>
      <c r="V124">
        <v>224</v>
      </c>
      <c r="W124" t="s">
        <v>705</v>
      </c>
      <c r="X124">
        <v>0</v>
      </c>
      <c r="Y124">
        <v>0</v>
      </c>
      <c r="Z124" s="8" t="s">
        <v>674</v>
      </c>
      <c r="AA124" s="6" t="s">
        <v>1010</v>
      </c>
      <c r="AB124" s="6" t="s">
        <v>1010</v>
      </c>
      <c r="AC124" s="6" t="s">
        <v>1011</v>
      </c>
      <c r="AD124" s="6" t="s">
        <v>1011</v>
      </c>
      <c r="AE124" s="6" t="s">
        <v>996</v>
      </c>
      <c r="AF124" t="s">
        <v>997</v>
      </c>
    </row>
    <row r="125" spans="1:33" ht="15.75" customHeight="1">
      <c r="A125" s="2">
        <v>124</v>
      </c>
      <c r="B125" s="34" t="s">
        <v>525</v>
      </c>
      <c r="C125">
        <v>0</v>
      </c>
      <c r="D125">
        <v>0</v>
      </c>
      <c r="E125" t="s">
        <v>687</v>
      </c>
      <c r="F125" t="s">
        <v>688</v>
      </c>
      <c r="G125" s="8" t="s">
        <v>711</v>
      </c>
      <c r="H125" s="8" t="s">
        <v>711</v>
      </c>
      <c r="I125" s="8"/>
      <c r="J125" s="8"/>
      <c r="K125" s="22" t="s">
        <v>1322</v>
      </c>
      <c r="L125" t="s">
        <v>986</v>
      </c>
      <c r="M125" t="s">
        <v>993</v>
      </c>
      <c r="N125" t="s">
        <v>693</v>
      </c>
      <c r="O125" s="26">
        <v>0</v>
      </c>
      <c r="P125">
        <v>2</v>
      </c>
      <c r="Q125">
        <v>5</v>
      </c>
      <c r="R125">
        <v>6.4</v>
      </c>
      <c r="S125" s="26">
        <v>1</v>
      </c>
      <c r="T125">
        <v>2</v>
      </c>
      <c r="U125">
        <v>5</v>
      </c>
      <c r="V125">
        <v>6.5</v>
      </c>
      <c r="W125" t="s">
        <v>705</v>
      </c>
      <c r="X125">
        <v>0</v>
      </c>
      <c r="Y125">
        <v>0</v>
      </c>
      <c r="Z125" s="8" t="s">
        <v>674</v>
      </c>
      <c r="AA125" s="6" t="s">
        <v>994</v>
      </c>
      <c r="AB125" s="6" t="s">
        <v>994</v>
      </c>
      <c r="AC125" s="6" t="s">
        <v>995</v>
      </c>
      <c r="AD125" s="6" t="s">
        <v>995</v>
      </c>
      <c r="AE125" s="6" t="s">
        <v>1013</v>
      </c>
      <c r="AF125" t="s">
        <v>1014</v>
      </c>
    </row>
    <row r="126" spans="1:33" ht="15.75" customHeight="1">
      <c r="A126" s="2">
        <v>124</v>
      </c>
      <c r="B126" s="34" t="s">
        <v>525</v>
      </c>
      <c r="C126">
        <v>0</v>
      </c>
      <c r="D126">
        <v>0</v>
      </c>
      <c r="E126" t="s">
        <v>687</v>
      </c>
      <c r="F126" t="s">
        <v>688</v>
      </c>
      <c r="G126" s="8" t="s">
        <v>711</v>
      </c>
      <c r="H126" s="8" t="s">
        <v>711</v>
      </c>
      <c r="I126" s="8"/>
      <c r="J126" s="8"/>
      <c r="K126" s="22" t="s">
        <v>1322</v>
      </c>
      <c r="L126" t="s">
        <v>986</v>
      </c>
      <c r="M126" t="s">
        <v>993</v>
      </c>
      <c r="N126" t="s">
        <v>693</v>
      </c>
      <c r="O126" s="26">
        <v>0</v>
      </c>
      <c r="P126">
        <v>3</v>
      </c>
      <c r="Q126">
        <v>5</v>
      </c>
      <c r="R126">
        <v>9.3000000000000007</v>
      </c>
      <c r="S126" s="26">
        <v>1</v>
      </c>
      <c r="T126">
        <v>3</v>
      </c>
      <c r="U126">
        <v>5</v>
      </c>
      <c r="V126">
        <v>10.1</v>
      </c>
      <c r="W126" t="s">
        <v>705</v>
      </c>
      <c r="X126">
        <v>0</v>
      </c>
      <c r="Y126">
        <v>0</v>
      </c>
      <c r="Z126" s="8" t="s">
        <v>674</v>
      </c>
      <c r="AA126" s="6" t="s">
        <v>999</v>
      </c>
      <c r="AB126" s="6" t="s">
        <v>999</v>
      </c>
      <c r="AC126" s="6" t="s">
        <v>1000</v>
      </c>
      <c r="AD126" s="6" t="s">
        <v>1000</v>
      </c>
      <c r="AE126" s="6" t="s">
        <v>1013</v>
      </c>
      <c r="AF126" t="s">
        <v>1014</v>
      </c>
    </row>
    <row r="127" spans="1:33" ht="15.75" customHeight="1">
      <c r="A127" s="2">
        <v>124</v>
      </c>
      <c r="B127" s="34" t="s">
        <v>525</v>
      </c>
      <c r="C127">
        <v>0</v>
      </c>
      <c r="D127">
        <v>0</v>
      </c>
      <c r="E127" t="s">
        <v>687</v>
      </c>
      <c r="F127" t="s">
        <v>688</v>
      </c>
      <c r="G127" s="8" t="s">
        <v>711</v>
      </c>
      <c r="H127" s="8" t="s">
        <v>711</v>
      </c>
      <c r="I127" s="8"/>
      <c r="J127" s="8"/>
      <c r="K127" s="22" t="s">
        <v>1322</v>
      </c>
      <c r="L127" t="s">
        <v>986</v>
      </c>
      <c r="M127" t="s">
        <v>993</v>
      </c>
      <c r="N127" t="s">
        <v>693</v>
      </c>
      <c r="O127" s="26">
        <v>0</v>
      </c>
      <c r="P127">
        <v>4</v>
      </c>
      <c r="Q127">
        <v>5</v>
      </c>
      <c r="R127">
        <v>12</v>
      </c>
      <c r="S127" s="26">
        <v>1</v>
      </c>
      <c r="T127">
        <v>4</v>
      </c>
      <c r="U127">
        <v>5</v>
      </c>
      <c r="V127">
        <v>12.2</v>
      </c>
      <c r="W127" t="s">
        <v>705</v>
      </c>
      <c r="X127">
        <v>0</v>
      </c>
      <c r="Y127">
        <v>0</v>
      </c>
      <c r="Z127" s="8" t="s">
        <v>674</v>
      </c>
      <c r="AA127" s="6" t="s">
        <v>1002</v>
      </c>
      <c r="AB127" s="6" t="s">
        <v>1002</v>
      </c>
      <c r="AC127" s="6" t="s">
        <v>1003</v>
      </c>
      <c r="AD127" s="6" t="s">
        <v>1003</v>
      </c>
      <c r="AE127" s="6" t="s">
        <v>1013</v>
      </c>
      <c r="AF127" t="s">
        <v>1014</v>
      </c>
    </row>
    <row r="128" spans="1:33" ht="15.75" customHeight="1">
      <c r="A128" s="2">
        <v>124</v>
      </c>
      <c r="B128" s="34" t="s">
        <v>525</v>
      </c>
      <c r="C128">
        <v>0</v>
      </c>
      <c r="D128">
        <v>0</v>
      </c>
      <c r="E128" t="s">
        <v>687</v>
      </c>
      <c r="F128" t="s">
        <v>688</v>
      </c>
      <c r="G128" s="8" t="s">
        <v>711</v>
      </c>
      <c r="H128" s="8" t="s">
        <v>711</v>
      </c>
      <c r="I128" s="8"/>
      <c r="J128" s="8"/>
      <c r="K128" s="22" t="s">
        <v>1322</v>
      </c>
      <c r="L128" t="s">
        <v>986</v>
      </c>
      <c r="M128" t="s">
        <v>993</v>
      </c>
      <c r="N128" t="s">
        <v>693</v>
      </c>
      <c r="O128" s="26">
        <v>0</v>
      </c>
      <c r="P128">
        <v>2</v>
      </c>
      <c r="Q128">
        <v>6</v>
      </c>
      <c r="R128">
        <v>6.2</v>
      </c>
      <c r="S128" s="26">
        <v>1</v>
      </c>
      <c r="T128">
        <v>2</v>
      </c>
      <c r="U128">
        <v>6</v>
      </c>
      <c r="V128">
        <v>6.2</v>
      </c>
      <c r="W128" t="s">
        <v>705</v>
      </c>
      <c r="X128">
        <v>0</v>
      </c>
      <c r="Y128">
        <v>0</v>
      </c>
      <c r="Z128" s="8" t="s">
        <v>674</v>
      </c>
      <c r="AA128" s="6" t="s">
        <v>1004</v>
      </c>
      <c r="AB128" s="6" t="s">
        <v>1004</v>
      </c>
      <c r="AC128" s="6" t="s">
        <v>1005</v>
      </c>
      <c r="AD128" s="6" t="s">
        <v>1005</v>
      </c>
      <c r="AE128" s="6" t="s">
        <v>1013</v>
      </c>
      <c r="AF128" t="s">
        <v>1014</v>
      </c>
    </row>
    <row r="129" spans="1:33" ht="15.75" customHeight="1">
      <c r="A129" s="2">
        <v>124</v>
      </c>
      <c r="B129" s="34" t="s">
        <v>525</v>
      </c>
      <c r="C129">
        <v>0</v>
      </c>
      <c r="D129">
        <v>0</v>
      </c>
      <c r="E129" t="s">
        <v>687</v>
      </c>
      <c r="F129" t="s">
        <v>688</v>
      </c>
      <c r="G129" s="8" t="s">
        <v>711</v>
      </c>
      <c r="H129" s="8" t="s">
        <v>711</v>
      </c>
      <c r="I129" s="8"/>
      <c r="J129" s="8"/>
      <c r="K129" s="22" t="s">
        <v>1322</v>
      </c>
      <c r="L129" t="s">
        <v>986</v>
      </c>
      <c r="M129" t="s">
        <v>993</v>
      </c>
      <c r="N129" t="s">
        <v>693</v>
      </c>
      <c r="O129" s="26">
        <v>0</v>
      </c>
      <c r="P129">
        <v>3</v>
      </c>
      <c r="Q129">
        <v>6</v>
      </c>
      <c r="R129">
        <v>9.9</v>
      </c>
      <c r="S129" s="26">
        <v>1</v>
      </c>
      <c r="T129">
        <v>3</v>
      </c>
      <c r="U129">
        <v>6</v>
      </c>
      <c r="V129">
        <v>10.5</v>
      </c>
      <c r="W129" t="s">
        <v>705</v>
      </c>
      <c r="X129">
        <v>0</v>
      </c>
      <c r="Y129">
        <v>0</v>
      </c>
      <c r="Z129" s="8" t="s">
        <v>674</v>
      </c>
      <c r="AA129" s="6" t="s">
        <v>1007</v>
      </c>
      <c r="AB129" s="6" t="s">
        <v>1007</v>
      </c>
      <c r="AC129" s="6" t="s">
        <v>1008</v>
      </c>
      <c r="AD129" s="6" t="s">
        <v>1008</v>
      </c>
      <c r="AE129" s="6" t="s">
        <v>1013</v>
      </c>
      <c r="AF129" t="s">
        <v>1014</v>
      </c>
    </row>
    <row r="130" spans="1:33" ht="15.75" customHeight="1">
      <c r="A130" s="2">
        <v>124</v>
      </c>
      <c r="B130" s="34" t="s">
        <v>525</v>
      </c>
      <c r="C130">
        <v>0</v>
      </c>
      <c r="D130">
        <v>0</v>
      </c>
      <c r="E130" t="s">
        <v>687</v>
      </c>
      <c r="F130" t="s">
        <v>688</v>
      </c>
      <c r="G130" s="8" t="s">
        <v>711</v>
      </c>
      <c r="H130" s="8" t="s">
        <v>711</v>
      </c>
      <c r="I130" s="8"/>
      <c r="J130" s="8"/>
      <c r="K130" s="22" t="s">
        <v>1322</v>
      </c>
      <c r="L130" t="s">
        <v>986</v>
      </c>
      <c r="M130" t="s">
        <v>993</v>
      </c>
      <c r="N130" t="s">
        <v>693</v>
      </c>
      <c r="O130" s="26">
        <v>0</v>
      </c>
      <c r="P130">
        <v>4</v>
      </c>
      <c r="Q130">
        <v>6</v>
      </c>
      <c r="R130">
        <v>12.1</v>
      </c>
      <c r="S130" s="26">
        <v>1</v>
      </c>
      <c r="T130">
        <v>4</v>
      </c>
      <c r="U130">
        <v>6</v>
      </c>
      <c r="V130">
        <v>12.3</v>
      </c>
      <c r="W130" t="s">
        <v>705</v>
      </c>
      <c r="X130">
        <v>0</v>
      </c>
      <c r="Y130">
        <v>0</v>
      </c>
      <c r="Z130" s="8" t="s">
        <v>674</v>
      </c>
      <c r="AA130" s="6" t="s">
        <v>1010</v>
      </c>
      <c r="AB130" s="6" t="s">
        <v>1010</v>
      </c>
      <c r="AC130" s="6" t="s">
        <v>1011</v>
      </c>
      <c r="AD130" s="6" t="s">
        <v>1011</v>
      </c>
      <c r="AE130" s="6" t="s">
        <v>1013</v>
      </c>
      <c r="AF130" t="s">
        <v>1014</v>
      </c>
    </row>
    <row r="131" spans="1:33" ht="15.75" customHeight="1">
      <c r="A131" s="2">
        <v>124</v>
      </c>
      <c r="B131" s="34" t="s">
        <v>525</v>
      </c>
      <c r="C131">
        <v>0</v>
      </c>
      <c r="D131">
        <v>0</v>
      </c>
      <c r="E131" t="s">
        <v>687</v>
      </c>
      <c r="F131" t="s">
        <v>688</v>
      </c>
      <c r="G131" t="s">
        <v>927</v>
      </c>
      <c r="H131" s="22" t="s">
        <v>1339</v>
      </c>
      <c r="K131" s="22" t="s">
        <v>1322</v>
      </c>
      <c r="M131" t="s">
        <v>993</v>
      </c>
      <c r="N131" t="s">
        <v>693</v>
      </c>
      <c r="O131" s="26">
        <v>0</v>
      </c>
      <c r="P131">
        <v>2</v>
      </c>
      <c r="Q131">
        <v>5</v>
      </c>
      <c r="R131">
        <v>0.47</v>
      </c>
      <c r="S131" s="26">
        <v>1</v>
      </c>
      <c r="T131">
        <v>2</v>
      </c>
      <c r="U131">
        <v>5</v>
      </c>
      <c r="V131">
        <v>0.5</v>
      </c>
      <c r="W131" t="s">
        <v>705</v>
      </c>
      <c r="X131">
        <v>0</v>
      </c>
      <c r="Y131">
        <v>0</v>
      </c>
      <c r="Z131" s="8" t="s">
        <v>674</v>
      </c>
      <c r="AA131" s="6" t="s">
        <v>994</v>
      </c>
      <c r="AB131" s="6" t="s">
        <v>994</v>
      </c>
      <c r="AC131" s="6" t="s">
        <v>995</v>
      </c>
      <c r="AD131" s="6" t="s">
        <v>995</v>
      </c>
      <c r="AE131" s="6" t="s">
        <v>1022</v>
      </c>
      <c r="AF131" t="s">
        <v>1023</v>
      </c>
    </row>
    <row r="132" spans="1:33" ht="15.75" customHeight="1">
      <c r="A132" s="2">
        <v>124</v>
      </c>
      <c r="B132" s="34" t="s">
        <v>525</v>
      </c>
      <c r="C132">
        <v>0</v>
      </c>
      <c r="D132">
        <v>0</v>
      </c>
      <c r="E132" t="s">
        <v>687</v>
      </c>
      <c r="F132" t="s">
        <v>688</v>
      </c>
      <c r="G132" t="s">
        <v>927</v>
      </c>
      <c r="H132" s="22" t="s">
        <v>1339</v>
      </c>
      <c r="K132" s="22" t="s">
        <v>1322</v>
      </c>
      <c r="M132" t="s">
        <v>993</v>
      </c>
      <c r="N132" t="s">
        <v>693</v>
      </c>
      <c r="O132" s="26">
        <v>0</v>
      </c>
      <c r="P132">
        <v>3</v>
      </c>
      <c r="Q132">
        <v>5</v>
      </c>
      <c r="R132">
        <v>0.52</v>
      </c>
      <c r="S132" s="26">
        <v>1</v>
      </c>
      <c r="T132">
        <v>3</v>
      </c>
      <c r="U132">
        <v>5</v>
      </c>
      <c r="V132">
        <v>0.54</v>
      </c>
      <c r="W132" t="s">
        <v>705</v>
      </c>
      <c r="X132">
        <v>0</v>
      </c>
      <c r="Y132">
        <v>0</v>
      </c>
      <c r="Z132" s="8" t="s">
        <v>674</v>
      </c>
      <c r="AA132" s="6" t="s">
        <v>999</v>
      </c>
      <c r="AB132" s="6" t="s">
        <v>999</v>
      </c>
      <c r="AC132" s="6" t="s">
        <v>1000</v>
      </c>
      <c r="AD132" s="6" t="s">
        <v>1000</v>
      </c>
      <c r="AE132" s="6" t="s">
        <v>1022</v>
      </c>
      <c r="AF132" t="s">
        <v>1023</v>
      </c>
    </row>
    <row r="133" spans="1:33" ht="15.75" customHeight="1">
      <c r="A133" s="2">
        <v>124</v>
      </c>
      <c r="B133" s="34" t="s">
        <v>525</v>
      </c>
      <c r="C133">
        <v>0</v>
      </c>
      <c r="D133">
        <v>0</v>
      </c>
      <c r="E133" t="s">
        <v>687</v>
      </c>
      <c r="F133" t="s">
        <v>688</v>
      </c>
      <c r="G133" t="s">
        <v>927</v>
      </c>
      <c r="H133" s="22" t="s">
        <v>1339</v>
      </c>
      <c r="K133" s="22" t="s">
        <v>1322</v>
      </c>
      <c r="M133" t="s">
        <v>993</v>
      </c>
      <c r="N133" t="s">
        <v>693</v>
      </c>
      <c r="O133" s="26">
        <v>0</v>
      </c>
      <c r="P133">
        <v>4</v>
      </c>
      <c r="Q133">
        <v>5</v>
      </c>
      <c r="R133">
        <v>0.56999999999999995</v>
      </c>
      <c r="S133" s="26">
        <v>1</v>
      </c>
      <c r="T133">
        <v>4</v>
      </c>
      <c r="U133">
        <v>5</v>
      </c>
      <c r="V133">
        <v>0.59</v>
      </c>
      <c r="W133" t="s">
        <v>705</v>
      </c>
      <c r="X133">
        <v>0</v>
      </c>
      <c r="Y133">
        <v>0</v>
      </c>
      <c r="Z133" s="8" t="s">
        <v>674</v>
      </c>
      <c r="AA133" s="6" t="s">
        <v>1002</v>
      </c>
      <c r="AB133" s="6" t="s">
        <v>1002</v>
      </c>
      <c r="AC133" s="6" t="s">
        <v>1003</v>
      </c>
      <c r="AD133" s="6" t="s">
        <v>1003</v>
      </c>
      <c r="AE133" s="6" t="s">
        <v>1022</v>
      </c>
      <c r="AF133" t="s">
        <v>1023</v>
      </c>
    </row>
    <row r="134" spans="1:33" ht="15.75" customHeight="1">
      <c r="A134" s="2">
        <v>124</v>
      </c>
      <c r="B134" s="34" t="s">
        <v>525</v>
      </c>
      <c r="C134">
        <v>0</v>
      </c>
      <c r="D134">
        <v>0</v>
      </c>
      <c r="E134" t="s">
        <v>687</v>
      </c>
      <c r="F134" t="s">
        <v>688</v>
      </c>
      <c r="G134" t="s">
        <v>927</v>
      </c>
      <c r="H134" s="22" t="s">
        <v>1339</v>
      </c>
      <c r="K134" s="22" t="s">
        <v>1322</v>
      </c>
      <c r="M134" t="s">
        <v>993</v>
      </c>
      <c r="N134" t="s">
        <v>693</v>
      </c>
      <c r="O134" s="26">
        <v>0</v>
      </c>
      <c r="P134">
        <v>2</v>
      </c>
      <c r="Q134">
        <v>6</v>
      </c>
      <c r="R134">
        <v>0.49</v>
      </c>
      <c r="S134" s="26">
        <v>1</v>
      </c>
      <c r="T134">
        <v>2</v>
      </c>
      <c r="U134">
        <v>6</v>
      </c>
      <c r="V134">
        <v>0.47</v>
      </c>
      <c r="W134" t="s">
        <v>705</v>
      </c>
      <c r="X134">
        <v>0</v>
      </c>
      <c r="Y134">
        <v>0</v>
      </c>
      <c r="Z134" s="8" t="s">
        <v>674</v>
      </c>
      <c r="AA134" s="6" t="s">
        <v>1004</v>
      </c>
      <c r="AB134" s="6" t="s">
        <v>1004</v>
      </c>
      <c r="AC134" s="6" t="s">
        <v>1005</v>
      </c>
      <c r="AD134" s="6" t="s">
        <v>1005</v>
      </c>
      <c r="AE134" s="6" t="s">
        <v>1022</v>
      </c>
      <c r="AF134" t="s">
        <v>1023</v>
      </c>
    </row>
    <row r="135" spans="1:33" ht="15.75" customHeight="1">
      <c r="A135" s="2">
        <v>124</v>
      </c>
      <c r="B135" s="34" t="s">
        <v>525</v>
      </c>
      <c r="C135">
        <v>0</v>
      </c>
      <c r="D135">
        <v>0</v>
      </c>
      <c r="E135" t="s">
        <v>687</v>
      </c>
      <c r="F135" t="s">
        <v>688</v>
      </c>
      <c r="G135" t="s">
        <v>927</v>
      </c>
      <c r="H135" s="22" t="s">
        <v>1339</v>
      </c>
      <c r="K135" s="22" t="s">
        <v>1322</v>
      </c>
      <c r="M135" t="s">
        <v>993</v>
      </c>
      <c r="N135" t="s">
        <v>693</v>
      </c>
      <c r="O135" s="26">
        <v>0</v>
      </c>
      <c r="P135">
        <v>3</v>
      </c>
      <c r="Q135">
        <v>6</v>
      </c>
      <c r="R135">
        <v>0.52</v>
      </c>
      <c r="S135" s="26">
        <v>1</v>
      </c>
      <c r="T135">
        <v>3</v>
      </c>
      <c r="U135">
        <v>6</v>
      </c>
      <c r="V135">
        <v>0.54</v>
      </c>
      <c r="W135" t="s">
        <v>705</v>
      </c>
      <c r="X135">
        <v>0</v>
      </c>
      <c r="Y135">
        <v>0</v>
      </c>
      <c r="Z135" s="8" t="s">
        <v>674</v>
      </c>
      <c r="AA135" s="6" t="s">
        <v>1007</v>
      </c>
      <c r="AB135" s="6" t="s">
        <v>1007</v>
      </c>
      <c r="AC135" s="6" t="s">
        <v>1008</v>
      </c>
      <c r="AD135" s="6" t="s">
        <v>1008</v>
      </c>
      <c r="AE135" s="6" t="s">
        <v>1022</v>
      </c>
      <c r="AF135" t="s">
        <v>1023</v>
      </c>
    </row>
    <row r="136" spans="1:33" ht="15.75" customHeight="1">
      <c r="A136" s="2">
        <v>124</v>
      </c>
      <c r="B136" s="34" t="s">
        <v>525</v>
      </c>
      <c r="C136">
        <v>0</v>
      </c>
      <c r="D136">
        <v>0</v>
      </c>
      <c r="E136" t="s">
        <v>687</v>
      </c>
      <c r="F136" t="s">
        <v>688</v>
      </c>
      <c r="G136" t="s">
        <v>927</v>
      </c>
      <c r="H136" s="22" t="s">
        <v>1339</v>
      </c>
      <c r="K136" s="22" t="s">
        <v>1322</v>
      </c>
      <c r="M136" t="s">
        <v>993</v>
      </c>
      <c r="N136" t="s">
        <v>693</v>
      </c>
      <c r="O136" s="26">
        <v>0</v>
      </c>
      <c r="P136">
        <v>4</v>
      </c>
      <c r="Q136">
        <v>6</v>
      </c>
      <c r="R136">
        <v>0.56000000000000005</v>
      </c>
      <c r="S136" s="26">
        <v>1</v>
      </c>
      <c r="T136">
        <v>4</v>
      </c>
      <c r="U136">
        <v>6</v>
      </c>
      <c r="V136">
        <v>0.55000000000000004</v>
      </c>
      <c r="W136" t="s">
        <v>705</v>
      </c>
      <c r="X136">
        <v>0</v>
      </c>
      <c r="Y136">
        <v>0</v>
      </c>
      <c r="Z136" s="8" t="s">
        <v>674</v>
      </c>
      <c r="AA136" s="6" t="s">
        <v>1010</v>
      </c>
      <c r="AB136" s="6" t="s">
        <v>1010</v>
      </c>
      <c r="AC136" s="6" t="s">
        <v>1011</v>
      </c>
      <c r="AD136" s="6" t="s">
        <v>1011</v>
      </c>
      <c r="AE136" s="6" t="s">
        <v>1022</v>
      </c>
      <c r="AF136" t="s">
        <v>1023</v>
      </c>
    </row>
    <row r="137" spans="1:33" ht="15.75" customHeight="1">
      <c r="A137" s="2">
        <v>124</v>
      </c>
      <c r="B137" s="34" t="s">
        <v>525</v>
      </c>
      <c r="C137">
        <v>0</v>
      </c>
      <c r="D137">
        <v>0</v>
      </c>
      <c r="E137" t="s">
        <v>687</v>
      </c>
      <c r="F137" t="s">
        <v>688</v>
      </c>
      <c r="G137" t="s">
        <v>905</v>
      </c>
      <c r="H137" s="22" t="s">
        <v>1340</v>
      </c>
      <c r="K137" s="22" t="s">
        <v>1322</v>
      </c>
      <c r="L137" t="s">
        <v>1027</v>
      </c>
      <c r="M137" t="s">
        <v>993</v>
      </c>
      <c r="N137" t="s">
        <v>693</v>
      </c>
      <c r="O137" s="26">
        <v>0</v>
      </c>
      <c r="P137">
        <v>3</v>
      </c>
      <c r="Q137">
        <v>5</v>
      </c>
      <c r="R137">
        <v>32.5</v>
      </c>
      <c r="S137" s="26">
        <v>1</v>
      </c>
      <c r="T137">
        <v>3</v>
      </c>
      <c r="U137">
        <v>5</v>
      </c>
      <c r="V137">
        <v>40.4</v>
      </c>
      <c r="W137" t="s">
        <v>705</v>
      </c>
      <c r="X137">
        <v>0</v>
      </c>
      <c r="Y137">
        <v>0</v>
      </c>
      <c r="Z137" s="8" t="s">
        <v>674</v>
      </c>
      <c r="AA137" s="6" t="s">
        <v>999</v>
      </c>
      <c r="AB137" s="6" t="s">
        <v>999</v>
      </c>
      <c r="AC137" s="6" t="s">
        <v>1000</v>
      </c>
      <c r="AD137" s="6" t="s">
        <v>1000</v>
      </c>
      <c r="AE137" s="6" t="s">
        <v>1028</v>
      </c>
      <c r="AF137" t="s">
        <v>1029</v>
      </c>
      <c r="AG137" t="s">
        <v>1031</v>
      </c>
    </row>
    <row r="138" spans="1:33" ht="15.75" customHeight="1">
      <c r="A138" s="2">
        <v>124</v>
      </c>
      <c r="B138" s="34" t="s">
        <v>525</v>
      </c>
      <c r="C138">
        <v>0</v>
      </c>
      <c r="D138">
        <v>0</v>
      </c>
      <c r="E138" t="s">
        <v>687</v>
      </c>
      <c r="F138" t="s">
        <v>688</v>
      </c>
      <c r="G138" t="s">
        <v>905</v>
      </c>
      <c r="H138" s="22" t="s">
        <v>1340</v>
      </c>
      <c r="K138" s="22" t="s">
        <v>1322</v>
      </c>
      <c r="L138" t="s">
        <v>1027</v>
      </c>
      <c r="M138" t="s">
        <v>993</v>
      </c>
      <c r="N138" t="s">
        <v>693</v>
      </c>
      <c r="O138" s="26">
        <v>0</v>
      </c>
      <c r="P138">
        <v>4</v>
      </c>
      <c r="Q138">
        <v>5</v>
      </c>
      <c r="R138">
        <v>30.8</v>
      </c>
      <c r="S138" s="26">
        <v>1</v>
      </c>
      <c r="T138">
        <v>4</v>
      </c>
      <c r="U138">
        <v>5</v>
      </c>
      <c r="V138">
        <v>31.6</v>
      </c>
      <c r="W138" t="s">
        <v>705</v>
      </c>
      <c r="X138">
        <v>0</v>
      </c>
      <c r="Y138">
        <v>0</v>
      </c>
      <c r="Z138" s="8" t="s">
        <v>674</v>
      </c>
      <c r="AA138" s="6" t="s">
        <v>1002</v>
      </c>
      <c r="AB138" s="6" t="s">
        <v>1002</v>
      </c>
      <c r="AC138" s="6" t="s">
        <v>1003</v>
      </c>
      <c r="AD138" s="6" t="s">
        <v>1003</v>
      </c>
      <c r="AE138" s="6" t="s">
        <v>1028</v>
      </c>
      <c r="AF138" t="s">
        <v>1029</v>
      </c>
      <c r="AG138" t="s">
        <v>1031</v>
      </c>
    </row>
    <row r="139" spans="1:33" ht="15.75" customHeight="1">
      <c r="A139" s="2">
        <v>124</v>
      </c>
      <c r="B139" s="34" t="s">
        <v>525</v>
      </c>
      <c r="C139">
        <v>0</v>
      </c>
      <c r="D139">
        <v>0</v>
      </c>
      <c r="E139" t="s">
        <v>687</v>
      </c>
      <c r="F139" t="s">
        <v>688</v>
      </c>
      <c r="G139" t="s">
        <v>905</v>
      </c>
      <c r="H139" s="22" t="s">
        <v>1340</v>
      </c>
      <c r="K139" s="22" t="s">
        <v>1322</v>
      </c>
      <c r="L139" t="s">
        <v>1027</v>
      </c>
      <c r="M139" t="s">
        <v>993</v>
      </c>
      <c r="N139" t="s">
        <v>693</v>
      </c>
      <c r="O139" s="26">
        <v>0</v>
      </c>
      <c r="P139">
        <v>3</v>
      </c>
      <c r="Q139">
        <v>6</v>
      </c>
      <c r="R139">
        <v>41.7</v>
      </c>
      <c r="S139" s="26">
        <v>1</v>
      </c>
      <c r="T139">
        <v>3</v>
      </c>
      <c r="U139">
        <v>6</v>
      </c>
      <c r="V139">
        <v>47.6</v>
      </c>
      <c r="W139" t="s">
        <v>705</v>
      </c>
      <c r="X139">
        <v>0</v>
      </c>
      <c r="Y139">
        <v>0</v>
      </c>
      <c r="Z139" s="8" t="s">
        <v>674</v>
      </c>
      <c r="AA139" s="6" t="s">
        <v>1007</v>
      </c>
      <c r="AB139" s="6" t="s">
        <v>1007</v>
      </c>
      <c r="AC139" s="6" t="s">
        <v>1008</v>
      </c>
      <c r="AD139" s="6" t="s">
        <v>1008</v>
      </c>
      <c r="AE139" s="6" t="s">
        <v>1028</v>
      </c>
      <c r="AF139" t="s">
        <v>1029</v>
      </c>
      <c r="AG139" t="s">
        <v>1031</v>
      </c>
    </row>
    <row r="140" spans="1:33" ht="15.75" customHeight="1">
      <c r="A140" s="2">
        <v>124</v>
      </c>
      <c r="B140" s="34" t="s">
        <v>525</v>
      </c>
      <c r="C140">
        <v>0</v>
      </c>
      <c r="D140">
        <v>0</v>
      </c>
      <c r="E140" t="s">
        <v>687</v>
      </c>
      <c r="F140" t="s">
        <v>688</v>
      </c>
      <c r="G140" t="s">
        <v>905</v>
      </c>
      <c r="H140" s="22" t="s">
        <v>1340</v>
      </c>
      <c r="K140" s="22" t="s">
        <v>1322</v>
      </c>
      <c r="L140" t="s">
        <v>1027</v>
      </c>
      <c r="M140" t="s">
        <v>993</v>
      </c>
      <c r="N140" t="s">
        <v>693</v>
      </c>
      <c r="O140" s="26">
        <v>0</v>
      </c>
      <c r="P140">
        <v>4</v>
      </c>
      <c r="Q140">
        <v>6</v>
      </c>
      <c r="R140">
        <v>32.799999999999997</v>
      </c>
      <c r="S140" s="26">
        <v>1</v>
      </c>
      <c r="T140">
        <v>4</v>
      </c>
      <c r="U140">
        <v>6</v>
      </c>
      <c r="V140">
        <v>35.799999999999997</v>
      </c>
      <c r="W140" t="s">
        <v>705</v>
      </c>
      <c r="X140">
        <v>0</v>
      </c>
      <c r="Y140">
        <v>0</v>
      </c>
      <c r="Z140" s="8" t="s">
        <v>674</v>
      </c>
      <c r="AA140" s="6" t="s">
        <v>1010</v>
      </c>
      <c r="AB140" s="6" t="s">
        <v>1010</v>
      </c>
      <c r="AC140" s="6" t="s">
        <v>1011</v>
      </c>
      <c r="AD140" s="6" t="s">
        <v>1011</v>
      </c>
      <c r="AE140" s="6" t="s">
        <v>1028</v>
      </c>
      <c r="AF140" t="s">
        <v>1029</v>
      </c>
      <c r="AG140" t="s">
        <v>1031</v>
      </c>
    </row>
    <row r="141" spans="1:33" ht="15.75" customHeight="1">
      <c r="A141" s="2">
        <v>124</v>
      </c>
      <c r="B141" s="34" t="s">
        <v>525</v>
      </c>
      <c r="C141">
        <v>0</v>
      </c>
      <c r="D141">
        <v>0</v>
      </c>
      <c r="E141" t="s">
        <v>687</v>
      </c>
      <c r="F141" t="s">
        <v>688</v>
      </c>
      <c r="G141" t="s">
        <v>914</v>
      </c>
      <c r="H141" s="22" t="s">
        <v>1341</v>
      </c>
      <c r="K141" s="22" t="s">
        <v>1322</v>
      </c>
      <c r="L141" t="s">
        <v>1027</v>
      </c>
      <c r="M141" t="s">
        <v>993</v>
      </c>
      <c r="N141" t="s">
        <v>693</v>
      </c>
      <c r="O141" s="26">
        <v>0</v>
      </c>
      <c r="P141">
        <v>3</v>
      </c>
      <c r="Q141">
        <v>5</v>
      </c>
      <c r="R141">
        <v>0.21</v>
      </c>
      <c r="S141" s="26">
        <v>1</v>
      </c>
      <c r="T141">
        <v>3</v>
      </c>
      <c r="U141">
        <v>5</v>
      </c>
      <c r="V141">
        <v>0.74</v>
      </c>
      <c r="W141">
        <v>0.05</v>
      </c>
      <c r="X141">
        <v>1</v>
      </c>
      <c r="Y141">
        <v>1</v>
      </c>
      <c r="Z141" s="8" t="s">
        <v>674</v>
      </c>
      <c r="AA141" s="6" t="s">
        <v>999</v>
      </c>
      <c r="AB141" s="6" t="s">
        <v>999</v>
      </c>
      <c r="AC141" s="6" t="s">
        <v>1000</v>
      </c>
      <c r="AD141" s="6" t="s">
        <v>1000</v>
      </c>
      <c r="AE141" s="6" t="s">
        <v>1034</v>
      </c>
      <c r="AF141" t="s">
        <v>1035</v>
      </c>
      <c r="AG141" t="s">
        <v>1035</v>
      </c>
    </row>
    <row r="142" spans="1:33" ht="15.75" customHeight="1">
      <c r="A142" s="2">
        <v>124</v>
      </c>
      <c r="B142" s="34" t="s">
        <v>525</v>
      </c>
      <c r="C142">
        <v>0</v>
      </c>
      <c r="D142">
        <v>0</v>
      </c>
      <c r="E142" t="s">
        <v>687</v>
      </c>
      <c r="F142" t="s">
        <v>688</v>
      </c>
      <c r="G142" t="s">
        <v>914</v>
      </c>
      <c r="H142" s="22" t="s">
        <v>1341</v>
      </c>
      <c r="K142" s="22" t="s">
        <v>1322</v>
      </c>
      <c r="L142" t="s">
        <v>1027</v>
      </c>
      <c r="M142" t="s">
        <v>993</v>
      </c>
      <c r="N142" t="s">
        <v>693</v>
      </c>
      <c r="O142" s="26">
        <v>0</v>
      </c>
      <c r="P142">
        <v>4</v>
      </c>
      <c r="Q142">
        <v>5</v>
      </c>
      <c r="R142">
        <v>0.4</v>
      </c>
      <c r="S142" s="26">
        <v>1</v>
      </c>
      <c r="T142">
        <v>4</v>
      </c>
      <c r="U142">
        <v>5</v>
      </c>
      <c r="V142">
        <v>0.43</v>
      </c>
      <c r="W142" t="s">
        <v>705</v>
      </c>
      <c r="X142">
        <v>0</v>
      </c>
      <c r="Y142">
        <v>0</v>
      </c>
      <c r="Z142" s="8" t="s">
        <v>674</v>
      </c>
      <c r="AA142" s="6" t="s">
        <v>1002</v>
      </c>
      <c r="AB142" s="6" t="s">
        <v>1002</v>
      </c>
      <c r="AC142" s="6" t="s">
        <v>1003</v>
      </c>
      <c r="AD142" s="6" t="s">
        <v>1003</v>
      </c>
      <c r="AE142" s="6" t="s">
        <v>1034</v>
      </c>
      <c r="AF142" t="s">
        <v>1035</v>
      </c>
      <c r="AG142" t="s">
        <v>1035</v>
      </c>
    </row>
    <row r="143" spans="1:33" ht="15.75" customHeight="1">
      <c r="A143" s="2">
        <v>124</v>
      </c>
      <c r="B143" s="34" t="s">
        <v>525</v>
      </c>
      <c r="C143">
        <v>0</v>
      </c>
      <c r="D143">
        <v>0</v>
      </c>
      <c r="E143" t="s">
        <v>687</v>
      </c>
      <c r="F143" t="s">
        <v>688</v>
      </c>
      <c r="G143" t="s">
        <v>914</v>
      </c>
      <c r="H143" s="22" t="s">
        <v>1341</v>
      </c>
      <c r="K143" s="22" t="s">
        <v>1322</v>
      </c>
      <c r="L143" t="s">
        <v>1027</v>
      </c>
      <c r="M143" t="s">
        <v>993</v>
      </c>
      <c r="N143" t="s">
        <v>693</v>
      </c>
      <c r="O143" s="26">
        <v>0</v>
      </c>
      <c r="P143">
        <v>3</v>
      </c>
      <c r="Q143">
        <v>6</v>
      </c>
      <c r="R143">
        <v>0.52</v>
      </c>
      <c r="S143" s="26">
        <v>1</v>
      </c>
      <c r="T143">
        <v>3</v>
      </c>
      <c r="U143">
        <v>6</v>
      </c>
      <c r="V143">
        <v>0.63</v>
      </c>
      <c r="W143" t="s">
        <v>705</v>
      </c>
      <c r="X143">
        <v>0</v>
      </c>
      <c r="Y143">
        <v>0</v>
      </c>
      <c r="Z143" s="8" t="s">
        <v>674</v>
      </c>
      <c r="AA143" s="6" t="s">
        <v>1007</v>
      </c>
      <c r="AB143" s="6" t="s">
        <v>1007</v>
      </c>
      <c r="AC143" s="6" t="s">
        <v>1008</v>
      </c>
      <c r="AD143" s="6" t="s">
        <v>1008</v>
      </c>
      <c r="AE143" s="6" t="s">
        <v>1034</v>
      </c>
      <c r="AF143" t="s">
        <v>1035</v>
      </c>
      <c r="AG143" t="s">
        <v>1035</v>
      </c>
    </row>
    <row r="144" spans="1:33" ht="15.75" customHeight="1">
      <c r="A144" s="2">
        <v>124</v>
      </c>
      <c r="B144" s="34" t="s">
        <v>525</v>
      </c>
      <c r="C144">
        <v>0</v>
      </c>
      <c r="D144">
        <v>0</v>
      </c>
      <c r="E144" t="s">
        <v>687</v>
      </c>
      <c r="F144" t="s">
        <v>688</v>
      </c>
      <c r="G144" t="s">
        <v>914</v>
      </c>
      <c r="H144" s="22" t="s">
        <v>1341</v>
      </c>
      <c r="K144" s="22" t="s">
        <v>1322</v>
      </c>
      <c r="L144" t="s">
        <v>1027</v>
      </c>
      <c r="M144" t="s">
        <v>993</v>
      </c>
      <c r="N144" t="s">
        <v>693</v>
      </c>
      <c r="O144" s="26">
        <v>0</v>
      </c>
      <c r="P144">
        <v>4</v>
      </c>
      <c r="Q144">
        <v>6</v>
      </c>
      <c r="R144">
        <v>0.51</v>
      </c>
      <c r="S144" s="26">
        <v>1</v>
      </c>
      <c r="T144">
        <v>4</v>
      </c>
      <c r="U144">
        <v>6</v>
      </c>
      <c r="V144">
        <v>0.56000000000000005</v>
      </c>
      <c r="W144" t="s">
        <v>705</v>
      </c>
      <c r="X144">
        <v>0</v>
      </c>
      <c r="Y144">
        <v>0</v>
      </c>
      <c r="Z144" s="8" t="s">
        <v>674</v>
      </c>
      <c r="AA144" s="6" t="s">
        <v>1010</v>
      </c>
      <c r="AB144" s="6" t="s">
        <v>1010</v>
      </c>
      <c r="AC144" s="6" t="s">
        <v>1011</v>
      </c>
      <c r="AD144" s="6" t="s">
        <v>1011</v>
      </c>
      <c r="AE144" s="6" t="s">
        <v>1034</v>
      </c>
      <c r="AF144" t="s">
        <v>1035</v>
      </c>
      <c r="AG144" t="s">
        <v>1035</v>
      </c>
    </row>
    <row r="145" spans="1:32" ht="15.75" customHeight="1">
      <c r="A145" s="2">
        <v>124</v>
      </c>
      <c r="B145" s="34" t="s">
        <v>525</v>
      </c>
      <c r="C145">
        <v>0</v>
      </c>
      <c r="D145">
        <v>0</v>
      </c>
      <c r="E145" t="s">
        <v>687</v>
      </c>
      <c r="F145" t="s">
        <v>688</v>
      </c>
      <c r="G145" t="s">
        <v>918</v>
      </c>
      <c r="H145" s="22" t="s">
        <v>1342</v>
      </c>
      <c r="K145" s="22" t="s">
        <v>1322</v>
      </c>
      <c r="L145" t="s">
        <v>1027</v>
      </c>
      <c r="M145" t="s">
        <v>993</v>
      </c>
      <c r="N145" t="s">
        <v>693</v>
      </c>
      <c r="O145" s="26">
        <v>0</v>
      </c>
      <c r="P145">
        <v>3</v>
      </c>
      <c r="Q145">
        <v>5</v>
      </c>
      <c r="R145">
        <v>127.5</v>
      </c>
      <c r="S145" s="26">
        <v>1</v>
      </c>
      <c r="T145">
        <v>3</v>
      </c>
      <c r="U145">
        <v>5</v>
      </c>
      <c r="V145">
        <v>57.5</v>
      </c>
      <c r="W145" t="s">
        <v>705</v>
      </c>
      <c r="X145">
        <v>0</v>
      </c>
      <c r="Y145">
        <v>0</v>
      </c>
      <c r="Z145" s="8" t="s">
        <v>674</v>
      </c>
      <c r="AA145" s="6" t="s">
        <v>999</v>
      </c>
      <c r="AB145" s="6" t="s">
        <v>999</v>
      </c>
      <c r="AC145" s="6" t="s">
        <v>1000</v>
      </c>
      <c r="AD145" s="6" t="s">
        <v>1000</v>
      </c>
      <c r="AE145" s="6" t="s">
        <v>1041</v>
      </c>
      <c r="AF145" t="s">
        <v>1042</v>
      </c>
    </row>
    <row r="146" spans="1:32" ht="15.75" customHeight="1">
      <c r="A146" s="2">
        <v>124</v>
      </c>
      <c r="B146" s="34" t="s">
        <v>525</v>
      </c>
      <c r="C146">
        <v>0</v>
      </c>
      <c r="D146">
        <v>0</v>
      </c>
      <c r="E146" t="s">
        <v>687</v>
      </c>
      <c r="F146" t="s">
        <v>688</v>
      </c>
      <c r="G146" t="s">
        <v>918</v>
      </c>
      <c r="H146" s="22" t="s">
        <v>1342</v>
      </c>
      <c r="K146" s="22" t="s">
        <v>1322</v>
      </c>
      <c r="L146" t="s">
        <v>1027</v>
      </c>
      <c r="M146" t="s">
        <v>993</v>
      </c>
      <c r="N146" t="s">
        <v>693</v>
      </c>
      <c r="O146" s="26">
        <v>0</v>
      </c>
      <c r="P146">
        <v>4</v>
      </c>
      <c r="Q146">
        <v>5</v>
      </c>
      <c r="R146">
        <v>130.4</v>
      </c>
      <c r="S146" s="26">
        <v>1</v>
      </c>
      <c r="T146">
        <v>4</v>
      </c>
      <c r="U146">
        <v>5</v>
      </c>
      <c r="V146">
        <v>73.2</v>
      </c>
      <c r="W146" t="s">
        <v>705</v>
      </c>
      <c r="X146">
        <v>0</v>
      </c>
      <c r="Y146">
        <v>0</v>
      </c>
      <c r="Z146" s="8" t="s">
        <v>674</v>
      </c>
      <c r="AA146" s="6" t="s">
        <v>1002</v>
      </c>
      <c r="AB146" s="6" t="s">
        <v>1002</v>
      </c>
      <c r="AC146" s="6" t="s">
        <v>1003</v>
      </c>
      <c r="AD146" s="6" t="s">
        <v>1003</v>
      </c>
      <c r="AE146" s="6" t="s">
        <v>1041</v>
      </c>
      <c r="AF146" t="s">
        <v>1042</v>
      </c>
    </row>
    <row r="147" spans="1:32" ht="15.75" customHeight="1">
      <c r="A147" s="2">
        <v>124</v>
      </c>
      <c r="B147" s="34" t="s">
        <v>525</v>
      </c>
      <c r="C147">
        <v>0</v>
      </c>
      <c r="D147">
        <v>0</v>
      </c>
      <c r="E147" t="s">
        <v>687</v>
      </c>
      <c r="F147" t="s">
        <v>688</v>
      </c>
      <c r="G147" t="s">
        <v>918</v>
      </c>
      <c r="H147" s="22" t="s">
        <v>1342</v>
      </c>
      <c r="K147" s="22" t="s">
        <v>1322</v>
      </c>
      <c r="L147" t="s">
        <v>1027</v>
      </c>
      <c r="M147" t="s">
        <v>993</v>
      </c>
      <c r="N147" t="s">
        <v>693</v>
      </c>
      <c r="O147" s="26">
        <v>0</v>
      </c>
      <c r="P147">
        <v>3</v>
      </c>
      <c r="Q147">
        <v>6</v>
      </c>
      <c r="R147">
        <v>156.5</v>
      </c>
      <c r="S147" s="26">
        <v>1</v>
      </c>
      <c r="T147">
        <v>3</v>
      </c>
      <c r="U147">
        <v>6</v>
      </c>
      <c r="V147">
        <v>79.400000000000006</v>
      </c>
      <c r="W147" t="s">
        <v>705</v>
      </c>
      <c r="X147">
        <v>0</v>
      </c>
      <c r="Y147">
        <v>0</v>
      </c>
      <c r="Z147" s="8" t="s">
        <v>674</v>
      </c>
      <c r="AA147" s="6" t="s">
        <v>1007</v>
      </c>
      <c r="AB147" s="6" t="s">
        <v>1007</v>
      </c>
      <c r="AC147" s="6" t="s">
        <v>1008</v>
      </c>
      <c r="AD147" s="6" t="s">
        <v>1008</v>
      </c>
      <c r="AE147" s="6" t="s">
        <v>1041</v>
      </c>
      <c r="AF147" t="s">
        <v>1042</v>
      </c>
    </row>
    <row r="148" spans="1:32" ht="15.75" customHeight="1">
      <c r="A148" s="2">
        <v>124</v>
      </c>
      <c r="B148" s="34" t="s">
        <v>525</v>
      </c>
      <c r="C148">
        <v>0</v>
      </c>
      <c r="D148">
        <v>0</v>
      </c>
      <c r="E148" t="s">
        <v>687</v>
      </c>
      <c r="F148" t="s">
        <v>688</v>
      </c>
      <c r="G148" t="s">
        <v>918</v>
      </c>
      <c r="H148" s="22" t="s">
        <v>1342</v>
      </c>
      <c r="K148" s="22" t="s">
        <v>1322</v>
      </c>
      <c r="L148" t="s">
        <v>1027</v>
      </c>
      <c r="M148" t="s">
        <v>993</v>
      </c>
      <c r="N148" t="s">
        <v>693</v>
      </c>
      <c r="O148" s="26">
        <v>0</v>
      </c>
      <c r="P148">
        <v>4</v>
      </c>
      <c r="Q148">
        <v>6</v>
      </c>
      <c r="R148">
        <v>71</v>
      </c>
      <c r="S148" s="26">
        <v>1</v>
      </c>
      <c r="T148">
        <v>4</v>
      </c>
      <c r="U148">
        <v>6</v>
      </c>
      <c r="V148">
        <v>60.6</v>
      </c>
      <c r="W148" t="s">
        <v>705</v>
      </c>
      <c r="X148">
        <v>0</v>
      </c>
      <c r="Y148">
        <v>0</v>
      </c>
      <c r="Z148" s="8" t="s">
        <v>674</v>
      </c>
      <c r="AA148" s="6" t="s">
        <v>1010</v>
      </c>
      <c r="AB148" s="6" t="s">
        <v>1010</v>
      </c>
      <c r="AC148" s="6" t="s">
        <v>1011</v>
      </c>
      <c r="AD148" s="6" t="s">
        <v>1011</v>
      </c>
      <c r="AE148" s="6" t="s">
        <v>1041</v>
      </c>
      <c r="AF148" t="s">
        <v>1042</v>
      </c>
    </row>
    <row r="149" spans="1:32" ht="15.75" customHeight="1">
      <c r="A149" s="2">
        <v>125</v>
      </c>
      <c r="B149" s="34" t="s">
        <v>527</v>
      </c>
      <c r="C149">
        <v>0</v>
      </c>
      <c r="D149">
        <v>0</v>
      </c>
      <c r="E149" t="s">
        <v>687</v>
      </c>
      <c r="F149" t="s">
        <v>688</v>
      </c>
      <c r="G149" t="s">
        <v>711</v>
      </c>
      <c r="H149" s="22" t="s">
        <v>711</v>
      </c>
      <c r="K149" s="22" t="s">
        <v>1322</v>
      </c>
      <c r="L149" t="s">
        <v>986</v>
      </c>
      <c r="M149" t="s">
        <v>1046</v>
      </c>
      <c r="N149" t="s">
        <v>693</v>
      </c>
      <c r="O149" s="26">
        <v>0</v>
      </c>
      <c r="R149">
        <v>10.7</v>
      </c>
      <c r="S149" s="26">
        <v>1</v>
      </c>
      <c r="V149">
        <v>10.5</v>
      </c>
      <c r="W149" t="s">
        <v>705</v>
      </c>
      <c r="X149">
        <v>0</v>
      </c>
      <c r="Y149">
        <v>0</v>
      </c>
      <c r="Z149" s="8" t="s">
        <v>1049</v>
      </c>
      <c r="AA149" s="6" t="s">
        <v>671</v>
      </c>
      <c r="AB149" s="6" t="s">
        <v>671</v>
      </c>
      <c r="AC149" s="6" t="s">
        <v>681</v>
      </c>
      <c r="AD149" s="6" t="s">
        <v>681</v>
      </c>
      <c r="AE149" s="6" t="s">
        <v>1051</v>
      </c>
      <c r="AF149" s="6" t="s">
        <v>1052</v>
      </c>
    </row>
    <row r="150" spans="1:32" ht="15.75" customHeight="1">
      <c r="A150" s="2">
        <v>125</v>
      </c>
      <c r="B150" s="34" t="s">
        <v>527</v>
      </c>
      <c r="C150">
        <v>0</v>
      </c>
      <c r="D150">
        <v>0</v>
      </c>
      <c r="E150" t="s">
        <v>687</v>
      </c>
      <c r="F150" t="s">
        <v>688</v>
      </c>
      <c r="G150" t="s">
        <v>711</v>
      </c>
      <c r="H150" s="22" t="s">
        <v>711</v>
      </c>
      <c r="K150" s="22" t="s">
        <v>1322</v>
      </c>
      <c r="L150" t="s">
        <v>986</v>
      </c>
      <c r="M150" t="s">
        <v>1046</v>
      </c>
      <c r="N150" t="s">
        <v>1055</v>
      </c>
      <c r="O150" s="26">
        <v>0</v>
      </c>
      <c r="R150">
        <v>0.4</v>
      </c>
      <c r="S150" s="26">
        <v>1</v>
      </c>
      <c r="V150">
        <v>0.7</v>
      </c>
      <c r="W150" t="s">
        <v>705</v>
      </c>
      <c r="X150">
        <v>0</v>
      </c>
      <c r="Y150">
        <v>0</v>
      </c>
      <c r="Z150" s="8" t="s">
        <v>1049</v>
      </c>
      <c r="AA150" s="6" t="s">
        <v>671</v>
      </c>
      <c r="AB150" s="6" t="s">
        <v>671</v>
      </c>
      <c r="AC150" s="6" t="s">
        <v>681</v>
      </c>
      <c r="AD150" s="6" t="s">
        <v>681</v>
      </c>
      <c r="AE150" s="6" t="s">
        <v>1051</v>
      </c>
      <c r="AF150" s="6" t="s">
        <v>1052</v>
      </c>
    </row>
    <row r="151" spans="1:32" ht="15.75" customHeight="1">
      <c r="A151" s="2">
        <v>125</v>
      </c>
      <c r="B151" s="34" t="s">
        <v>527</v>
      </c>
      <c r="C151">
        <v>0</v>
      </c>
      <c r="D151">
        <v>0</v>
      </c>
      <c r="E151" t="s">
        <v>687</v>
      </c>
      <c r="F151" t="s">
        <v>688</v>
      </c>
      <c r="G151" t="s">
        <v>711</v>
      </c>
      <c r="H151" s="22" t="s">
        <v>711</v>
      </c>
      <c r="K151" s="22" t="s">
        <v>1322</v>
      </c>
      <c r="L151" t="s">
        <v>986</v>
      </c>
      <c r="M151" t="s">
        <v>1046</v>
      </c>
      <c r="N151" t="s">
        <v>693</v>
      </c>
      <c r="O151" s="26">
        <v>0</v>
      </c>
      <c r="R151">
        <v>10.7</v>
      </c>
      <c r="S151" s="26">
        <v>2</v>
      </c>
      <c r="V151">
        <v>10.9</v>
      </c>
      <c r="W151" t="s">
        <v>705</v>
      </c>
      <c r="X151">
        <v>0</v>
      </c>
      <c r="Y151">
        <v>0</v>
      </c>
      <c r="Z151" s="8" t="s">
        <v>1049</v>
      </c>
      <c r="AA151" s="6" t="s">
        <v>671</v>
      </c>
      <c r="AB151" s="6" t="s">
        <v>671</v>
      </c>
      <c r="AC151" s="6" t="s">
        <v>685</v>
      </c>
      <c r="AD151" s="6" t="s">
        <v>685</v>
      </c>
      <c r="AE151" s="6" t="s">
        <v>1051</v>
      </c>
      <c r="AF151" s="6" t="s">
        <v>1052</v>
      </c>
    </row>
    <row r="152" spans="1:32" ht="15.75" customHeight="1">
      <c r="A152" s="2">
        <v>125</v>
      </c>
      <c r="B152" s="34" t="s">
        <v>527</v>
      </c>
      <c r="C152">
        <v>0</v>
      </c>
      <c r="D152">
        <v>0</v>
      </c>
      <c r="E152" t="s">
        <v>687</v>
      </c>
      <c r="F152" t="s">
        <v>688</v>
      </c>
      <c r="G152" t="s">
        <v>711</v>
      </c>
      <c r="H152" s="22" t="s">
        <v>711</v>
      </c>
      <c r="K152" s="22" t="s">
        <v>1322</v>
      </c>
      <c r="L152" t="s">
        <v>986</v>
      </c>
      <c r="M152" t="s">
        <v>1046</v>
      </c>
      <c r="N152" t="s">
        <v>1055</v>
      </c>
      <c r="O152" s="26">
        <v>0</v>
      </c>
      <c r="R152">
        <v>0.4</v>
      </c>
      <c r="S152" s="26">
        <v>2</v>
      </c>
      <c r="V152">
        <v>0.6</v>
      </c>
      <c r="W152" t="s">
        <v>705</v>
      </c>
      <c r="X152">
        <v>0</v>
      </c>
      <c r="Y152">
        <v>0</v>
      </c>
      <c r="Z152" s="8" t="s">
        <v>1049</v>
      </c>
      <c r="AA152" s="6" t="s">
        <v>671</v>
      </c>
      <c r="AB152" s="6" t="s">
        <v>671</v>
      </c>
      <c r="AC152" s="6" t="s">
        <v>685</v>
      </c>
      <c r="AD152" s="6" t="s">
        <v>685</v>
      </c>
      <c r="AE152" s="6" t="s">
        <v>1051</v>
      </c>
      <c r="AF152" s="6" t="s">
        <v>1052</v>
      </c>
    </row>
    <row r="153" spans="1:32" ht="15.75" customHeight="1">
      <c r="A153" s="2">
        <v>125</v>
      </c>
      <c r="B153" s="34" t="s">
        <v>527</v>
      </c>
      <c r="C153">
        <v>0</v>
      </c>
      <c r="D153">
        <v>0</v>
      </c>
      <c r="E153" t="s">
        <v>687</v>
      </c>
      <c r="F153" t="s">
        <v>688</v>
      </c>
      <c r="G153" t="s">
        <v>711</v>
      </c>
      <c r="H153" s="22" t="s">
        <v>711</v>
      </c>
      <c r="K153" s="22" t="s">
        <v>1322</v>
      </c>
      <c r="L153" t="s">
        <v>986</v>
      </c>
      <c r="M153" t="s">
        <v>1046</v>
      </c>
      <c r="N153" t="s">
        <v>693</v>
      </c>
      <c r="O153" s="26">
        <v>1</v>
      </c>
      <c r="R153">
        <v>10.5</v>
      </c>
      <c r="S153" s="26">
        <v>2</v>
      </c>
      <c r="V153">
        <v>10.9</v>
      </c>
      <c r="W153" t="s">
        <v>705</v>
      </c>
      <c r="X153">
        <v>0</v>
      </c>
      <c r="Y153">
        <v>0</v>
      </c>
      <c r="Z153" s="8" t="s">
        <v>1068</v>
      </c>
      <c r="AA153" s="6" t="s">
        <v>681</v>
      </c>
      <c r="AB153" s="6" t="s">
        <v>681</v>
      </c>
      <c r="AC153" s="6" t="s">
        <v>685</v>
      </c>
      <c r="AD153" s="6" t="s">
        <v>685</v>
      </c>
      <c r="AE153" s="6" t="s">
        <v>1051</v>
      </c>
      <c r="AF153" s="6" t="s">
        <v>1052</v>
      </c>
    </row>
    <row r="154" spans="1:32" ht="15.75" customHeight="1">
      <c r="A154" s="2">
        <v>125</v>
      </c>
      <c r="B154" s="34" t="s">
        <v>527</v>
      </c>
      <c r="C154">
        <v>0</v>
      </c>
      <c r="D154">
        <v>0</v>
      </c>
      <c r="E154" t="s">
        <v>687</v>
      </c>
      <c r="F154" t="s">
        <v>688</v>
      </c>
      <c r="G154" t="s">
        <v>711</v>
      </c>
      <c r="H154" s="22" t="s">
        <v>711</v>
      </c>
      <c r="K154" s="22" t="s">
        <v>1322</v>
      </c>
      <c r="L154" t="s">
        <v>986</v>
      </c>
      <c r="M154" t="s">
        <v>1046</v>
      </c>
      <c r="N154" t="s">
        <v>1055</v>
      </c>
      <c r="O154" s="26">
        <v>1</v>
      </c>
      <c r="R154">
        <v>0.7</v>
      </c>
      <c r="S154" s="26">
        <v>2</v>
      </c>
      <c r="V154">
        <v>0.6</v>
      </c>
      <c r="W154" t="s">
        <v>705</v>
      </c>
      <c r="X154">
        <v>0</v>
      </c>
      <c r="Y154">
        <v>0</v>
      </c>
      <c r="Z154" s="8" t="s">
        <v>1068</v>
      </c>
      <c r="AA154" s="6" t="s">
        <v>681</v>
      </c>
      <c r="AB154" s="6" t="s">
        <v>681</v>
      </c>
      <c r="AC154" s="6" t="s">
        <v>685</v>
      </c>
      <c r="AD154" s="6" t="s">
        <v>685</v>
      </c>
      <c r="AE154" s="6" t="s">
        <v>1051</v>
      </c>
      <c r="AF154" s="6" t="s">
        <v>1052</v>
      </c>
    </row>
    <row r="155" spans="1:32" ht="15.75" customHeight="1">
      <c r="A155" s="2">
        <v>125</v>
      </c>
      <c r="B155" s="34" t="s">
        <v>527</v>
      </c>
      <c r="C155">
        <v>0</v>
      </c>
      <c r="D155">
        <v>0</v>
      </c>
      <c r="E155" t="s">
        <v>687</v>
      </c>
      <c r="F155" t="s">
        <v>688</v>
      </c>
      <c r="G155" t="s">
        <v>949</v>
      </c>
      <c r="H155" s="22" t="s">
        <v>949</v>
      </c>
      <c r="K155" s="22" t="s">
        <v>1322</v>
      </c>
      <c r="L155" t="s">
        <v>986</v>
      </c>
      <c r="M155" t="s">
        <v>1046</v>
      </c>
      <c r="N155" t="s">
        <v>693</v>
      </c>
      <c r="O155" s="26">
        <v>0</v>
      </c>
      <c r="R155">
        <v>9.1</v>
      </c>
      <c r="S155" s="26">
        <v>1</v>
      </c>
      <c r="V155">
        <v>9.6</v>
      </c>
      <c r="W155" t="s">
        <v>705</v>
      </c>
      <c r="X155">
        <v>0</v>
      </c>
      <c r="Y155">
        <v>0</v>
      </c>
      <c r="Z155" s="8" t="s">
        <v>1049</v>
      </c>
      <c r="AA155" s="6" t="s">
        <v>671</v>
      </c>
      <c r="AB155" s="6" t="s">
        <v>671</v>
      </c>
      <c r="AC155" s="6" t="s">
        <v>681</v>
      </c>
      <c r="AD155" s="6" t="s">
        <v>681</v>
      </c>
      <c r="AE155" s="6" t="s">
        <v>1072</v>
      </c>
      <c r="AF155" s="6" t="s">
        <v>1074</v>
      </c>
    </row>
    <row r="156" spans="1:32" ht="15.75" customHeight="1">
      <c r="A156" s="2">
        <v>125</v>
      </c>
      <c r="B156" s="34" t="s">
        <v>527</v>
      </c>
      <c r="C156">
        <v>0</v>
      </c>
      <c r="D156">
        <v>0</v>
      </c>
      <c r="E156" t="s">
        <v>687</v>
      </c>
      <c r="F156" t="s">
        <v>688</v>
      </c>
      <c r="G156" t="s">
        <v>949</v>
      </c>
      <c r="H156" s="22" t="s">
        <v>949</v>
      </c>
      <c r="K156" s="22" t="s">
        <v>1322</v>
      </c>
      <c r="L156" t="s">
        <v>986</v>
      </c>
      <c r="M156" t="s">
        <v>1046</v>
      </c>
      <c r="N156" t="s">
        <v>1055</v>
      </c>
      <c r="O156" s="26">
        <v>0</v>
      </c>
      <c r="R156">
        <v>0.7</v>
      </c>
      <c r="S156" s="26">
        <v>1</v>
      </c>
      <c r="V156">
        <v>0.8</v>
      </c>
      <c r="W156" t="s">
        <v>705</v>
      </c>
      <c r="X156">
        <v>0</v>
      </c>
      <c r="Y156">
        <v>0</v>
      </c>
      <c r="Z156" s="8" t="s">
        <v>1049</v>
      </c>
      <c r="AA156" s="6" t="s">
        <v>671</v>
      </c>
      <c r="AB156" s="6" t="s">
        <v>671</v>
      </c>
      <c r="AC156" s="6" t="s">
        <v>681</v>
      </c>
      <c r="AD156" s="6" t="s">
        <v>681</v>
      </c>
      <c r="AE156" s="6" t="s">
        <v>1072</v>
      </c>
      <c r="AF156" s="6" t="s">
        <v>1074</v>
      </c>
    </row>
    <row r="157" spans="1:32" ht="15.75" customHeight="1">
      <c r="A157" s="2">
        <v>125</v>
      </c>
      <c r="B157" s="34" t="s">
        <v>527</v>
      </c>
      <c r="C157">
        <v>0</v>
      </c>
      <c r="D157">
        <v>0</v>
      </c>
      <c r="E157" t="s">
        <v>687</v>
      </c>
      <c r="F157" t="s">
        <v>688</v>
      </c>
      <c r="G157" t="s">
        <v>949</v>
      </c>
      <c r="H157" s="22" t="s">
        <v>949</v>
      </c>
      <c r="K157" s="22" t="s">
        <v>1322</v>
      </c>
      <c r="L157" t="s">
        <v>986</v>
      </c>
      <c r="M157" t="s">
        <v>1046</v>
      </c>
      <c r="N157" t="s">
        <v>693</v>
      </c>
      <c r="O157" s="26">
        <v>0</v>
      </c>
      <c r="R157">
        <v>9.1</v>
      </c>
      <c r="S157" s="26">
        <v>2</v>
      </c>
      <c r="V157">
        <v>9.6</v>
      </c>
      <c r="W157" t="s">
        <v>705</v>
      </c>
      <c r="X157">
        <v>0</v>
      </c>
      <c r="Y157">
        <v>0</v>
      </c>
      <c r="Z157" s="8" t="s">
        <v>1049</v>
      </c>
      <c r="AA157" s="6" t="s">
        <v>671</v>
      </c>
      <c r="AB157" s="6" t="s">
        <v>671</v>
      </c>
      <c r="AC157" s="6" t="s">
        <v>685</v>
      </c>
      <c r="AD157" s="6" t="s">
        <v>685</v>
      </c>
      <c r="AE157" s="6" t="s">
        <v>1072</v>
      </c>
      <c r="AF157" s="6" t="s">
        <v>1074</v>
      </c>
    </row>
    <row r="158" spans="1:32" ht="15.75" customHeight="1">
      <c r="A158" s="2">
        <v>125</v>
      </c>
      <c r="B158" s="34" t="s">
        <v>527</v>
      </c>
      <c r="C158">
        <v>0</v>
      </c>
      <c r="D158">
        <v>0</v>
      </c>
      <c r="E158" t="s">
        <v>687</v>
      </c>
      <c r="F158" t="s">
        <v>688</v>
      </c>
      <c r="G158" t="s">
        <v>949</v>
      </c>
      <c r="H158" s="22" t="s">
        <v>949</v>
      </c>
      <c r="K158" s="22" t="s">
        <v>1322</v>
      </c>
      <c r="L158" t="s">
        <v>986</v>
      </c>
      <c r="M158" t="s">
        <v>1046</v>
      </c>
      <c r="N158" t="s">
        <v>1055</v>
      </c>
      <c r="O158" s="26">
        <v>0</v>
      </c>
      <c r="R158">
        <v>0.7</v>
      </c>
      <c r="S158" s="26">
        <v>2</v>
      </c>
      <c r="V158">
        <v>0.9</v>
      </c>
      <c r="W158" t="s">
        <v>705</v>
      </c>
      <c r="X158">
        <v>0</v>
      </c>
      <c r="Y158">
        <v>0</v>
      </c>
      <c r="Z158" s="8" t="s">
        <v>1049</v>
      </c>
      <c r="AA158" s="6" t="s">
        <v>671</v>
      </c>
      <c r="AB158" s="6" t="s">
        <v>671</v>
      </c>
      <c r="AC158" s="6" t="s">
        <v>685</v>
      </c>
      <c r="AD158" s="6" t="s">
        <v>685</v>
      </c>
      <c r="AE158" s="6" t="s">
        <v>1072</v>
      </c>
      <c r="AF158" s="6" t="s">
        <v>1074</v>
      </c>
    </row>
    <row r="159" spans="1:32" ht="15.75" customHeight="1">
      <c r="A159" s="2">
        <v>125</v>
      </c>
      <c r="B159" s="34" t="s">
        <v>527</v>
      </c>
      <c r="C159">
        <v>0</v>
      </c>
      <c r="D159">
        <v>0</v>
      </c>
      <c r="E159" t="s">
        <v>687</v>
      </c>
      <c r="F159" t="s">
        <v>688</v>
      </c>
      <c r="G159" t="s">
        <v>949</v>
      </c>
      <c r="H159" s="22" t="s">
        <v>949</v>
      </c>
      <c r="K159" s="22" t="s">
        <v>1322</v>
      </c>
      <c r="L159" t="s">
        <v>986</v>
      </c>
      <c r="M159" t="s">
        <v>1046</v>
      </c>
      <c r="N159" t="s">
        <v>693</v>
      </c>
      <c r="O159" s="26">
        <v>1</v>
      </c>
      <c r="R159">
        <v>9.6</v>
      </c>
      <c r="S159" s="26">
        <v>2</v>
      </c>
      <c r="V159">
        <v>9.6</v>
      </c>
      <c r="W159" t="s">
        <v>705</v>
      </c>
      <c r="X159">
        <v>0</v>
      </c>
      <c r="Y159">
        <v>0</v>
      </c>
      <c r="Z159" s="8" t="s">
        <v>1068</v>
      </c>
      <c r="AA159" s="6" t="s">
        <v>681</v>
      </c>
      <c r="AB159" s="6" t="s">
        <v>681</v>
      </c>
      <c r="AC159" s="6" t="s">
        <v>685</v>
      </c>
      <c r="AD159" s="6" t="s">
        <v>685</v>
      </c>
      <c r="AE159" s="6" t="s">
        <v>1072</v>
      </c>
      <c r="AF159" s="6" t="s">
        <v>1074</v>
      </c>
    </row>
    <row r="160" spans="1:32" ht="15.75" customHeight="1">
      <c r="A160" s="2">
        <v>125</v>
      </c>
      <c r="B160" s="34" t="s">
        <v>527</v>
      </c>
      <c r="C160">
        <v>0</v>
      </c>
      <c r="D160">
        <v>0</v>
      </c>
      <c r="E160" t="s">
        <v>687</v>
      </c>
      <c r="F160" t="s">
        <v>688</v>
      </c>
      <c r="G160" t="s">
        <v>949</v>
      </c>
      <c r="H160" s="22" t="s">
        <v>949</v>
      </c>
      <c r="K160" s="22" t="s">
        <v>1322</v>
      </c>
      <c r="L160" t="s">
        <v>986</v>
      </c>
      <c r="M160" t="s">
        <v>1046</v>
      </c>
      <c r="N160" t="s">
        <v>1055</v>
      </c>
      <c r="O160" s="26">
        <v>1</v>
      </c>
      <c r="R160">
        <v>0.8</v>
      </c>
      <c r="S160" s="26">
        <v>2</v>
      </c>
      <c r="V160">
        <v>0.9</v>
      </c>
      <c r="W160" t="s">
        <v>705</v>
      </c>
      <c r="X160">
        <v>0</v>
      </c>
      <c r="Y160">
        <v>0</v>
      </c>
      <c r="Z160" s="8" t="s">
        <v>1068</v>
      </c>
      <c r="AA160" s="6" t="s">
        <v>681</v>
      </c>
      <c r="AB160" s="6" t="s">
        <v>681</v>
      </c>
      <c r="AC160" s="6" t="s">
        <v>685</v>
      </c>
      <c r="AD160" s="6" t="s">
        <v>685</v>
      </c>
      <c r="AE160" s="6" t="s">
        <v>1072</v>
      </c>
      <c r="AF160" s="6" t="s">
        <v>1074</v>
      </c>
    </row>
    <row r="161" spans="1:32" ht="15.75" customHeight="1">
      <c r="A161" s="2">
        <v>125</v>
      </c>
      <c r="B161" s="34" t="s">
        <v>527</v>
      </c>
      <c r="C161">
        <v>0</v>
      </c>
      <c r="D161">
        <v>0</v>
      </c>
      <c r="E161" t="s">
        <v>687</v>
      </c>
      <c r="F161" t="s">
        <v>688</v>
      </c>
      <c r="G161" t="s">
        <v>908</v>
      </c>
      <c r="H161" s="22" t="s">
        <v>908</v>
      </c>
      <c r="K161" s="22" t="s">
        <v>1322</v>
      </c>
      <c r="L161" t="s">
        <v>1083</v>
      </c>
      <c r="M161" t="s">
        <v>1046</v>
      </c>
      <c r="N161" t="s">
        <v>693</v>
      </c>
      <c r="O161" s="26">
        <v>0</v>
      </c>
      <c r="R161">
        <v>11.9</v>
      </c>
      <c r="S161" s="26">
        <v>1</v>
      </c>
      <c r="V161">
        <v>11.5</v>
      </c>
      <c r="W161" t="s">
        <v>705</v>
      </c>
      <c r="X161">
        <v>0</v>
      </c>
      <c r="Y161">
        <v>0</v>
      </c>
      <c r="Z161" s="8" t="s">
        <v>1049</v>
      </c>
      <c r="AA161" s="6" t="s">
        <v>671</v>
      </c>
      <c r="AB161" s="6" t="s">
        <v>671</v>
      </c>
      <c r="AC161" s="6" t="s">
        <v>681</v>
      </c>
      <c r="AD161" s="6" t="s">
        <v>681</v>
      </c>
      <c r="AE161" s="6" t="s">
        <v>1085</v>
      </c>
      <c r="AF161" s="6" t="s">
        <v>1086</v>
      </c>
    </row>
    <row r="162" spans="1:32" ht="15.75" customHeight="1">
      <c r="A162" s="2">
        <v>125</v>
      </c>
      <c r="B162" s="34" t="s">
        <v>527</v>
      </c>
      <c r="C162">
        <v>0</v>
      </c>
      <c r="D162">
        <v>0</v>
      </c>
      <c r="E162" t="s">
        <v>687</v>
      </c>
      <c r="F162" t="s">
        <v>688</v>
      </c>
      <c r="G162" t="s">
        <v>908</v>
      </c>
      <c r="H162" s="22" t="s">
        <v>908</v>
      </c>
      <c r="K162" s="22" t="s">
        <v>1322</v>
      </c>
      <c r="L162" t="s">
        <v>1083</v>
      </c>
      <c r="M162" t="s">
        <v>1046</v>
      </c>
      <c r="N162" t="s">
        <v>1055</v>
      </c>
      <c r="O162" s="26">
        <v>0</v>
      </c>
      <c r="R162">
        <v>0.4</v>
      </c>
      <c r="S162" s="26">
        <v>1</v>
      </c>
      <c r="V162">
        <v>0.2</v>
      </c>
      <c r="W162" t="s">
        <v>705</v>
      </c>
      <c r="X162">
        <v>0</v>
      </c>
      <c r="Y162">
        <v>0</v>
      </c>
      <c r="Z162" s="8" t="s">
        <v>1049</v>
      </c>
      <c r="AA162" s="6" t="s">
        <v>671</v>
      </c>
      <c r="AB162" s="6" t="s">
        <v>671</v>
      </c>
      <c r="AC162" s="6" t="s">
        <v>681</v>
      </c>
      <c r="AD162" s="6" t="s">
        <v>681</v>
      </c>
      <c r="AE162" s="6" t="s">
        <v>1085</v>
      </c>
      <c r="AF162" s="6" t="s">
        <v>1086</v>
      </c>
    </row>
    <row r="163" spans="1:32" ht="15.75" customHeight="1">
      <c r="A163" s="2">
        <v>125</v>
      </c>
      <c r="B163" s="34" t="s">
        <v>527</v>
      </c>
      <c r="C163">
        <v>0</v>
      </c>
      <c r="D163">
        <v>0</v>
      </c>
      <c r="E163" t="s">
        <v>687</v>
      </c>
      <c r="F163" t="s">
        <v>688</v>
      </c>
      <c r="G163" t="s">
        <v>908</v>
      </c>
      <c r="H163" s="22" t="s">
        <v>908</v>
      </c>
      <c r="K163" s="22" t="s">
        <v>1322</v>
      </c>
      <c r="L163" t="s">
        <v>1083</v>
      </c>
      <c r="M163" t="s">
        <v>1046</v>
      </c>
      <c r="N163" t="s">
        <v>693</v>
      </c>
      <c r="O163" s="26">
        <v>0</v>
      </c>
      <c r="R163">
        <v>11.9</v>
      </c>
      <c r="S163" s="26">
        <v>2</v>
      </c>
      <c r="V163">
        <v>12.5</v>
      </c>
      <c r="W163" t="s">
        <v>705</v>
      </c>
      <c r="X163">
        <v>0</v>
      </c>
      <c r="Y163">
        <v>0</v>
      </c>
      <c r="Z163" s="8" t="s">
        <v>1049</v>
      </c>
      <c r="AA163" s="6" t="s">
        <v>671</v>
      </c>
      <c r="AB163" s="6" t="s">
        <v>671</v>
      </c>
      <c r="AC163" s="6" t="s">
        <v>685</v>
      </c>
      <c r="AD163" s="6" t="s">
        <v>685</v>
      </c>
      <c r="AE163" s="6" t="s">
        <v>1085</v>
      </c>
      <c r="AF163" s="6" t="s">
        <v>1086</v>
      </c>
    </row>
    <row r="164" spans="1:32" ht="15.75" customHeight="1">
      <c r="A164" s="2">
        <v>125</v>
      </c>
      <c r="B164" s="34" t="s">
        <v>527</v>
      </c>
      <c r="C164">
        <v>0</v>
      </c>
      <c r="D164">
        <v>0</v>
      </c>
      <c r="E164" t="s">
        <v>687</v>
      </c>
      <c r="F164" t="s">
        <v>688</v>
      </c>
      <c r="G164" t="s">
        <v>908</v>
      </c>
      <c r="H164" s="22" t="s">
        <v>908</v>
      </c>
      <c r="K164" s="22" t="s">
        <v>1322</v>
      </c>
      <c r="L164" t="s">
        <v>1083</v>
      </c>
      <c r="M164" t="s">
        <v>1046</v>
      </c>
      <c r="N164" t="s">
        <v>1055</v>
      </c>
      <c r="O164" s="26">
        <v>0</v>
      </c>
      <c r="R164">
        <v>0.4</v>
      </c>
      <c r="S164" s="26">
        <v>2</v>
      </c>
      <c r="V164">
        <v>0.3</v>
      </c>
      <c r="W164" t="s">
        <v>705</v>
      </c>
      <c r="X164">
        <v>0</v>
      </c>
      <c r="Y164">
        <v>0</v>
      </c>
      <c r="Z164" s="8" t="s">
        <v>1049</v>
      </c>
      <c r="AA164" s="6" t="s">
        <v>671</v>
      </c>
      <c r="AB164" s="6" t="s">
        <v>671</v>
      </c>
      <c r="AC164" s="6" t="s">
        <v>685</v>
      </c>
      <c r="AD164" s="6" t="s">
        <v>685</v>
      </c>
      <c r="AE164" s="6" t="s">
        <v>1085</v>
      </c>
      <c r="AF164" s="6" t="s">
        <v>1086</v>
      </c>
    </row>
    <row r="165" spans="1:32" ht="15.75" customHeight="1">
      <c r="A165" s="2">
        <v>125</v>
      </c>
      <c r="B165" s="34" t="s">
        <v>527</v>
      </c>
      <c r="C165">
        <v>0</v>
      </c>
      <c r="D165">
        <v>0</v>
      </c>
      <c r="E165" t="s">
        <v>687</v>
      </c>
      <c r="F165" t="s">
        <v>688</v>
      </c>
      <c r="G165" t="s">
        <v>908</v>
      </c>
      <c r="H165" s="22" t="s">
        <v>908</v>
      </c>
      <c r="K165" s="22" t="s">
        <v>1322</v>
      </c>
      <c r="L165" t="s">
        <v>1083</v>
      </c>
      <c r="M165" t="s">
        <v>1046</v>
      </c>
      <c r="N165" t="s">
        <v>693</v>
      </c>
      <c r="O165" s="26">
        <v>1</v>
      </c>
      <c r="R165">
        <v>11.5</v>
      </c>
      <c r="S165" s="26">
        <v>2</v>
      </c>
      <c r="V165">
        <v>12.5</v>
      </c>
      <c r="W165">
        <v>0.05</v>
      </c>
      <c r="X165">
        <v>1</v>
      </c>
      <c r="Y165">
        <v>1</v>
      </c>
      <c r="Z165" s="8" t="s">
        <v>1068</v>
      </c>
      <c r="AA165" s="6" t="s">
        <v>681</v>
      </c>
      <c r="AB165" s="6" t="s">
        <v>681</v>
      </c>
      <c r="AC165" s="6" t="s">
        <v>685</v>
      </c>
      <c r="AD165" s="6" t="s">
        <v>685</v>
      </c>
      <c r="AE165" s="6" t="s">
        <v>1085</v>
      </c>
      <c r="AF165" s="6" t="s">
        <v>1086</v>
      </c>
    </row>
    <row r="166" spans="1:32" ht="15.75" customHeight="1">
      <c r="A166" s="2">
        <v>125</v>
      </c>
      <c r="B166" s="34" t="s">
        <v>527</v>
      </c>
      <c r="C166">
        <v>0</v>
      </c>
      <c r="D166">
        <v>0</v>
      </c>
      <c r="E166" t="s">
        <v>687</v>
      </c>
      <c r="F166" t="s">
        <v>688</v>
      </c>
      <c r="G166" t="s">
        <v>908</v>
      </c>
      <c r="H166" s="22" t="s">
        <v>908</v>
      </c>
      <c r="K166" s="22" t="s">
        <v>1322</v>
      </c>
      <c r="L166" t="s">
        <v>1083</v>
      </c>
      <c r="M166" t="s">
        <v>1046</v>
      </c>
      <c r="N166" t="s">
        <v>1055</v>
      </c>
      <c r="O166" s="26">
        <v>1</v>
      </c>
      <c r="R166">
        <v>0.2</v>
      </c>
      <c r="S166" s="26">
        <v>2</v>
      </c>
      <c r="V166">
        <v>0.3</v>
      </c>
      <c r="W166">
        <v>0.05</v>
      </c>
      <c r="X166">
        <v>1</v>
      </c>
      <c r="Y166">
        <v>1</v>
      </c>
      <c r="Z166" s="8" t="s">
        <v>1068</v>
      </c>
      <c r="AA166" s="6" t="s">
        <v>681</v>
      </c>
      <c r="AB166" s="6" t="s">
        <v>681</v>
      </c>
      <c r="AC166" s="6" t="s">
        <v>685</v>
      </c>
      <c r="AD166" s="6" t="s">
        <v>685</v>
      </c>
      <c r="AE166" s="6" t="s">
        <v>1085</v>
      </c>
      <c r="AF166" s="6" t="s">
        <v>1086</v>
      </c>
    </row>
    <row r="167" spans="1:32" ht="15.75" customHeight="1">
      <c r="A167" s="2">
        <v>125</v>
      </c>
      <c r="B167" s="34" t="s">
        <v>527</v>
      </c>
      <c r="C167">
        <v>0</v>
      </c>
      <c r="D167">
        <v>0</v>
      </c>
      <c r="E167" t="s">
        <v>687</v>
      </c>
      <c r="F167" t="s">
        <v>688</v>
      </c>
      <c r="G167" t="s">
        <v>946</v>
      </c>
      <c r="H167" s="22" t="s">
        <v>946</v>
      </c>
      <c r="K167" s="22" t="s">
        <v>1322</v>
      </c>
      <c r="L167" t="s">
        <v>1083</v>
      </c>
      <c r="M167" t="s">
        <v>1046</v>
      </c>
      <c r="N167" t="s">
        <v>693</v>
      </c>
      <c r="O167" s="26">
        <v>0</v>
      </c>
      <c r="R167">
        <v>6.6</v>
      </c>
      <c r="S167" s="26">
        <v>1</v>
      </c>
      <c r="V167">
        <v>5.9</v>
      </c>
      <c r="W167" t="s">
        <v>705</v>
      </c>
      <c r="X167">
        <v>0</v>
      </c>
      <c r="Y167">
        <v>0</v>
      </c>
      <c r="Z167" s="8" t="s">
        <v>1049</v>
      </c>
      <c r="AA167" s="6" t="s">
        <v>671</v>
      </c>
      <c r="AB167" s="6" t="s">
        <v>671</v>
      </c>
      <c r="AC167" s="6" t="s">
        <v>681</v>
      </c>
      <c r="AD167" s="6" t="s">
        <v>681</v>
      </c>
      <c r="AE167" s="6" t="s">
        <v>1094</v>
      </c>
      <c r="AF167" s="6" t="s">
        <v>1095</v>
      </c>
    </row>
    <row r="168" spans="1:32" ht="15.75" customHeight="1">
      <c r="A168" s="2">
        <v>125</v>
      </c>
      <c r="B168" s="34" t="s">
        <v>527</v>
      </c>
      <c r="C168">
        <v>0</v>
      </c>
      <c r="D168">
        <v>0</v>
      </c>
      <c r="E168" t="s">
        <v>687</v>
      </c>
      <c r="F168" t="s">
        <v>688</v>
      </c>
      <c r="G168" t="s">
        <v>946</v>
      </c>
      <c r="H168" s="22" t="s">
        <v>946</v>
      </c>
      <c r="K168" s="22" t="s">
        <v>1322</v>
      </c>
      <c r="L168" t="s">
        <v>1083</v>
      </c>
      <c r="M168" t="s">
        <v>1046</v>
      </c>
      <c r="N168" t="s">
        <v>1055</v>
      </c>
      <c r="O168" s="26">
        <v>0</v>
      </c>
      <c r="R168">
        <v>0.5</v>
      </c>
      <c r="S168" s="26">
        <v>1</v>
      </c>
      <c r="V168">
        <v>0.2</v>
      </c>
      <c r="W168" t="s">
        <v>705</v>
      </c>
      <c r="X168">
        <v>0</v>
      </c>
      <c r="Y168">
        <v>0</v>
      </c>
      <c r="Z168" s="8" t="s">
        <v>1049</v>
      </c>
      <c r="AA168" s="6" t="s">
        <v>671</v>
      </c>
      <c r="AB168" s="6" t="s">
        <v>671</v>
      </c>
      <c r="AC168" s="6" t="s">
        <v>681</v>
      </c>
      <c r="AD168" s="6" t="s">
        <v>681</v>
      </c>
      <c r="AE168" s="6" t="s">
        <v>1094</v>
      </c>
      <c r="AF168" s="6" t="s">
        <v>1095</v>
      </c>
    </row>
    <row r="169" spans="1:32" ht="15.75" customHeight="1">
      <c r="A169" s="2">
        <v>125</v>
      </c>
      <c r="B169" s="34" t="s">
        <v>527</v>
      </c>
      <c r="C169">
        <v>0</v>
      </c>
      <c r="D169">
        <v>0</v>
      </c>
      <c r="E169" t="s">
        <v>687</v>
      </c>
      <c r="F169" t="s">
        <v>688</v>
      </c>
      <c r="G169" t="s">
        <v>946</v>
      </c>
      <c r="H169" s="22" t="s">
        <v>946</v>
      </c>
      <c r="K169" s="22" t="s">
        <v>1322</v>
      </c>
      <c r="L169" t="s">
        <v>1083</v>
      </c>
      <c r="M169" t="s">
        <v>1046</v>
      </c>
      <c r="N169" t="s">
        <v>693</v>
      </c>
      <c r="O169" s="26">
        <v>0</v>
      </c>
      <c r="R169">
        <v>6.6</v>
      </c>
      <c r="S169" s="26">
        <v>2</v>
      </c>
      <c r="V169">
        <v>6.8</v>
      </c>
      <c r="W169" t="s">
        <v>705</v>
      </c>
      <c r="X169">
        <v>0</v>
      </c>
      <c r="Y169">
        <v>0</v>
      </c>
      <c r="Z169" s="8" t="s">
        <v>1049</v>
      </c>
      <c r="AA169" s="6" t="s">
        <v>671</v>
      </c>
      <c r="AB169" s="6" t="s">
        <v>671</v>
      </c>
      <c r="AC169" s="6" t="s">
        <v>685</v>
      </c>
      <c r="AD169" s="6" t="s">
        <v>685</v>
      </c>
      <c r="AE169" s="6" t="s">
        <v>1094</v>
      </c>
      <c r="AF169" s="6" t="s">
        <v>1095</v>
      </c>
    </row>
    <row r="170" spans="1:32" ht="15.75" customHeight="1">
      <c r="A170" s="2">
        <v>125</v>
      </c>
      <c r="B170" s="34" t="s">
        <v>527</v>
      </c>
      <c r="C170">
        <v>0</v>
      </c>
      <c r="D170">
        <v>0</v>
      </c>
      <c r="E170" t="s">
        <v>687</v>
      </c>
      <c r="F170" t="s">
        <v>688</v>
      </c>
      <c r="G170" t="s">
        <v>946</v>
      </c>
      <c r="H170" s="22" t="s">
        <v>946</v>
      </c>
      <c r="K170" s="22" t="s">
        <v>1322</v>
      </c>
      <c r="L170" t="s">
        <v>1083</v>
      </c>
      <c r="M170" t="s">
        <v>1046</v>
      </c>
      <c r="N170" t="s">
        <v>1055</v>
      </c>
      <c r="O170" s="26">
        <v>0</v>
      </c>
      <c r="R170">
        <v>0.5</v>
      </c>
      <c r="S170" s="26">
        <v>2</v>
      </c>
      <c r="V170">
        <v>0.4</v>
      </c>
      <c r="W170" t="s">
        <v>705</v>
      </c>
      <c r="X170">
        <v>0</v>
      </c>
      <c r="Y170">
        <v>0</v>
      </c>
      <c r="Z170" s="8" t="s">
        <v>1049</v>
      </c>
      <c r="AA170" s="6" t="s">
        <v>671</v>
      </c>
      <c r="AB170" s="6" t="s">
        <v>671</v>
      </c>
      <c r="AC170" s="6" t="s">
        <v>685</v>
      </c>
      <c r="AD170" s="6" t="s">
        <v>685</v>
      </c>
      <c r="AE170" s="6" t="s">
        <v>1094</v>
      </c>
      <c r="AF170" s="6" t="s">
        <v>1095</v>
      </c>
    </row>
    <row r="171" spans="1:32" ht="15.75" customHeight="1">
      <c r="A171" s="2">
        <v>125</v>
      </c>
      <c r="B171" s="34" t="s">
        <v>527</v>
      </c>
      <c r="C171">
        <v>0</v>
      </c>
      <c r="D171">
        <v>0</v>
      </c>
      <c r="E171" t="s">
        <v>687</v>
      </c>
      <c r="F171" t="s">
        <v>688</v>
      </c>
      <c r="G171" t="s">
        <v>946</v>
      </c>
      <c r="H171" s="22" t="s">
        <v>946</v>
      </c>
      <c r="K171" s="22" t="s">
        <v>1322</v>
      </c>
      <c r="L171" t="s">
        <v>1083</v>
      </c>
      <c r="M171" t="s">
        <v>1046</v>
      </c>
      <c r="N171" t="s">
        <v>693</v>
      </c>
      <c r="O171" s="26">
        <v>1</v>
      </c>
      <c r="R171">
        <v>5.9</v>
      </c>
      <c r="S171" s="26">
        <v>2</v>
      </c>
      <c r="V171">
        <v>6.8</v>
      </c>
      <c r="W171" t="s">
        <v>705</v>
      </c>
      <c r="X171">
        <v>0</v>
      </c>
      <c r="Y171">
        <v>0</v>
      </c>
      <c r="Z171" s="8" t="s">
        <v>1068</v>
      </c>
      <c r="AA171" s="6" t="s">
        <v>681</v>
      </c>
      <c r="AB171" s="6" t="s">
        <v>681</v>
      </c>
      <c r="AC171" s="6" t="s">
        <v>685</v>
      </c>
      <c r="AD171" s="6" t="s">
        <v>685</v>
      </c>
      <c r="AE171" s="6" t="s">
        <v>1094</v>
      </c>
      <c r="AF171" s="6" t="s">
        <v>1095</v>
      </c>
    </row>
    <row r="172" spans="1:32" ht="15.75" customHeight="1">
      <c r="A172" s="2">
        <v>125</v>
      </c>
      <c r="B172" s="34" t="s">
        <v>527</v>
      </c>
      <c r="C172">
        <v>0</v>
      </c>
      <c r="D172">
        <v>0</v>
      </c>
      <c r="E172" t="s">
        <v>687</v>
      </c>
      <c r="F172" t="s">
        <v>688</v>
      </c>
      <c r="G172" t="s">
        <v>946</v>
      </c>
      <c r="H172" s="22" t="s">
        <v>946</v>
      </c>
      <c r="K172" s="22" t="s">
        <v>1322</v>
      </c>
      <c r="L172" t="s">
        <v>1083</v>
      </c>
      <c r="M172" t="s">
        <v>1046</v>
      </c>
      <c r="N172" t="s">
        <v>1055</v>
      </c>
      <c r="O172" s="26">
        <v>1</v>
      </c>
      <c r="R172">
        <v>0.2</v>
      </c>
      <c r="S172" s="26">
        <v>2</v>
      </c>
      <c r="V172">
        <v>0.4</v>
      </c>
      <c r="W172" t="s">
        <v>705</v>
      </c>
      <c r="X172">
        <v>0</v>
      </c>
      <c r="Y172">
        <v>0</v>
      </c>
      <c r="Z172" s="8" t="s">
        <v>1068</v>
      </c>
      <c r="AA172" s="6" t="s">
        <v>681</v>
      </c>
      <c r="AB172" s="6" t="s">
        <v>681</v>
      </c>
      <c r="AC172" s="6" t="s">
        <v>685</v>
      </c>
      <c r="AD172" s="6" t="s">
        <v>685</v>
      </c>
      <c r="AE172" s="6" t="s">
        <v>1094</v>
      </c>
      <c r="AF172" s="6" t="s">
        <v>1095</v>
      </c>
    </row>
    <row r="173" spans="1:32" ht="15.75" customHeight="1">
      <c r="A173" s="2">
        <v>125</v>
      </c>
      <c r="B173" s="34" t="s">
        <v>527</v>
      </c>
      <c r="C173">
        <v>0</v>
      </c>
      <c r="D173">
        <v>0</v>
      </c>
      <c r="E173" t="s">
        <v>687</v>
      </c>
      <c r="F173" t="s">
        <v>688</v>
      </c>
      <c r="G173" t="s">
        <v>910</v>
      </c>
      <c r="H173" s="22" t="s">
        <v>910</v>
      </c>
      <c r="K173" s="22" t="s">
        <v>1322</v>
      </c>
      <c r="L173" t="s">
        <v>1099</v>
      </c>
      <c r="M173" t="s">
        <v>1046</v>
      </c>
      <c r="N173" t="s">
        <v>693</v>
      </c>
      <c r="O173" s="26">
        <v>0</v>
      </c>
      <c r="R173">
        <v>127</v>
      </c>
      <c r="S173" s="26">
        <v>1</v>
      </c>
      <c r="V173">
        <v>120</v>
      </c>
      <c r="W173" t="s">
        <v>705</v>
      </c>
      <c r="X173">
        <v>0</v>
      </c>
      <c r="Y173">
        <v>0</v>
      </c>
      <c r="Z173" s="8" t="s">
        <v>1049</v>
      </c>
      <c r="AA173" s="6" t="s">
        <v>671</v>
      </c>
      <c r="AB173" s="6" t="s">
        <v>671</v>
      </c>
      <c r="AC173" s="6" t="s">
        <v>681</v>
      </c>
      <c r="AD173" s="6" t="s">
        <v>681</v>
      </c>
      <c r="AE173" s="6" t="s">
        <v>1100</v>
      </c>
      <c r="AF173" s="6" t="s">
        <v>1101</v>
      </c>
    </row>
    <row r="174" spans="1:32" ht="15.75" customHeight="1">
      <c r="A174" s="2">
        <v>125</v>
      </c>
      <c r="B174" s="34" t="s">
        <v>527</v>
      </c>
      <c r="C174">
        <v>0</v>
      </c>
      <c r="D174">
        <v>0</v>
      </c>
      <c r="E174" t="s">
        <v>687</v>
      </c>
      <c r="F174" t="s">
        <v>688</v>
      </c>
      <c r="G174" t="s">
        <v>910</v>
      </c>
      <c r="H174" s="22" t="s">
        <v>910</v>
      </c>
      <c r="K174" s="22" t="s">
        <v>1322</v>
      </c>
      <c r="L174" t="s">
        <v>1099</v>
      </c>
      <c r="M174" t="s">
        <v>1046</v>
      </c>
      <c r="N174" t="s">
        <v>1055</v>
      </c>
      <c r="O174" s="26">
        <v>0</v>
      </c>
      <c r="R174">
        <v>6</v>
      </c>
      <c r="S174" s="26">
        <v>1</v>
      </c>
      <c r="V174">
        <v>6</v>
      </c>
      <c r="W174" t="s">
        <v>705</v>
      </c>
      <c r="X174">
        <v>0</v>
      </c>
      <c r="Y174">
        <v>0</v>
      </c>
      <c r="Z174" s="8" t="s">
        <v>1049</v>
      </c>
      <c r="AA174" s="6" t="s">
        <v>671</v>
      </c>
      <c r="AB174" s="6" t="s">
        <v>671</v>
      </c>
      <c r="AC174" s="6" t="s">
        <v>681</v>
      </c>
      <c r="AD174" s="6" t="s">
        <v>681</v>
      </c>
      <c r="AE174" s="6" t="s">
        <v>1100</v>
      </c>
      <c r="AF174" s="6" t="s">
        <v>1101</v>
      </c>
    </row>
    <row r="175" spans="1:32" ht="15.75" customHeight="1">
      <c r="A175" s="2">
        <v>125</v>
      </c>
      <c r="B175" s="34" t="s">
        <v>527</v>
      </c>
      <c r="C175">
        <v>0</v>
      </c>
      <c r="D175">
        <v>0</v>
      </c>
      <c r="E175" t="s">
        <v>687</v>
      </c>
      <c r="F175" t="s">
        <v>688</v>
      </c>
      <c r="G175" t="s">
        <v>910</v>
      </c>
      <c r="H175" s="22" t="s">
        <v>910</v>
      </c>
      <c r="K175" s="22" t="s">
        <v>1322</v>
      </c>
      <c r="L175" t="s">
        <v>1099</v>
      </c>
      <c r="M175" t="s">
        <v>1046</v>
      </c>
      <c r="N175" t="s">
        <v>693</v>
      </c>
      <c r="O175" s="26">
        <v>0</v>
      </c>
      <c r="R175">
        <v>127</v>
      </c>
      <c r="S175" s="26">
        <v>2</v>
      </c>
      <c r="V175">
        <v>136</v>
      </c>
      <c r="W175" t="s">
        <v>705</v>
      </c>
      <c r="X175">
        <v>0</v>
      </c>
      <c r="Y175">
        <v>0</v>
      </c>
      <c r="Z175" s="8" t="s">
        <v>1049</v>
      </c>
      <c r="AA175" s="6" t="s">
        <v>671</v>
      </c>
      <c r="AB175" s="6" t="s">
        <v>671</v>
      </c>
      <c r="AC175" s="6" t="s">
        <v>685</v>
      </c>
      <c r="AD175" s="6" t="s">
        <v>685</v>
      </c>
      <c r="AE175" s="6" t="s">
        <v>1100</v>
      </c>
      <c r="AF175" s="6" t="s">
        <v>1101</v>
      </c>
    </row>
    <row r="176" spans="1:32" ht="15.75" customHeight="1">
      <c r="A176" s="2">
        <v>125</v>
      </c>
      <c r="B176" s="34" t="s">
        <v>527</v>
      </c>
      <c r="C176">
        <v>0</v>
      </c>
      <c r="D176">
        <v>0</v>
      </c>
      <c r="E176" t="s">
        <v>687</v>
      </c>
      <c r="F176" t="s">
        <v>688</v>
      </c>
      <c r="G176" t="s">
        <v>910</v>
      </c>
      <c r="H176" s="22" t="s">
        <v>910</v>
      </c>
      <c r="K176" s="22" t="s">
        <v>1322</v>
      </c>
      <c r="L176" t="s">
        <v>1099</v>
      </c>
      <c r="M176" t="s">
        <v>1046</v>
      </c>
      <c r="N176" t="s">
        <v>1055</v>
      </c>
      <c r="O176" s="26">
        <v>0</v>
      </c>
      <c r="R176">
        <v>6</v>
      </c>
      <c r="S176" s="26">
        <v>2</v>
      </c>
      <c r="V176">
        <v>7</v>
      </c>
      <c r="W176" t="s">
        <v>705</v>
      </c>
      <c r="X176">
        <v>0</v>
      </c>
      <c r="Y176">
        <v>0</v>
      </c>
      <c r="Z176" s="8" t="s">
        <v>1049</v>
      </c>
      <c r="AA176" s="6" t="s">
        <v>671</v>
      </c>
      <c r="AB176" s="6" t="s">
        <v>671</v>
      </c>
      <c r="AC176" s="6" t="s">
        <v>685</v>
      </c>
      <c r="AD176" s="6" t="s">
        <v>685</v>
      </c>
      <c r="AE176" s="6" t="s">
        <v>1100</v>
      </c>
      <c r="AF176" s="6" t="s">
        <v>1101</v>
      </c>
    </row>
    <row r="177" spans="1:32" ht="15.75" customHeight="1">
      <c r="A177" s="2">
        <v>125</v>
      </c>
      <c r="B177" s="34" t="s">
        <v>527</v>
      </c>
      <c r="C177">
        <v>0</v>
      </c>
      <c r="D177">
        <v>0</v>
      </c>
      <c r="E177" t="s">
        <v>687</v>
      </c>
      <c r="F177" t="s">
        <v>688</v>
      </c>
      <c r="G177" t="s">
        <v>910</v>
      </c>
      <c r="H177" s="22" t="s">
        <v>910</v>
      </c>
      <c r="K177" s="22" t="s">
        <v>1322</v>
      </c>
      <c r="L177" t="s">
        <v>1099</v>
      </c>
      <c r="M177" t="s">
        <v>1046</v>
      </c>
      <c r="N177" t="s">
        <v>693</v>
      </c>
      <c r="O177" s="26">
        <v>1</v>
      </c>
      <c r="R177">
        <v>120</v>
      </c>
      <c r="S177" s="26">
        <v>2</v>
      </c>
      <c r="V177">
        <v>136</v>
      </c>
      <c r="W177">
        <v>0.05</v>
      </c>
      <c r="X177">
        <v>1</v>
      </c>
      <c r="Y177">
        <v>1</v>
      </c>
      <c r="Z177" s="8" t="s">
        <v>1068</v>
      </c>
      <c r="AA177" s="6" t="s">
        <v>681</v>
      </c>
      <c r="AB177" s="6" t="s">
        <v>681</v>
      </c>
      <c r="AC177" s="6" t="s">
        <v>685</v>
      </c>
      <c r="AD177" s="6" t="s">
        <v>685</v>
      </c>
      <c r="AE177" s="6" t="s">
        <v>1100</v>
      </c>
      <c r="AF177" s="6" t="s">
        <v>1101</v>
      </c>
    </row>
    <row r="178" spans="1:32" ht="15.75" customHeight="1">
      <c r="A178" s="2">
        <v>125</v>
      </c>
      <c r="B178" s="34" t="s">
        <v>527</v>
      </c>
      <c r="C178">
        <v>0</v>
      </c>
      <c r="D178">
        <v>0</v>
      </c>
      <c r="E178" t="s">
        <v>687</v>
      </c>
      <c r="F178" t="s">
        <v>688</v>
      </c>
      <c r="G178" t="s">
        <v>910</v>
      </c>
      <c r="H178" s="22" t="s">
        <v>910</v>
      </c>
      <c r="K178" s="22" t="s">
        <v>1322</v>
      </c>
      <c r="L178" t="s">
        <v>1099</v>
      </c>
      <c r="M178" t="s">
        <v>1046</v>
      </c>
      <c r="N178" t="s">
        <v>1055</v>
      </c>
      <c r="O178" s="26">
        <v>1</v>
      </c>
      <c r="R178">
        <v>6</v>
      </c>
      <c r="S178" s="26">
        <v>2</v>
      </c>
      <c r="V178">
        <v>7</v>
      </c>
      <c r="W178">
        <v>0.05</v>
      </c>
      <c r="X178">
        <v>1</v>
      </c>
      <c r="Y178">
        <v>1</v>
      </c>
      <c r="Z178" s="8" t="s">
        <v>1068</v>
      </c>
      <c r="AA178" s="6" t="s">
        <v>681</v>
      </c>
      <c r="AB178" s="6" t="s">
        <v>681</v>
      </c>
      <c r="AC178" s="6" t="s">
        <v>685</v>
      </c>
      <c r="AD178" s="6" t="s">
        <v>685</v>
      </c>
      <c r="AE178" s="6" t="s">
        <v>1100</v>
      </c>
      <c r="AF178" s="6" t="s">
        <v>1101</v>
      </c>
    </row>
    <row r="179" spans="1:32" ht="15.75" customHeight="1">
      <c r="A179" s="2">
        <v>125</v>
      </c>
      <c r="B179" s="34" t="s">
        <v>527</v>
      </c>
      <c r="C179">
        <v>0</v>
      </c>
      <c r="D179">
        <v>0</v>
      </c>
      <c r="E179" t="s">
        <v>687</v>
      </c>
      <c r="F179" t="s">
        <v>688</v>
      </c>
      <c r="G179" s="8" t="s">
        <v>968</v>
      </c>
      <c r="H179" s="8" t="s">
        <v>968</v>
      </c>
      <c r="I179" s="8"/>
      <c r="J179" s="8"/>
      <c r="K179" s="22" t="s">
        <v>1322</v>
      </c>
      <c r="L179" t="s">
        <v>1099</v>
      </c>
      <c r="M179" t="s">
        <v>1046</v>
      </c>
      <c r="N179" t="s">
        <v>693</v>
      </c>
      <c r="O179" s="26">
        <v>0</v>
      </c>
      <c r="R179">
        <v>186</v>
      </c>
      <c r="S179" s="26">
        <v>1</v>
      </c>
      <c r="V179">
        <v>177</v>
      </c>
      <c r="W179" t="s">
        <v>705</v>
      </c>
      <c r="X179">
        <v>0</v>
      </c>
      <c r="Y179">
        <v>0</v>
      </c>
      <c r="Z179" s="8" t="s">
        <v>1049</v>
      </c>
      <c r="AA179" s="6" t="s">
        <v>671</v>
      </c>
      <c r="AB179" s="6" t="s">
        <v>671</v>
      </c>
      <c r="AC179" s="6" t="s">
        <v>681</v>
      </c>
      <c r="AD179" s="6" t="s">
        <v>681</v>
      </c>
      <c r="AE179" s="6" t="s">
        <v>1107</v>
      </c>
      <c r="AF179" s="6" t="s">
        <v>1108</v>
      </c>
    </row>
    <row r="180" spans="1:32" ht="15.75" customHeight="1">
      <c r="A180" s="2">
        <v>125</v>
      </c>
      <c r="B180" s="34" t="s">
        <v>527</v>
      </c>
      <c r="C180">
        <v>0</v>
      </c>
      <c r="D180">
        <v>0</v>
      </c>
      <c r="E180" t="s">
        <v>687</v>
      </c>
      <c r="F180" t="s">
        <v>688</v>
      </c>
      <c r="G180" s="8" t="s">
        <v>968</v>
      </c>
      <c r="H180" s="8" t="s">
        <v>968</v>
      </c>
      <c r="I180" s="8"/>
      <c r="J180" s="8"/>
      <c r="K180" s="22" t="s">
        <v>1322</v>
      </c>
      <c r="L180" t="s">
        <v>1099</v>
      </c>
      <c r="M180" t="s">
        <v>1046</v>
      </c>
      <c r="N180" t="s">
        <v>1055</v>
      </c>
      <c r="O180" s="26">
        <v>0</v>
      </c>
      <c r="R180">
        <v>8</v>
      </c>
      <c r="S180" s="26">
        <v>1</v>
      </c>
      <c r="V180">
        <v>10</v>
      </c>
      <c r="W180" t="s">
        <v>705</v>
      </c>
      <c r="X180">
        <v>0</v>
      </c>
      <c r="Y180">
        <v>0</v>
      </c>
      <c r="Z180" s="8" t="s">
        <v>1049</v>
      </c>
      <c r="AA180" s="6" t="s">
        <v>671</v>
      </c>
      <c r="AB180" s="6" t="s">
        <v>671</v>
      </c>
      <c r="AC180" s="6" t="s">
        <v>681</v>
      </c>
      <c r="AD180" s="6" t="s">
        <v>681</v>
      </c>
      <c r="AE180" s="6" t="s">
        <v>1107</v>
      </c>
      <c r="AF180" s="6" t="s">
        <v>1108</v>
      </c>
    </row>
    <row r="181" spans="1:32" ht="15.75" customHeight="1">
      <c r="A181" s="2">
        <v>125</v>
      </c>
      <c r="B181" s="34" t="s">
        <v>527</v>
      </c>
      <c r="C181">
        <v>0</v>
      </c>
      <c r="D181">
        <v>0</v>
      </c>
      <c r="E181" t="s">
        <v>687</v>
      </c>
      <c r="F181" t="s">
        <v>688</v>
      </c>
      <c r="G181" s="8" t="s">
        <v>968</v>
      </c>
      <c r="H181" s="8" t="s">
        <v>968</v>
      </c>
      <c r="I181" s="8"/>
      <c r="J181" s="8"/>
      <c r="K181" s="22" t="s">
        <v>1322</v>
      </c>
      <c r="L181" t="s">
        <v>1099</v>
      </c>
      <c r="M181" t="s">
        <v>1046</v>
      </c>
      <c r="N181" t="s">
        <v>693</v>
      </c>
      <c r="O181" s="26">
        <v>0</v>
      </c>
      <c r="R181">
        <v>186</v>
      </c>
      <c r="S181" s="26">
        <v>2</v>
      </c>
      <c r="V181">
        <v>201</v>
      </c>
      <c r="W181" t="s">
        <v>705</v>
      </c>
      <c r="X181">
        <v>0</v>
      </c>
      <c r="Y181">
        <v>0</v>
      </c>
      <c r="Z181" s="8" t="s">
        <v>1049</v>
      </c>
      <c r="AA181" s="6" t="s">
        <v>671</v>
      </c>
      <c r="AB181" s="6" t="s">
        <v>671</v>
      </c>
      <c r="AC181" s="6" t="s">
        <v>685</v>
      </c>
      <c r="AD181" s="6" t="s">
        <v>685</v>
      </c>
      <c r="AE181" s="6" t="s">
        <v>1107</v>
      </c>
      <c r="AF181" s="6" t="s">
        <v>1108</v>
      </c>
    </row>
    <row r="182" spans="1:32" ht="15.75" customHeight="1">
      <c r="A182" s="2">
        <v>125</v>
      </c>
      <c r="B182" s="34" t="s">
        <v>527</v>
      </c>
      <c r="C182">
        <v>0</v>
      </c>
      <c r="D182">
        <v>0</v>
      </c>
      <c r="E182" t="s">
        <v>687</v>
      </c>
      <c r="F182" t="s">
        <v>688</v>
      </c>
      <c r="G182" s="8" t="s">
        <v>968</v>
      </c>
      <c r="H182" s="8" t="s">
        <v>968</v>
      </c>
      <c r="I182" s="8"/>
      <c r="J182" s="8"/>
      <c r="K182" s="22" t="s">
        <v>1322</v>
      </c>
      <c r="L182" t="s">
        <v>1099</v>
      </c>
      <c r="M182" t="s">
        <v>1046</v>
      </c>
      <c r="N182" t="s">
        <v>1055</v>
      </c>
      <c r="O182" s="26">
        <v>0</v>
      </c>
      <c r="R182">
        <v>8</v>
      </c>
      <c r="S182" s="26">
        <v>2</v>
      </c>
      <c r="V182">
        <v>9</v>
      </c>
      <c r="W182" t="s">
        <v>705</v>
      </c>
      <c r="X182">
        <v>0</v>
      </c>
      <c r="Y182">
        <v>0</v>
      </c>
      <c r="Z182" s="8" t="s">
        <v>1049</v>
      </c>
      <c r="AA182" s="6" t="s">
        <v>671</v>
      </c>
      <c r="AB182" s="6" t="s">
        <v>671</v>
      </c>
      <c r="AC182" s="6" t="s">
        <v>685</v>
      </c>
      <c r="AD182" s="6" t="s">
        <v>685</v>
      </c>
      <c r="AE182" s="6" t="s">
        <v>1107</v>
      </c>
      <c r="AF182" s="6" t="s">
        <v>1108</v>
      </c>
    </row>
    <row r="183" spans="1:32" ht="15.75" customHeight="1">
      <c r="A183" s="2">
        <v>125</v>
      </c>
      <c r="B183" s="34" t="s">
        <v>527</v>
      </c>
      <c r="C183">
        <v>0</v>
      </c>
      <c r="D183">
        <v>0</v>
      </c>
      <c r="E183" t="s">
        <v>687</v>
      </c>
      <c r="F183" t="s">
        <v>688</v>
      </c>
      <c r="G183" s="8" t="s">
        <v>968</v>
      </c>
      <c r="H183" s="8" t="s">
        <v>968</v>
      </c>
      <c r="I183" s="8"/>
      <c r="J183" s="8"/>
      <c r="K183" s="22" t="s">
        <v>1322</v>
      </c>
      <c r="L183" t="s">
        <v>1099</v>
      </c>
      <c r="M183" t="s">
        <v>1046</v>
      </c>
      <c r="N183" t="s">
        <v>693</v>
      </c>
      <c r="O183" s="26">
        <v>1</v>
      </c>
      <c r="R183">
        <v>177</v>
      </c>
      <c r="S183" s="26">
        <v>2</v>
      </c>
      <c r="V183">
        <v>201</v>
      </c>
      <c r="W183">
        <v>0.05</v>
      </c>
      <c r="X183">
        <v>1</v>
      </c>
      <c r="Y183">
        <v>1</v>
      </c>
      <c r="Z183" s="8" t="s">
        <v>1068</v>
      </c>
      <c r="AA183" s="6" t="s">
        <v>681</v>
      </c>
      <c r="AB183" s="6" t="s">
        <v>681</v>
      </c>
      <c r="AC183" s="6" t="s">
        <v>685</v>
      </c>
      <c r="AD183" s="6" t="s">
        <v>685</v>
      </c>
      <c r="AE183" s="6" t="s">
        <v>1107</v>
      </c>
      <c r="AF183" s="6" t="s">
        <v>1108</v>
      </c>
    </row>
    <row r="184" spans="1:32" ht="15.75" customHeight="1">
      <c r="A184" s="2">
        <v>125</v>
      </c>
      <c r="B184" s="34" t="s">
        <v>527</v>
      </c>
      <c r="C184">
        <v>0</v>
      </c>
      <c r="D184">
        <v>0</v>
      </c>
      <c r="E184" t="s">
        <v>687</v>
      </c>
      <c r="F184" t="s">
        <v>688</v>
      </c>
      <c r="G184" s="8" t="s">
        <v>968</v>
      </c>
      <c r="H184" s="8" t="s">
        <v>968</v>
      </c>
      <c r="I184" s="8"/>
      <c r="J184" s="8"/>
      <c r="K184" s="22" t="s">
        <v>1322</v>
      </c>
      <c r="L184" t="s">
        <v>1099</v>
      </c>
      <c r="M184" t="s">
        <v>1046</v>
      </c>
      <c r="N184" t="s">
        <v>1055</v>
      </c>
      <c r="O184" s="26">
        <v>1</v>
      </c>
      <c r="R184">
        <v>10</v>
      </c>
      <c r="S184" s="26">
        <v>2</v>
      </c>
      <c r="V184">
        <v>9</v>
      </c>
      <c r="W184">
        <v>0.05</v>
      </c>
      <c r="X184">
        <v>1</v>
      </c>
      <c r="Y184">
        <v>1</v>
      </c>
      <c r="Z184" s="8" t="s">
        <v>1068</v>
      </c>
      <c r="AA184" s="6" t="s">
        <v>681</v>
      </c>
      <c r="AB184" s="6" t="s">
        <v>681</v>
      </c>
      <c r="AC184" s="6" t="s">
        <v>685</v>
      </c>
      <c r="AD184" s="6" t="s">
        <v>685</v>
      </c>
      <c r="AE184" s="6" t="s">
        <v>1107</v>
      </c>
      <c r="AF184" s="6" t="s">
        <v>1108</v>
      </c>
    </row>
    <row r="185" spans="1:32" ht="15.75" customHeight="1">
      <c r="A185" s="2">
        <v>125</v>
      </c>
      <c r="B185" s="34" t="s">
        <v>527</v>
      </c>
      <c r="C185">
        <v>0</v>
      </c>
      <c r="D185">
        <v>0</v>
      </c>
      <c r="E185" t="s">
        <v>687</v>
      </c>
      <c r="F185" s="8" t="s">
        <v>688</v>
      </c>
      <c r="G185" t="s">
        <v>931</v>
      </c>
      <c r="H185" s="22" t="s">
        <v>931</v>
      </c>
      <c r="K185" s="22" t="s">
        <v>1322</v>
      </c>
      <c r="L185" t="s">
        <v>1114</v>
      </c>
      <c r="M185" t="s">
        <v>1046</v>
      </c>
      <c r="N185" t="s">
        <v>693</v>
      </c>
      <c r="O185" s="26">
        <v>0</v>
      </c>
      <c r="R185">
        <v>68.2</v>
      </c>
      <c r="S185" s="26">
        <v>1</v>
      </c>
      <c r="V185">
        <v>63</v>
      </c>
      <c r="W185" t="s">
        <v>705</v>
      </c>
      <c r="X185">
        <v>0</v>
      </c>
      <c r="Y185">
        <v>0</v>
      </c>
      <c r="Z185" s="8" t="s">
        <v>1049</v>
      </c>
      <c r="AA185" s="6" t="s">
        <v>671</v>
      </c>
      <c r="AB185" s="6" t="s">
        <v>671</v>
      </c>
      <c r="AC185" s="6" t="s">
        <v>681</v>
      </c>
      <c r="AD185" s="6" t="s">
        <v>681</v>
      </c>
      <c r="AE185" s="6" t="s">
        <v>1116</v>
      </c>
      <c r="AF185" s="6" t="s">
        <v>1117</v>
      </c>
    </row>
    <row r="186" spans="1:32" ht="15.75" customHeight="1">
      <c r="A186" s="2">
        <v>125</v>
      </c>
      <c r="B186" s="34" t="s">
        <v>527</v>
      </c>
      <c r="C186">
        <v>0</v>
      </c>
      <c r="D186">
        <v>0</v>
      </c>
      <c r="E186" t="s">
        <v>687</v>
      </c>
      <c r="F186" s="8" t="s">
        <v>688</v>
      </c>
      <c r="G186" t="s">
        <v>931</v>
      </c>
      <c r="H186" s="22" t="s">
        <v>931</v>
      </c>
      <c r="K186" s="22" t="s">
        <v>1322</v>
      </c>
      <c r="L186" t="s">
        <v>1114</v>
      </c>
      <c r="M186" t="s">
        <v>1046</v>
      </c>
      <c r="N186" t="s">
        <v>1055</v>
      </c>
      <c r="O186" s="26">
        <v>0</v>
      </c>
      <c r="R186">
        <v>4.4000000000000004</v>
      </c>
      <c r="S186" s="26">
        <v>1</v>
      </c>
      <c r="V186">
        <v>4.9000000000000004</v>
      </c>
      <c r="W186" t="s">
        <v>705</v>
      </c>
      <c r="X186">
        <v>0</v>
      </c>
      <c r="Y186">
        <v>0</v>
      </c>
      <c r="Z186" s="8" t="s">
        <v>1049</v>
      </c>
      <c r="AA186" s="6" t="s">
        <v>671</v>
      </c>
      <c r="AB186" s="6" t="s">
        <v>671</v>
      </c>
      <c r="AC186" s="6" t="s">
        <v>681</v>
      </c>
      <c r="AD186" s="6" t="s">
        <v>681</v>
      </c>
      <c r="AE186" s="6" t="s">
        <v>1116</v>
      </c>
      <c r="AF186" s="6" t="s">
        <v>1117</v>
      </c>
    </row>
    <row r="187" spans="1:32" ht="15.75" customHeight="1">
      <c r="A187" s="2">
        <v>125</v>
      </c>
      <c r="B187" s="34" t="s">
        <v>527</v>
      </c>
      <c r="C187">
        <v>0</v>
      </c>
      <c r="D187">
        <v>0</v>
      </c>
      <c r="E187" t="s">
        <v>687</v>
      </c>
      <c r="F187" s="8" t="s">
        <v>688</v>
      </c>
      <c r="G187" t="s">
        <v>931</v>
      </c>
      <c r="H187" s="22" t="s">
        <v>931</v>
      </c>
      <c r="K187" s="22" t="s">
        <v>1322</v>
      </c>
      <c r="L187" t="s">
        <v>1114</v>
      </c>
      <c r="M187" t="s">
        <v>1046</v>
      </c>
      <c r="N187" t="s">
        <v>693</v>
      </c>
      <c r="O187" s="26">
        <v>0</v>
      </c>
      <c r="R187">
        <v>68.2</v>
      </c>
      <c r="S187" s="26">
        <v>2</v>
      </c>
      <c r="V187">
        <v>76.5</v>
      </c>
      <c r="W187" t="s">
        <v>705</v>
      </c>
      <c r="X187">
        <v>0</v>
      </c>
      <c r="Y187">
        <v>0</v>
      </c>
      <c r="Z187" s="8" t="s">
        <v>1049</v>
      </c>
      <c r="AA187" s="6" t="s">
        <v>671</v>
      </c>
      <c r="AB187" s="6" t="s">
        <v>671</v>
      </c>
      <c r="AC187" s="6" t="s">
        <v>685</v>
      </c>
      <c r="AD187" s="6" t="s">
        <v>685</v>
      </c>
      <c r="AE187" s="6" t="s">
        <v>1116</v>
      </c>
      <c r="AF187" s="6" t="s">
        <v>1117</v>
      </c>
    </row>
    <row r="188" spans="1:32" ht="15.75" customHeight="1">
      <c r="A188" s="2">
        <v>125</v>
      </c>
      <c r="B188" s="34" t="s">
        <v>527</v>
      </c>
      <c r="C188">
        <v>0</v>
      </c>
      <c r="D188">
        <v>0</v>
      </c>
      <c r="E188" t="s">
        <v>687</v>
      </c>
      <c r="F188" s="8" t="s">
        <v>688</v>
      </c>
      <c r="G188" t="s">
        <v>931</v>
      </c>
      <c r="H188" s="22" t="s">
        <v>931</v>
      </c>
      <c r="K188" s="22" t="s">
        <v>1322</v>
      </c>
      <c r="L188" t="s">
        <v>1114</v>
      </c>
      <c r="M188" t="s">
        <v>1046</v>
      </c>
      <c r="N188" t="s">
        <v>1055</v>
      </c>
      <c r="O188" s="26">
        <v>0</v>
      </c>
      <c r="R188">
        <v>4.4000000000000004</v>
      </c>
      <c r="S188" s="26">
        <v>2</v>
      </c>
      <c r="V188">
        <v>4.9000000000000004</v>
      </c>
      <c r="W188" t="s">
        <v>705</v>
      </c>
      <c r="X188">
        <v>0</v>
      </c>
      <c r="Y188">
        <v>0</v>
      </c>
      <c r="Z188" s="8" t="s">
        <v>1049</v>
      </c>
      <c r="AA188" s="6" t="s">
        <v>671</v>
      </c>
      <c r="AB188" s="6" t="s">
        <v>671</v>
      </c>
      <c r="AC188" s="6" t="s">
        <v>685</v>
      </c>
      <c r="AD188" s="6" t="s">
        <v>685</v>
      </c>
      <c r="AE188" s="6" t="s">
        <v>1116</v>
      </c>
      <c r="AF188" s="6" t="s">
        <v>1117</v>
      </c>
    </row>
    <row r="189" spans="1:32" ht="15.75" customHeight="1">
      <c r="A189" s="2">
        <v>125</v>
      </c>
      <c r="B189" s="34" t="s">
        <v>527</v>
      </c>
      <c r="C189">
        <v>0</v>
      </c>
      <c r="D189">
        <v>0</v>
      </c>
      <c r="E189" t="s">
        <v>687</v>
      </c>
      <c r="F189" s="8" t="s">
        <v>688</v>
      </c>
      <c r="G189" t="s">
        <v>931</v>
      </c>
      <c r="H189" s="22" t="s">
        <v>931</v>
      </c>
      <c r="K189" s="22" t="s">
        <v>1322</v>
      </c>
      <c r="L189" t="s">
        <v>1114</v>
      </c>
      <c r="M189" t="s">
        <v>1046</v>
      </c>
      <c r="N189" t="s">
        <v>693</v>
      </c>
      <c r="O189" s="26">
        <v>1</v>
      </c>
      <c r="R189">
        <v>63</v>
      </c>
      <c r="S189" s="26">
        <v>2</v>
      </c>
      <c r="V189">
        <v>76.5</v>
      </c>
      <c r="W189">
        <v>0.05</v>
      </c>
      <c r="X189">
        <v>1</v>
      </c>
      <c r="Y189">
        <v>1</v>
      </c>
      <c r="Z189" s="8" t="s">
        <v>1068</v>
      </c>
      <c r="AA189" s="6" t="s">
        <v>681</v>
      </c>
      <c r="AB189" s="6" t="s">
        <v>681</v>
      </c>
      <c r="AC189" s="6" t="s">
        <v>685</v>
      </c>
      <c r="AD189" s="6" t="s">
        <v>685</v>
      </c>
      <c r="AE189" s="6" t="s">
        <v>1116</v>
      </c>
      <c r="AF189" s="6" t="s">
        <v>1117</v>
      </c>
    </row>
    <row r="190" spans="1:32" ht="15.75" customHeight="1">
      <c r="A190" s="2">
        <v>125</v>
      </c>
      <c r="B190" s="34" t="s">
        <v>527</v>
      </c>
      <c r="C190">
        <v>0</v>
      </c>
      <c r="D190">
        <v>0</v>
      </c>
      <c r="E190" t="s">
        <v>687</v>
      </c>
      <c r="F190" s="8" t="s">
        <v>688</v>
      </c>
      <c r="G190" t="s">
        <v>931</v>
      </c>
      <c r="H190" s="22" t="s">
        <v>931</v>
      </c>
      <c r="K190" s="22" t="s">
        <v>1322</v>
      </c>
      <c r="L190" t="s">
        <v>1114</v>
      </c>
      <c r="M190" t="s">
        <v>1046</v>
      </c>
      <c r="N190" t="s">
        <v>1055</v>
      </c>
      <c r="O190" s="26">
        <v>1</v>
      </c>
      <c r="R190">
        <v>4.9000000000000004</v>
      </c>
      <c r="S190" s="26">
        <v>2</v>
      </c>
      <c r="V190">
        <v>4.9000000000000004</v>
      </c>
      <c r="W190">
        <v>0.05</v>
      </c>
      <c r="X190">
        <v>1</v>
      </c>
      <c r="Y190">
        <v>1</v>
      </c>
      <c r="Z190" s="8" t="s">
        <v>1068</v>
      </c>
      <c r="AA190" s="6" t="s">
        <v>681</v>
      </c>
      <c r="AB190" s="6" t="s">
        <v>681</v>
      </c>
      <c r="AC190" s="6" t="s">
        <v>685</v>
      </c>
      <c r="AD190" s="6" t="s">
        <v>685</v>
      </c>
      <c r="AE190" s="6" t="s">
        <v>1116</v>
      </c>
      <c r="AF190" s="6" t="s">
        <v>1117</v>
      </c>
    </row>
    <row r="191" spans="1:32" ht="15.75" customHeight="1">
      <c r="A191" s="2">
        <v>125</v>
      </c>
      <c r="B191" s="34" t="s">
        <v>527</v>
      </c>
      <c r="C191">
        <v>0</v>
      </c>
      <c r="D191">
        <v>0</v>
      </c>
      <c r="E191" t="s">
        <v>687</v>
      </c>
      <c r="F191" t="s">
        <v>742</v>
      </c>
      <c r="G191" t="s">
        <v>792</v>
      </c>
      <c r="H191" s="22" t="s">
        <v>792</v>
      </c>
      <c r="K191" s="22" t="s">
        <v>1322</v>
      </c>
      <c r="M191" t="s">
        <v>1046</v>
      </c>
      <c r="N191" t="s">
        <v>693</v>
      </c>
      <c r="O191" s="26">
        <v>0</v>
      </c>
      <c r="R191">
        <v>0.19</v>
      </c>
      <c r="S191" s="26">
        <v>1</v>
      </c>
      <c r="V191">
        <v>0.3</v>
      </c>
      <c r="W191" t="s">
        <v>705</v>
      </c>
      <c r="X191">
        <v>0</v>
      </c>
      <c r="Y191">
        <v>0</v>
      </c>
      <c r="Z191" s="8" t="s">
        <v>1049</v>
      </c>
      <c r="AA191" s="6" t="s">
        <v>671</v>
      </c>
      <c r="AB191" s="6" t="s">
        <v>671</v>
      </c>
      <c r="AC191" s="6" t="s">
        <v>681</v>
      </c>
      <c r="AD191" s="6" t="s">
        <v>681</v>
      </c>
      <c r="AE191" s="6" t="s">
        <v>1123</v>
      </c>
      <c r="AF191" s="6" t="s">
        <v>1124</v>
      </c>
    </row>
    <row r="192" spans="1:32" ht="15.75" customHeight="1">
      <c r="A192" s="2">
        <v>125</v>
      </c>
      <c r="B192" s="34" t="s">
        <v>527</v>
      </c>
      <c r="C192">
        <v>0</v>
      </c>
      <c r="D192">
        <v>0</v>
      </c>
      <c r="E192" t="s">
        <v>687</v>
      </c>
      <c r="F192" t="s">
        <v>742</v>
      </c>
      <c r="G192" t="s">
        <v>792</v>
      </c>
      <c r="H192" s="22" t="s">
        <v>792</v>
      </c>
      <c r="K192" s="22" t="s">
        <v>1322</v>
      </c>
      <c r="M192" t="s">
        <v>1046</v>
      </c>
      <c r="N192" t="s">
        <v>1055</v>
      </c>
      <c r="O192" s="26">
        <v>0</v>
      </c>
      <c r="R192">
        <v>0.03</v>
      </c>
      <c r="S192" s="26">
        <v>1</v>
      </c>
      <c r="V192">
        <v>0.03</v>
      </c>
      <c r="W192" t="s">
        <v>705</v>
      </c>
      <c r="X192">
        <v>0</v>
      </c>
      <c r="Y192">
        <v>0</v>
      </c>
      <c r="Z192" s="8" t="s">
        <v>1049</v>
      </c>
      <c r="AA192" s="6" t="s">
        <v>671</v>
      </c>
      <c r="AB192" s="6" t="s">
        <v>671</v>
      </c>
      <c r="AC192" s="6" t="s">
        <v>681</v>
      </c>
      <c r="AD192" s="6" t="s">
        <v>681</v>
      </c>
      <c r="AE192" s="6" t="s">
        <v>1123</v>
      </c>
      <c r="AF192" s="6" t="s">
        <v>1124</v>
      </c>
    </row>
    <row r="193" spans="1:32" ht="15.75" customHeight="1">
      <c r="A193" s="2">
        <v>125</v>
      </c>
      <c r="B193" s="34" t="s">
        <v>527</v>
      </c>
      <c r="C193">
        <v>0</v>
      </c>
      <c r="D193">
        <v>0</v>
      </c>
      <c r="E193" t="s">
        <v>687</v>
      </c>
      <c r="F193" t="s">
        <v>742</v>
      </c>
      <c r="G193" t="s">
        <v>792</v>
      </c>
      <c r="H193" s="22" t="s">
        <v>792</v>
      </c>
      <c r="K193" s="22" t="s">
        <v>1322</v>
      </c>
      <c r="M193" t="s">
        <v>1046</v>
      </c>
      <c r="N193" t="s">
        <v>693</v>
      </c>
      <c r="O193" s="26">
        <v>0</v>
      </c>
      <c r="R193">
        <v>0.19</v>
      </c>
      <c r="S193" s="26">
        <v>2</v>
      </c>
      <c r="V193">
        <v>0.73</v>
      </c>
      <c r="W193">
        <v>0.05</v>
      </c>
      <c r="X193">
        <v>1</v>
      </c>
      <c r="Y193">
        <v>1</v>
      </c>
      <c r="Z193" s="8" t="s">
        <v>1049</v>
      </c>
      <c r="AA193" s="6" t="s">
        <v>671</v>
      </c>
      <c r="AB193" s="6" t="s">
        <v>671</v>
      </c>
      <c r="AC193" s="6" t="s">
        <v>685</v>
      </c>
      <c r="AD193" s="6" t="s">
        <v>685</v>
      </c>
      <c r="AE193" s="6" t="s">
        <v>1123</v>
      </c>
      <c r="AF193" s="6" t="s">
        <v>1124</v>
      </c>
    </row>
    <row r="194" spans="1:32" ht="15.75" customHeight="1">
      <c r="A194" s="2">
        <v>125</v>
      </c>
      <c r="B194" s="34" t="s">
        <v>527</v>
      </c>
      <c r="C194">
        <v>0</v>
      </c>
      <c r="D194">
        <v>0</v>
      </c>
      <c r="E194" t="s">
        <v>687</v>
      </c>
      <c r="F194" t="s">
        <v>742</v>
      </c>
      <c r="G194" t="s">
        <v>792</v>
      </c>
      <c r="H194" s="22" t="s">
        <v>792</v>
      </c>
      <c r="K194" s="22" t="s">
        <v>1322</v>
      </c>
      <c r="M194" t="s">
        <v>1046</v>
      </c>
      <c r="N194" t="s">
        <v>1055</v>
      </c>
      <c r="O194" s="26">
        <v>0</v>
      </c>
      <c r="R194">
        <v>0.03</v>
      </c>
      <c r="S194" s="26">
        <v>2</v>
      </c>
      <c r="V194">
        <v>7.0000000000000007E-2</v>
      </c>
      <c r="W194">
        <v>0.05</v>
      </c>
      <c r="X194">
        <v>1</v>
      </c>
      <c r="Y194">
        <v>1</v>
      </c>
      <c r="Z194" s="8" t="s">
        <v>1049</v>
      </c>
      <c r="AA194" s="6" t="s">
        <v>671</v>
      </c>
      <c r="AB194" s="6" t="s">
        <v>671</v>
      </c>
      <c r="AC194" s="6" t="s">
        <v>685</v>
      </c>
      <c r="AD194" s="6" t="s">
        <v>685</v>
      </c>
      <c r="AE194" s="6" t="s">
        <v>1123</v>
      </c>
      <c r="AF194" s="6" t="s">
        <v>1124</v>
      </c>
    </row>
    <row r="195" spans="1:32" ht="15.75" customHeight="1">
      <c r="A195" s="2">
        <v>125</v>
      </c>
      <c r="B195" s="34" t="s">
        <v>527</v>
      </c>
      <c r="C195">
        <v>0</v>
      </c>
      <c r="D195">
        <v>0</v>
      </c>
      <c r="E195" t="s">
        <v>687</v>
      </c>
      <c r="F195" t="s">
        <v>742</v>
      </c>
      <c r="G195" t="s">
        <v>792</v>
      </c>
      <c r="H195" s="22" t="s">
        <v>792</v>
      </c>
      <c r="K195" s="22" t="s">
        <v>1322</v>
      </c>
      <c r="M195" t="s">
        <v>1046</v>
      </c>
      <c r="N195" t="s">
        <v>693</v>
      </c>
      <c r="O195" s="26">
        <v>1</v>
      </c>
      <c r="R195">
        <v>0.3</v>
      </c>
      <c r="S195" s="26">
        <v>2</v>
      </c>
      <c r="V195">
        <v>0.73</v>
      </c>
      <c r="W195">
        <v>0.05</v>
      </c>
      <c r="X195">
        <v>1</v>
      </c>
      <c r="Y195">
        <v>1</v>
      </c>
      <c r="Z195" s="8" t="s">
        <v>1068</v>
      </c>
      <c r="AA195" s="6" t="s">
        <v>681</v>
      </c>
      <c r="AB195" s="6" t="s">
        <v>681</v>
      </c>
      <c r="AC195" s="6" t="s">
        <v>685</v>
      </c>
      <c r="AD195" s="6" t="s">
        <v>685</v>
      </c>
      <c r="AE195" s="6" t="s">
        <v>1123</v>
      </c>
      <c r="AF195" s="6" t="s">
        <v>1124</v>
      </c>
    </row>
    <row r="196" spans="1:32" ht="15.75" customHeight="1">
      <c r="A196" s="2">
        <v>125</v>
      </c>
      <c r="B196" s="34" t="s">
        <v>527</v>
      </c>
      <c r="C196">
        <v>0</v>
      </c>
      <c r="D196">
        <v>0</v>
      </c>
      <c r="E196" t="s">
        <v>687</v>
      </c>
      <c r="F196" t="s">
        <v>742</v>
      </c>
      <c r="G196" t="s">
        <v>792</v>
      </c>
      <c r="H196" s="22" t="s">
        <v>792</v>
      </c>
      <c r="K196" s="22" t="s">
        <v>1322</v>
      </c>
      <c r="M196" t="s">
        <v>1046</v>
      </c>
      <c r="N196" t="s">
        <v>1055</v>
      </c>
      <c r="O196" s="26">
        <v>1</v>
      </c>
      <c r="R196">
        <v>0.03</v>
      </c>
      <c r="S196" s="26">
        <v>2</v>
      </c>
      <c r="V196">
        <v>7.0000000000000007E-2</v>
      </c>
      <c r="W196">
        <v>0.05</v>
      </c>
      <c r="X196">
        <v>1</v>
      </c>
      <c r="Y196">
        <v>1</v>
      </c>
      <c r="Z196" s="8" t="s">
        <v>1068</v>
      </c>
      <c r="AA196" s="6" t="s">
        <v>681</v>
      </c>
      <c r="AB196" s="6" t="s">
        <v>681</v>
      </c>
      <c r="AC196" s="6" t="s">
        <v>685</v>
      </c>
      <c r="AD196" s="6" t="s">
        <v>685</v>
      </c>
      <c r="AE196" s="6" t="s">
        <v>1123</v>
      </c>
      <c r="AF196" s="6" t="s">
        <v>1124</v>
      </c>
    </row>
    <row r="197" spans="1:32" ht="15.75" customHeight="1">
      <c r="A197" s="2">
        <v>125</v>
      </c>
      <c r="B197" s="34" t="s">
        <v>527</v>
      </c>
      <c r="C197">
        <v>0</v>
      </c>
      <c r="D197">
        <v>0</v>
      </c>
      <c r="E197" t="s">
        <v>687</v>
      </c>
      <c r="F197" t="s">
        <v>742</v>
      </c>
      <c r="G197" t="s">
        <v>802</v>
      </c>
      <c r="H197" s="22" t="s">
        <v>1345</v>
      </c>
      <c r="I197" s="22" t="s">
        <v>1343</v>
      </c>
      <c r="J197" s="67" t="s">
        <v>1326</v>
      </c>
      <c r="K197" s="22" t="s">
        <v>1322</v>
      </c>
      <c r="L197" t="s">
        <v>600</v>
      </c>
      <c r="M197" t="s">
        <v>1046</v>
      </c>
      <c r="N197" t="s">
        <v>693</v>
      </c>
      <c r="O197" s="26">
        <v>0</v>
      </c>
      <c r="R197">
        <v>15.3</v>
      </c>
      <c r="S197" s="26">
        <v>1</v>
      </c>
      <c r="V197">
        <v>17.600000000000001</v>
      </c>
      <c r="W197" t="s">
        <v>705</v>
      </c>
      <c r="X197">
        <v>0</v>
      </c>
      <c r="Y197">
        <v>0</v>
      </c>
      <c r="Z197" s="8" t="s">
        <v>1049</v>
      </c>
      <c r="AA197" s="6" t="s">
        <v>671</v>
      </c>
      <c r="AB197" s="6" t="s">
        <v>671</v>
      </c>
      <c r="AC197" s="6" t="s">
        <v>681</v>
      </c>
      <c r="AD197" s="6" t="s">
        <v>681</v>
      </c>
      <c r="AE197" s="6" t="s">
        <v>1125</v>
      </c>
      <c r="AF197" s="6" t="s">
        <v>1126</v>
      </c>
    </row>
    <row r="198" spans="1:32" ht="15.75" customHeight="1">
      <c r="A198" s="2">
        <v>125</v>
      </c>
      <c r="B198" s="34" t="s">
        <v>527</v>
      </c>
      <c r="C198">
        <v>0</v>
      </c>
      <c r="D198">
        <v>0</v>
      </c>
      <c r="E198" t="s">
        <v>687</v>
      </c>
      <c r="F198" t="s">
        <v>742</v>
      </c>
      <c r="G198" t="s">
        <v>802</v>
      </c>
      <c r="H198" s="22" t="s">
        <v>1345</v>
      </c>
      <c r="I198" s="22" t="s">
        <v>1343</v>
      </c>
      <c r="J198" s="67" t="s">
        <v>1326</v>
      </c>
      <c r="K198" s="22" t="s">
        <v>1322</v>
      </c>
      <c r="L198" t="s">
        <v>600</v>
      </c>
      <c r="M198" t="s">
        <v>1046</v>
      </c>
      <c r="N198" t="s">
        <v>1055</v>
      </c>
      <c r="O198" s="26">
        <v>0</v>
      </c>
      <c r="R198">
        <v>1.4</v>
      </c>
      <c r="S198" s="26">
        <v>1</v>
      </c>
      <c r="V198">
        <v>3.5</v>
      </c>
      <c r="W198" t="s">
        <v>705</v>
      </c>
      <c r="X198">
        <v>0</v>
      </c>
      <c r="Y198">
        <v>0</v>
      </c>
      <c r="Z198" s="8" t="s">
        <v>1049</v>
      </c>
      <c r="AA198" s="6" t="s">
        <v>671</v>
      </c>
      <c r="AB198" s="6" t="s">
        <v>671</v>
      </c>
      <c r="AC198" s="6" t="s">
        <v>681</v>
      </c>
      <c r="AD198" s="6" t="s">
        <v>681</v>
      </c>
      <c r="AE198" s="6" t="s">
        <v>1125</v>
      </c>
      <c r="AF198" s="6" t="s">
        <v>1126</v>
      </c>
    </row>
    <row r="199" spans="1:32" ht="15.75" customHeight="1">
      <c r="A199" s="2">
        <v>125</v>
      </c>
      <c r="B199" s="34" t="s">
        <v>527</v>
      </c>
      <c r="C199">
        <v>0</v>
      </c>
      <c r="D199">
        <v>0</v>
      </c>
      <c r="E199" t="s">
        <v>687</v>
      </c>
      <c r="F199" t="s">
        <v>742</v>
      </c>
      <c r="G199" t="s">
        <v>802</v>
      </c>
      <c r="H199" s="22" t="s">
        <v>1345</v>
      </c>
      <c r="I199" s="22" t="s">
        <v>1343</v>
      </c>
      <c r="J199" s="67" t="s">
        <v>1326</v>
      </c>
      <c r="K199" s="22" t="s">
        <v>1322</v>
      </c>
      <c r="L199" t="s">
        <v>600</v>
      </c>
      <c r="M199" t="s">
        <v>1046</v>
      </c>
      <c r="N199" t="s">
        <v>693</v>
      </c>
      <c r="O199" s="26">
        <v>0</v>
      </c>
      <c r="R199">
        <v>15.3</v>
      </c>
      <c r="S199" s="26">
        <v>2</v>
      </c>
      <c r="V199">
        <v>15.4</v>
      </c>
      <c r="W199" t="s">
        <v>705</v>
      </c>
      <c r="X199">
        <v>0</v>
      </c>
      <c r="Y199">
        <v>0</v>
      </c>
      <c r="Z199" s="8" t="s">
        <v>1049</v>
      </c>
      <c r="AA199" s="6" t="s">
        <v>671</v>
      </c>
      <c r="AB199" s="6" t="s">
        <v>671</v>
      </c>
      <c r="AC199" s="6" t="s">
        <v>685</v>
      </c>
      <c r="AD199" s="6" t="s">
        <v>685</v>
      </c>
      <c r="AE199" s="6" t="s">
        <v>1125</v>
      </c>
      <c r="AF199" s="6" t="s">
        <v>1126</v>
      </c>
    </row>
    <row r="200" spans="1:32" ht="15.75" customHeight="1">
      <c r="A200" s="2">
        <v>125</v>
      </c>
      <c r="B200" s="34" t="s">
        <v>527</v>
      </c>
      <c r="C200">
        <v>0</v>
      </c>
      <c r="D200">
        <v>0</v>
      </c>
      <c r="E200" t="s">
        <v>687</v>
      </c>
      <c r="F200" t="s">
        <v>742</v>
      </c>
      <c r="G200" t="s">
        <v>802</v>
      </c>
      <c r="H200" s="22" t="s">
        <v>1345</v>
      </c>
      <c r="I200" s="22" t="s">
        <v>1343</v>
      </c>
      <c r="J200" s="67" t="s">
        <v>1326</v>
      </c>
      <c r="K200" s="22" t="s">
        <v>1322</v>
      </c>
      <c r="L200" t="s">
        <v>600</v>
      </c>
      <c r="M200" t="s">
        <v>1046</v>
      </c>
      <c r="N200" t="s">
        <v>1055</v>
      </c>
      <c r="O200" s="26">
        <v>0</v>
      </c>
      <c r="R200">
        <v>1.4</v>
      </c>
      <c r="S200" s="26">
        <v>2</v>
      </c>
      <c r="V200">
        <v>1</v>
      </c>
      <c r="W200" t="s">
        <v>705</v>
      </c>
      <c r="X200">
        <v>0</v>
      </c>
      <c r="Y200">
        <v>0</v>
      </c>
      <c r="Z200" s="8" t="s">
        <v>1049</v>
      </c>
      <c r="AA200" s="6" t="s">
        <v>671</v>
      </c>
      <c r="AB200" s="6" t="s">
        <v>671</v>
      </c>
      <c r="AC200" s="6" t="s">
        <v>685</v>
      </c>
      <c r="AD200" s="6" t="s">
        <v>685</v>
      </c>
      <c r="AE200" s="6" t="s">
        <v>1125</v>
      </c>
      <c r="AF200" s="6" t="s">
        <v>1126</v>
      </c>
    </row>
    <row r="201" spans="1:32" ht="15.75" customHeight="1">
      <c r="A201" s="2">
        <v>125</v>
      </c>
      <c r="B201" s="34" t="s">
        <v>527</v>
      </c>
      <c r="C201">
        <v>0</v>
      </c>
      <c r="D201">
        <v>0</v>
      </c>
      <c r="E201" t="s">
        <v>687</v>
      </c>
      <c r="F201" t="s">
        <v>742</v>
      </c>
      <c r="G201" t="s">
        <v>802</v>
      </c>
      <c r="H201" s="22" t="s">
        <v>1345</v>
      </c>
      <c r="I201" s="22" t="s">
        <v>1343</v>
      </c>
      <c r="J201" s="67" t="s">
        <v>1326</v>
      </c>
      <c r="K201" s="22" t="s">
        <v>1322</v>
      </c>
      <c r="L201" t="s">
        <v>600</v>
      </c>
      <c r="M201" t="s">
        <v>1046</v>
      </c>
      <c r="N201" t="s">
        <v>693</v>
      </c>
      <c r="O201" s="26">
        <v>1</v>
      </c>
      <c r="R201">
        <v>17.600000000000001</v>
      </c>
      <c r="S201" s="26">
        <v>2</v>
      </c>
      <c r="V201">
        <v>15.4</v>
      </c>
      <c r="W201" t="s">
        <v>705</v>
      </c>
      <c r="X201">
        <v>0</v>
      </c>
      <c r="Y201">
        <v>0</v>
      </c>
      <c r="Z201" s="8" t="s">
        <v>1068</v>
      </c>
      <c r="AA201" s="6" t="s">
        <v>681</v>
      </c>
      <c r="AB201" s="6" t="s">
        <v>681</v>
      </c>
      <c r="AC201" s="6" t="s">
        <v>685</v>
      </c>
      <c r="AD201" s="6" t="s">
        <v>685</v>
      </c>
      <c r="AE201" s="6" t="s">
        <v>1125</v>
      </c>
      <c r="AF201" s="6" t="s">
        <v>1126</v>
      </c>
    </row>
    <row r="202" spans="1:32" ht="15.75" customHeight="1">
      <c r="A202" s="2">
        <v>125</v>
      </c>
      <c r="B202" s="34" t="s">
        <v>527</v>
      </c>
      <c r="C202">
        <v>0</v>
      </c>
      <c r="D202">
        <v>0</v>
      </c>
      <c r="E202" t="s">
        <v>687</v>
      </c>
      <c r="F202" t="s">
        <v>742</v>
      </c>
      <c r="G202" t="s">
        <v>802</v>
      </c>
      <c r="H202" s="22" t="s">
        <v>1345</v>
      </c>
      <c r="I202" s="22" t="s">
        <v>1343</v>
      </c>
      <c r="J202" s="67" t="s">
        <v>1326</v>
      </c>
      <c r="K202" s="22" t="s">
        <v>1322</v>
      </c>
      <c r="L202" t="s">
        <v>600</v>
      </c>
      <c r="M202" t="s">
        <v>1046</v>
      </c>
      <c r="N202" t="s">
        <v>1055</v>
      </c>
      <c r="O202" s="26">
        <v>1</v>
      </c>
      <c r="R202">
        <v>3.5</v>
      </c>
      <c r="S202" s="26">
        <v>2</v>
      </c>
      <c r="V202">
        <v>1</v>
      </c>
      <c r="W202" t="s">
        <v>705</v>
      </c>
      <c r="X202">
        <v>0</v>
      </c>
      <c r="Y202">
        <v>0</v>
      </c>
      <c r="Z202" s="8" t="s">
        <v>1068</v>
      </c>
      <c r="AA202" s="6" t="s">
        <v>681</v>
      </c>
      <c r="AB202" s="6" t="s">
        <v>681</v>
      </c>
      <c r="AC202" s="6" t="s">
        <v>685</v>
      </c>
      <c r="AD202" s="6" t="s">
        <v>685</v>
      </c>
      <c r="AE202" s="6" t="s">
        <v>1125</v>
      </c>
      <c r="AF202" s="6" t="s">
        <v>1126</v>
      </c>
    </row>
    <row r="203" spans="1:32" ht="15.75" customHeight="1">
      <c r="A203" s="2">
        <v>125</v>
      </c>
      <c r="B203" s="34" t="s">
        <v>527</v>
      </c>
      <c r="C203">
        <v>0</v>
      </c>
      <c r="D203">
        <v>0</v>
      </c>
      <c r="E203" t="s">
        <v>687</v>
      </c>
      <c r="F203" t="s">
        <v>742</v>
      </c>
      <c r="G203" t="s">
        <v>808</v>
      </c>
      <c r="H203" s="22" t="s">
        <v>1334</v>
      </c>
      <c r="I203" s="22" t="s">
        <v>1343</v>
      </c>
      <c r="J203" s="67" t="s">
        <v>1326</v>
      </c>
      <c r="K203" s="22" t="s">
        <v>1322</v>
      </c>
      <c r="L203" t="s">
        <v>600</v>
      </c>
      <c r="M203" t="s">
        <v>1046</v>
      </c>
      <c r="N203" t="s">
        <v>693</v>
      </c>
      <c r="O203" s="26">
        <v>0</v>
      </c>
      <c r="R203">
        <v>13</v>
      </c>
      <c r="S203" s="26">
        <v>1</v>
      </c>
      <c r="V203">
        <v>14.7</v>
      </c>
      <c r="W203" t="s">
        <v>705</v>
      </c>
      <c r="X203">
        <v>0</v>
      </c>
      <c r="Y203">
        <v>0</v>
      </c>
      <c r="Z203" s="8" t="s">
        <v>1049</v>
      </c>
      <c r="AA203" s="6" t="s">
        <v>671</v>
      </c>
      <c r="AB203" s="6" t="s">
        <v>671</v>
      </c>
      <c r="AC203" s="6" t="s">
        <v>681</v>
      </c>
      <c r="AD203" s="6" t="s">
        <v>681</v>
      </c>
      <c r="AE203" s="6" t="s">
        <v>1127</v>
      </c>
      <c r="AF203" s="6" t="s">
        <v>1128</v>
      </c>
    </row>
    <row r="204" spans="1:32" ht="15.75" customHeight="1">
      <c r="A204" s="2">
        <v>125</v>
      </c>
      <c r="B204" s="34" t="s">
        <v>527</v>
      </c>
      <c r="C204">
        <v>0</v>
      </c>
      <c r="D204">
        <v>0</v>
      </c>
      <c r="E204" t="s">
        <v>687</v>
      </c>
      <c r="F204" t="s">
        <v>742</v>
      </c>
      <c r="G204" t="s">
        <v>808</v>
      </c>
      <c r="H204" s="22" t="s">
        <v>1334</v>
      </c>
      <c r="I204" s="22" t="s">
        <v>1343</v>
      </c>
      <c r="J204" s="67" t="s">
        <v>1326</v>
      </c>
      <c r="K204" s="22" t="s">
        <v>1322</v>
      </c>
      <c r="L204" t="s">
        <v>600</v>
      </c>
      <c r="M204" t="s">
        <v>1046</v>
      </c>
      <c r="N204" t="s">
        <v>1055</v>
      </c>
      <c r="O204" s="26">
        <v>0</v>
      </c>
      <c r="R204">
        <v>1.5</v>
      </c>
      <c r="S204" s="26">
        <v>1</v>
      </c>
      <c r="V204">
        <v>1.2</v>
      </c>
      <c r="W204" t="s">
        <v>705</v>
      </c>
      <c r="X204">
        <v>0</v>
      </c>
      <c r="Y204">
        <v>0</v>
      </c>
      <c r="Z204" s="8" t="s">
        <v>1049</v>
      </c>
      <c r="AA204" s="6" t="s">
        <v>671</v>
      </c>
      <c r="AB204" s="6" t="s">
        <v>671</v>
      </c>
      <c r="AC204" s="6" t="s">
        <v>681</v>
      </c>
      <c r="AD204" s="6" t="s">
        <v>681</v>
      </c>
      <c r="AE204" s="6" t="s">
        <v>1127</v>
      </c>
      <c r="AF204" s="6" t="s">
        <v>1128</v>
      </c>
    </row>
    <row r="205" spans="1:32" ht="15.75" customHeight="1">
      <c r="A205" s="2">
        <v>125</v>
      </c>
      <c r="B205" s="34" t="s">
        <v>527</v>
      </c>
      <c r="C205">
        <v>0</v>
      </c>
      <c r="D205">
        <v>0</v>
      </c>
      <c r="E205" t="s">
        <v>687</v>
      </c>
      <c r="F205" t="s">
        <v>742</v>
      </c>
      <c r="G205" t="s">
        <v>808</v>
      </c>
      <c r="H205" s="22" t="s">
        <v>1334</v>
      </c>
      <c r="I205" s="22" t="s">
        <v>1343</v>
      </c>
      <c r="J205" s="67" t="s">
        <v>1326</v>
      </c>
      <c r="K205" s="22" t="s">
        <v>1322</v>
      </c>
      <c r="L205" t="s">
        <v>600</v>
      </c>
      <c r="M205" t="s">
        <v>1046</v>
      </c>
      <c r="N205" t="s">
        <v>693</v>
      </c>
      <c r="O205" s="26">
        <v>0</v>
      </c>
      <c r="R205">
        <v>13</v>
      </c>
      <c r="S205" s="26">
        <v>2</v>
      </c>
      <c r="V205">
        <v>11.6</v>
      </c>
      <c r="W205" t="s">
        <v>705</v>
      </c>
      <c r="X205">
        <v>0</v>
      </c>
      <c r="Y205">
        <v>0</v>
      </c>
      <c r="Z205" s="8" t="s">
        <v>1049</v>
      </c>
      <c r="AA205" s="6" t="s">
        <v>671</v>
      </c>
      <c r="AB205" s="6" t="s">
        <v>671</v>
      </c>
      <c r="AC205" s="6" t="s">
        <v>685</v>
      </c>
      <c r="AD205" s="6" t="s">
        <v>685</v>
      </c>
      <c r="AE205" s="6" t="s">
        <v>1127</v>
      </c>
      <c r="AF205" s="6" t="s">
        <v>1128</v>
      </c>
    </row>
    <row r="206" spans="1:32" ht="15.75" customHeight="1">
      <c r="A206" s="2">
        <v>125</v>
      </c>
      <c r="B206" s="34" t="s">
        <v>527</v>
      </c>
      <c r="C206">
        <v>0</v>
      </c>
      <c r="D206">
        <v>0</v>
      </c>
      <c r="E206" t="s">
        <v>687</v>
      </c>
      <c r="F206" t="s">
        <v>742</v>
      </c>
      <c r="G206" t="s">
        <v>808</v>
      </c>
      <c r="H206" s="22" t="s">
        <v>1334</v>
      </c>
      <c r="I206" s="22" t="s">
        <v>1343</v>
      </c>
      <c r="J206" s="67" t="s">
        <v>1326</v>
      </c>
      <c r="K206" s="22" t="s">
        <v>1322</v>
      </c>
      <c r="L206" t="s">
        <v>600</v>
      </c>
      <c r="M206" t="s">
        <v>1046</v>
      </c>
      <c r="N206" t="s">
        <v>1055</v>
      </c>
      <c r="O206" s="26">
        <v>0</v>
      </c>
      <c r="R206">
        <v>1.5</v>
      </c>
      <c r="S206" s="26">
        <v>2</v>
      </c>
      <c r="V206">
        <v>0.7</v>
      </c>
      <c r="W206" t="s">
        <v>705</v>
      </c>
      <c r="X206">
        <v>0</v>
      </c>
      <c r="Y206">
        <v>0</v>
      </c>
      <c r="Z206" s="8" t="s">
        <v>1049</v>
      </c>
      <c r="AA206" s="6" t="s">
        <v>671</v>
      </c>
      <c r="AB206" s="6" t="s">
        <v>671</v>
      </c>
      <c r="AC206" s="6" t="s">
        <v>685</v>
      </c>
      <c r="AD206" s="6" t="s">
        <v>685</v>
      </c>
      <c r="AE206" s="6" t="s">
        <v>1127</v>
      </c>
      <c r="AF206" s="6" t="s">
        <v>1128</v>
      </c>
    </row>
    <row r="207" spans="1:32" ht="15.75" customHeight="1">
      <c r="A207" s="2">
        <v>125</v>
      </c>
      <c r="B207" s="34" t="s">
        <v>527</v>
      </c>
      <c r="C207">
        <v>0</v>
      </c>
      <c r="D207">
        <v>0</v>
      </c>
      <c r="E207" t="s">
        <v>687</v>
      </c>
      <c r="F207" t="s">
        <v>742</v>
      </c>
      <c r="G207" t="s">
        <v>808</v>
      </c>
      <c r="H207" s="22" t="s">
        <v>1334</v>
      </c>
      <c r="I207" s="22" t="s">
        <v>1343</v>
      </c>
      <c r="J207" s="67" t="s">
        <v>1326</v>
      </c>
      <c r="K207" s="22" t="s">
        <v>1322</v>
      </c>
      <c r="L207" t="s">
        <v>600</v>
      </c>
      <c r="M207" t="s">
        <v>1046</v>
      </c>
      <c r="N207" t="s">
        <v>693</v>
      </c>
      <c r="O207" s="26">
        <v>1</v>
      </c>
      <c r="R207">
        <v>14.7</v>
      </c>
      <c r="S207" s="26">
        <v>2</v>
      </c>
      <c r="V207">
        <v>11.6</v>
      </c>
      <c r="W207">
        <v>0.5</v>
      </c>
      <c r="X207">
        <v>-1</v>
      </c>
      <c r="Y207">
        <v>-1</v>
      </c>
      <c r="Z207" s="8" t="s">
        <v>1068</v>
      </c>
      <c r="AA207" s="6" t="s">
        <v>681</v>
      </c>
      <c r="AB207" s="6" t="s">
        <v>681</v>
      </c>
      <c r="AC207" s="6" t="s">
        <v>685</v>
      </c>
      <c r="AD207" s="6" t="s">
        <v>685</v>
      </c>
      <c r="AE207" s="6" t="s">
        <v>1127</v>
      </c>
      <c r="AF207" s="6" t="s">
        <v>1128</v>
      </c>
    </row>
    <row r="208" spans="1:32" ht="15.75" customHeight="1">
      <c r="A208" s="2">
        <v>125</v>
      </c>
      <c r="B208" s="34" t="s">
        <v>527</v>
      </c>
      <c r="C208">
        <v>0</v>
      </c>
      <c r="D208">
        <v>0</v>
      </c>
      <c r="E208" t="s">
        <v>687</v>
      </c>
      <c r="F208" t="s">
        <v>742</v>
      </c>
      <c r="G208" t="s">
        <v>808</v>
      </c>
      <c r="H208" s="22" t="s">
        <v>1334</v>
      </c>
      <c r="I208" s="22" t="s">
        <v>1343</v>
      </c>
      <c r="J208" s="67" t="s">
        <v>1326</v>
      </c>
      <c r="K208" s="22" t="s">
        <v>1322</v>
      </c>
      <c r="L208" t="s">
        <v>600</v>
      </c>
      <c r="M208" t="s">
        <v>1046</v>
      </c>
      <c r="N208" t="s">
        <v>1055</v>
      </c>
      <c r="O208" s="26">
        <v>1</v>
      </c>
      <c r="R208">
        <v>1.2</v>
      </c>
      <c r="S208" s="26">
        <v>2</v>
      </c>
      <c r="V208">
        <v>0.7</v>
      </c>
      <c r="W208">
        <v>0.5</v>
      </c>
      <c r="X208">
        <v>-1</v>
      </c>
      <c r="Y208">
        <v>-1</v>
      </c>
      <c r="Z208" s="8" t="s">
        <v>1068</v>
      </c>
      <c r="AA208" s="6" t="s">
        <v>681</v>
      </c>
      <c r="AB208" s="6" t="s">
        <v>681</v>
      </c>
      <c r="AC208" s="6" t="s">
        <v>685</v>
      </c>
      <c r="AD208" s="6" t="s">
        <v>685</v>
      </c>
      <c r="AE208" s="6" t="s">
        <v>1127</v>
      </c>
      <c r="AF208" s="6" t="s">
        <v>1128</v>
      </c>
    </row>
    <row r="209" spans="1:32" ht="15.75" customHeight="1">
      <c r="A209" s="2">
        <v>125</v>
      </c>
      <c r="B209" s="34" t="s">
        <v>527</v>
      </c>
      <c r="C209">
        <v>0</v>
      </c>
      <c r="D209">
        <v>0</v>
      </c>
      <c r="E209" t="s">
        <v>687</v>
      </c>
      <c r="F209" t="s">
        <v>742</v>
      </c>
      <c r="G209" t="s">
        <v>769</v>
      </c>
      <c r="H209" s="22" t="s">
        <v>1346</v>
      </c>
      <c r="I209" s="22" t="s">
        <v>1343</v>
      </c>
      <c r="J209" s="67" t="s">
        <v>1326</v>
      </c>
      <c r="K209" s="22" t="s">
        <v>1322</v>
      </c>
      <c r="L209" t="s">
        <v>600</v>
      </c>
      <c r="M209" t="s">
        <v>1046</v>
      </c>
      <c r="N209" t="s">
        <v>693</v>
      </c>
      <c r="O209" s="26">
        <v>0</v>
      </c>
      <c r="R209">
        <v>28.3</v>
      </c>
      <c r="S209" s="26">
        <v>1</v>
      </c>
      <c r="V209">
        <v>32.4</v>
      </c>
      <c r="W209">
        <v>0.5</v>
      </c>
      <c r="X209">
        <v>1</v>
      </c>
      <c r="Y209">
        <v>1</v>
      </c>
      <c r="Z209" s="8" t="s">
        <v>1049</v>
      </c>
      <c r="AA209" s="6" t="s">
        <v>671</v>
      </c>
      <c r="AB209" s="6" t="s">
        <v>671</v>
      </c>
      <c r="AC209" s="6" t="s">
        <v>681</v>
      </c>
      <c r="AD209" s="6" t="s">
        <v>681</v>
      </c>
      <c r="AE209" s="6" t="s">
        <v>1129</v>
      </c>
      <c r="AF209" s="6" t="s">
        <v>1130</v>
      </c>
    </row>
    <row r="210" spans="1:32" ht="15.75" customHeight="1">
      <c r="A210" s="2">
        <v>125</v>
      </c>
      <c r="B210" s="34" t="s">
        <v>527</v>
      </c>
      <c r="C210">
        <v>0</v>
      </c>
      <c r="D210">
        <v>0</v>
      </c>
      <c r="E210" t="s">
        <v>687</v>
      </c>
      <c r="F210" t="s">
        <v>742</v>
      </c>
      <c r="G210" t="s">
        <v>769</v>
      </c>
      <c r="H210" s="22" t="s">
        <v>1346</v>
      </c>
      <c r="I210" s="22" t="s">
        <v>1343</v>
      </c>
      <c r="J210" s="67" t="s">
        <v>1326</v>
      </c>
      <c r="K210" s="22" t="s">
        <v>1322</v>
      </c>
      <c r="L210" t="s">
        <v>600</v>
      </c>
      <c r="M210" t="s">
        <v>1046</v>
      </c>
      <c r="N210" t="s">
        <v>1055</v>
      </c>
      <c r="O210" s="26">
        <v>0</v>
      </c>
      <c r="R210">
        <v>1.2</v>
      </c>
      <c r="S210" s="26">
        <v>1</v>
      </c>
      <c r="V210">
        <v>4.3</v>
      </c>
      <c r="W210">
        <v>0.5</v>
      </c>
      <c r="X210">
        <v>1</v>
      </c>
      <c r="Y210">
        <v>1</v>
      </c>
      <c r="Z210" s="8" t="s">
        <v>1049</v>
      </c>
      <c r="AA210" s="6" t="s">
        <v>671</v>
      </c>
      <c r="AB210" s="6" t="s">
        <v>671</v>
      </c>
      <c r="AC210" s="6" t="s">
        <v>681</v>
      </c>
      <c r="AD210" s="6" t="s">
        <v>681</v>
      </c>
      <c r="AE210" s="6" t="s">
        <v>1129</v>
      </c>
      <c r="AF210" s="6" t="s">
        <v>1130</v>
      </c>
    </row>
    <row r="211" spans="1:32" ht="15.75" customHeight="1">
      <c r="A211" s="2">
        <v>125</v>
      </c>
      <c r="B211" s="34" t="s">
        <v>527</v>
      </c>
      <c r="C211">
        <v>0</v>
      </c>
      <c r="D211">
        <v>0</v>
      </c>
      <c r="E211" t="s">
        <v>687</v>
      </c>
      <c r="F211" t="s">
        <v>742</v>
      </c>
      <c r="G211" t="s">
        <v>769</v>
      </c>
      <c r="H211" s="22" t="s">
        <v>1346</v>
      </c>
      <c r="I211" s="22" t="s">
        <v>1343</v>
      </c>
      <c r="J211" s="67" t="s">
        <v>1326</v>
      </c>
      <c r="K211" s="22" t="s">
        <v>1322</v>
      </c>
      <c r="L211" t="s">
        <v>600</v>
      </c>
      <c r="M211" t="s">
        <v>1046</v>
      </c>
      <c r="N211" t="s">
        <v>693</v>
      </c>
      <c r="O211" s="26">
        <v>0</v>
      </c>
      <c r="R211">
        <v>28.3</v>
      </c>
      <c r="S211" s="26">
        <v>2</v>
      </c>
      <c r="V211">
        <v>26.8</v>
      </c>
      <c r="W211" t="s">
        <v>705</v>
      </c>
      <c r="X211">
        <v>0</v>
      </c>
      <c r="Y211">
        <v>0</v>
      </c>
      <c r="Z211" s="8" t="s">
        <v>1049</v>
      </c>
      <c r="AA211" s="6" t="s">
        <v>671</v>
      </c>
      <c r="AB211" s="6" t="s">
        <v>671</v>
      </c>
      <c r="AC211" s="6" t="s">
        <v>685</v>
      </c>
      <c r="AD211" s="6" t="s">
        <v>685</v>
      </c>
      <c r="AE211" s="6" t="s">
        <v>1129</v>
      </c>
      <c r="AF211" s="6" t="s">
        <v>1130</v>
      </c>
    </row>
    <row r="212" spans="1:32" ht="15.75" customHeight="1">
      <c r="A212" s="2">
        <v>125</v>
      </c>
      <c r="B212" s="34" t="s">
        <v>527</v>
      </c>
      <c r="C212">
        <v>0</v>
      </c>
      <c r="D212">
        <v>0</v>
      </c>
      <c r="E212" t="s">
        <v>687</v>
      </c>
      <c r="F212" t="s">
        <v>742</v>
      </c>
      <c r="G212" t="s">
        <v>769</v>
      </c>
      <c r="H212" s="22" t="s">
        <v>1346</v>
      </c>
      <c r="I212" s="22" t="s">
        <v>1343</v>
      </c>
      <c r="J212" s="67" t="s">
        <v>1326</v>
      </c>
      <c r="K212" s="22" t="s">
        <v>1322</v>
      </c>
      <c r="L212" t="s">
        <v>600</v>
      </c>
      <c r="M212" t="s">
        <v>1046</v>
      </c>
      <c r="N212" t="s">
        <v>1055</v>
      </c>
      <c r="O212" s="26">
        <v>0</v>
      </c>
      <c r="R212">
        <v>1.2</v>
      </c>
      <c r="S212" s="26">
        <v>2</v>
      </c>
      <c r="V212">
        <v>1.2</v>
      </c>
      <c r="W212" t="s">
        <v>705</v>
      </c>
      <c r="X212">
        <v>0</v>
      </c>
      <c r="Y212">
        <v>0</v>
      </c>
      <c r="Z212" s="8" t="s">
        <v>1049</v>
      </c>
      <c r="AA212" s="6" t="s">
        <v>671</v>
      </c>
      <c r="AB212" s="6" t="s">
        <v>671</v>
      </c>
      <c r="AC212" s="6" t="s">
        <v>685</v>
      </c>
      <c r="AD212" s="6" t="s">
        <v>685</v>
      </c>
      <c r="AE212" s="6" t="s">
        <v>1129</v>
      </c>
      <c r="AF212" s="6" t="s">
        <v>1130</v>
      </c>
    </row>
    <row r="213" spans="1:32" ht="15.75" customHeight="1">
      <c r="A213" s="2">
        <v>125</v>
      </c>
      <c r="B213" s="34" t="s">
        <v>527</v>
      </c>
      <c r="C213">
        <v>0</v>
      </c>
      <c r="D213">
        <v>0</v>
      </c>
      <c r="E213" t="s">
        <v>687</v>
      </c>
      <c r="F213" t="s">
        <v>742</v>
      </c>
      <c r="G213" t="s">
        <v>769</v>
      </c>
      <c r="H213" s="22" t="s">
        <v>1346</v>
      </c>
      <c r="I213" s="22" t="s">
        <v>1343</v>
      </c>
      <c r="J213" s="67" t="s">
        <v>1326</v>
      </c>
      <c r="K213" s="22" t="s">
        <v>1322</v>
      </c>
      <c r="L213" t="s">
        <v>600</v>
      </c>
      <c r="M213" t="s">
        <v>1046</v>
      </c>
      <c r="N213" t="s">
        <v>693</v>
      </c>
      <c r="O213" s="26">
        <v>1</v>
      </c>
      <c r="R213">
        <v>32.4</v>
      </c>
      <c r="S213" s="26">
        <v>2</v>
      </c>
      <c r="V213">
        <v>26.8</v>
      </c>
      <c r="W213">
        <v>0.5</v>
      </c>
      <c r="X213">
        <v>-1</v>
      </c>
      <c r="Y213">
        <v>-1</v>
      </c>
      <c r="Z213" s="8" t="s">
        <v>1068</v>
      </c>
      <c r="AA213" s="6" t="s">
        <v>681</v>
      </c>
      <c r="AB213" s="6" t="s">
        <v>681</v>
      </c>
      <c r="AC213" s="6" t="s">
        <v>685</v>
      </c>
      <c r="AD213" s="6" t="s">
        <v>685</v>
      </c>
      <c r="AE213" s="6" t="s">
        <v>1129</v>
      </c>
      <c r="AF213" s="6" t="s">
        <v>1130</v>
      </c>
    </row>
    <row r="214" spans="1:32" ht="15.75" customHeight="1">
      <c r="A214" s="2">
        <v>125</v>
      </c>
      <c r="B214" s="34" t="s">
        <v>527</v>
      </c>
      <c r="C214">
        <v>0</v>
      </c>
      <c r="D214">
        <v>0</v>
      </c>
      <c r="E214" t="s">
        <v>687</v>
      </c>
      <c r="F214" t="s">
        <v>742</v>
      </c>
      <c r="G214" t="s">
        <v>769</v>
      </c>
      <c r="H214" s="22" t="s">
        <v>1346</v>
      </c>
      <c r="I214" s="22" t="s">
        <v>1343</v>
      </c>
      <c r="J214" s="67" t="s">
        <v>1326</v>
      </c>
      <c r="K214" s="22" t="s">
        <v>1322</v>
      </c>
      <c r="L214" t="s">
        <v>600</v>
      </c>
      <c r="M214" t="s">
        <v>1046</v>
      </c>
      <c r="N214" t="s">
        <v>1055</v>
      </c>
      <c r="O214" s="26">
        <v>1</v>
      </c>
      <c r="R214">
        <v>4.3</v>
      </c>
      <c r="S214" s="26">
        <v>2</v>
      </c>
      <c r="V214">
        <v>1.2</v>
      </c>
      <c r="W214">
        <v>0.5</v>
      </c>
      <c r="X214">
        <v>-1</v>
      </c>
      <c r="Y214">
        <v>-1</v>
      </c>
      <c r="Z214" s="8" t="s">
        <v>1068</v>
      </c>
      <c r="AA214" s="6" t="s">
        <v>681</v>
      </c>
      <c r="AB214" s="6" t="s">
        <v>681</v>
      </c>
      <c r="AC214" s="6" t="s">
        <v>685</v>
      </c>
      <c r="AD214" s="6" t="s">
        <v>685</v>
      </c>
      <c r="AE214" s="6" t="s">
        <v>1129</v>
      </c>
      <c r="AF214" s="6" t="s">
        <v>1130</v>
      </c>
    </row>
    <row r="215" spans="1:32" ht="15.75" customHeight="1">
      <c r="A215" s="2">
        <v>125</v>
      </c>
      <c r="B215" s="34" t="s">
        <v>527</v>
      </c>
      <c r="C215">
        <v>0</v>
      </c>
      <c r="D215">
        <v>0</v>
      </c>
      <c r="E215" t="s">
        <v>687</v>
      </c>
      <c r="F215" t="s">
        <v>742</v>
      </c>
      <c r="G215" t="s">
        <v>781</v>
      </c>
      <c r="H215" s="22" t="s">
        <v>781</v>
      </c>
      <c r="K215" s="22" t="s">
        <v>1322</v>
      </c>
      <c r="L215" t="s">
        <v>600</v>
      </c>
      <c r="M215" t="s">
        <v>1046</v>
      </c>
      <c r="N215" t="s">
        <v>693</v>
      </c>
      <c r="O215" s="26">
        <v>0</v>
      </c>
      <c r="R215">
        <v>0.49</v>
      </c>
      <c r="S215" s="26">
        <v>1</v>
      </c>
      <c r="V215">
        <v>0.7</v>
      </c>
      <c r="W215">
        <v>0.05</v>
      </c>
      <c r="X215">
        <v>1</v>
      </c>
      <c r="Y215">
        <v>1</v>
      </c>
      <c r="Z215" s="8" t="s">
        <v>1049</v>
      </c>
      <c r="AA215" s="6" t="s">
        <v>671</v>
      </c>
      <c r="AB215" s="6" t="s">
        <v>671</v>
      </c>
      <c r="AC215" s="6" t="s">
        <v>681</v>
      </c>
      <c r="AD215" s="6" t="s">
        <v>681</v>
      </c>
      <c r="AE215" s="6" t="s">
        <v>1131</v>
      </c>
      <c r="AF215" s="6" t="s">
        <v>1132</v>
      </c>
    </row>
    <row r="216" spans="1:32" ht="15.75" customHeight="1">
      <c r="A216" s="2">
        <v>125</v>
      </c>
      <c r="B216" s="34" t="s">
        <v>527</v>
      </c>
      <c r="C216">
        <v>0</v>
      </c>
      <c r="D216">
        <v>0</v>
      </c>
      <c r="E216" t="s">
        <v>687</v>
      </c>
      <c r="F216" t="s">
        <v>742</v>
      </c>
      <c r="G216" t="s">
        <v>781</v>
      </c>
      <c r="H216" s="22" t="s">
        <v>781</v>
      </c>
      <c r="K216" s="22" t="s">
        <v>1322</v>
      </c>
      <c r="L216" t="s">
        <v>600</v>
      </c>
      <c r="M216" t="s">
        <v>1046</v>
      </c>
      <c r="N216" t="s">
        <v>1055</v>
      </c>
      <c r="O216" s="26">
        <v>0</v>
      </c>
      <c r="R216">
        <f>0.53-0.49</f>
        <v>4.0000000000000036E-2</v>
      </c>
      <c r="S216" s="26">
        <v>1</v>
      </c>
      <c r="V216">
        <v>0.05</v>
      </c>
      <c r="W216">
        <v>0.05</v>
      </c>
      <c r="X216">
        <v>1</v>
      </c>
      <c r="Y216">
        <v>1</v>
      </c>
      <c r="Z216" s="8" t="s">
        <v>1049</v>
      </c>
      <c r="AA216" s="6" t="s">
        <v>671</v>
      </c>
      <c r="AB216" s="6" t="s">
        <v>671</v>
      </c>
      <c r="AC216" s="6" t="s">
        <v>681</v>
      </c>
      <c r="AD216" s="6" t="s">
        <v>681</v>
      </c>
      <c r="AE216" s="6" t="s">
        <v>1131</v>
      </c>
      <c r="AF216" s="6" t="s">
        <v>1132</v>
      </c>
    </row>
    <row r="217" spans="1:32" ht="15.75" customHeight="1">
      <c r="A217" s="2">
        <v>125</v>
      </c>
      <c r="B217" s="34" t="s">
        <v>527</v>
      </c>
      <c r="C217">
        <v>0</v>
      </c>
      <c r="D217">
        <v>0</v>
      </c>
      <c r="E217" t="s">
        <v>687</v>
      </c>
      <c r="F217" t="s">
        <v>742</v>
      </c>
      <c r="G217" t="s">
        <v>781</v>
      </c>
      <c r="H217" s="22" t="s">
        <v>781</v>
      </c>
      <c r="K217" s="22" t="s">
        <v>1322</v>
      </c>
      <c r="L217" t="s">
        <v>600</v>
      </c>
      <c r="M217" t="s">
        <v>1046</v>
      </c>
      <c r="N217" t="s">
        <v>693</v>
      </c>
      <c r="O217" s="26">
        <v>0</v>
      </c>
      <c r="R217">
        <v>0.49</v>
      </c>
      <c r="S217" s="26">
        <v>2</v>
      </c>
      <c r="V217">
        <v>1.5</v>
      </c>
      <c r="W217">
        <v>0.05</v>
      </c>
      <c r="X217">
        <v>1</v>
      </c>
      <c r="Y217">
        <v>1</v>
      </c>
      <c r="Z217" s="8" t="s">
        <v>1049</v>
      </c>
      <c r="AA217" s="6" t="s">
        <v>671</v>
      </c>
      <c r="AB217" s="6" t="s">
        <v>671</v>
      </c>
      <c r="AC217" s="6" t="s">
        <v>685</v>
      </c>
      <c r="AD217" s="6" t="s">
        <v>685</v>
      </c>
      <c r="AE217" s="6" t="s">
        <v>1131</v>
      </c>
      <c r="AF217" s="6" t="s">
        <v>1132</v>
      </c>
    </row>
    <row r="218" spans="1:32" ht="15.75" customHeight="1">
      <c r="A218" s="2">
        <v>125</v>
      </c>
      <c r="B218" s="34" t="s">
        <v>527</v>
      </c>
      <c r="C218">
        <v>0</v>
      </c>
      <c r="D218">
        <v>0</v>
      </c>
      <c r="E218" t="s">
        <v>687</v>
      </c>
      <c r="F218" t="s">
        <v>742</v>
      </c>
      <c r="G218" t="s">
        <v>781</v>
      </c>
      <c r="H218" s="22" t="s">
        <v>781</v>
      </c>
      <c r="K218" s="22" t="s">
        <v>1322</v>
      </c>
      <c r="L218" t="s">
        <v>600</v>
      </c>
      <c r="M218" t="s">
        <v>1046</v>
      </c>
      <c r="N218" t="s">
        <v>1055</v>
      </c>
      <c r="O218" s="26">
        <v>0</v>
      </c>
      <c r="R218">
        <f>0.53-0.49</f>
        <v>4.0000000000000036E-2</v>
      </c>
      <c r="S218" s="26">
        <v>2</v>
      </c>
      <c r="V218">
        <v>0.1</v>
      </c>
      <c r="W218">
        <v>0.05</v>
      </c>
      <c r="X218">
        <v>1</v>
      </c>
      <c r="Y218">
        <v>1</v>
      </c>
      <c r="Z218" s="8" t="s">
        <v>1049</v>
      </c>
      <c r="AA218" s="6" t="s">
        <v>671</v>
      </c>
      <c r="AB218" s="6" t="s">
        <v>671</v>
      </c>
      <c r="AC218" s="6" t="s">
        <v>685</v>
      </c>
      <c r="AD218" s="6" t="s">
        <v>685</v>
      </c>
      <c r="AE218" s="6" t="s">
        <v>1131</v>
      </c>
      <c r="AF218" s="6" t="s">
        <v>1132</v>
      </c>
    </row>
    <row r="219" spans="1:32" ht="15.75" customHeight="1">
      <c r="A219" s="2">
        <v>125</v>
      </c>
      <c r="B219" s="34" t="s">
        <v>527</v>
      </c>
      <c r="C219">
        <v>0</v>
      </c>
      <c r="D219">
        <v>0</v>
      </c>
      <c r="E219" t="s">
        <v>687</v>
      </c>
      <c r="F219" t="s">
        <v>742</v>
      </c>
      <c r="G219" t="s">
        <v>781</v>
      </c>
      <c r="H219" s="22" t="s">
        <v>781</v>
      </c>
      <c r="K219" s="22" t="s">
        <v>1322</v>
      </c>
      <c r="L219" t="s">
        <v>600</v>
      </c>
      <c r="M219" t="s">
        <v>1046</v>
      </c>
      <c r="N219" t="s">
        <v>693</v>
      </c>
      <c r="O219" s="26">
        <v>1</v>
      </c>
      <c r="R219">
        <v>0.7</v>
      </c>
      <c r="S219" s="26">
        <v>2</v>
      </c>
      <c r="V219">
        <v>1.5</v>
      </c>
      <c r="W219">
        <v>0.05</v>
      </c>
      <c r="X219">
        <v>1</v>
      </c>
      <c r="Y219">
        <v>1</v>
      </c>
      <c r="Z219" s="8" t="s">
        <v>1068</v>
      </c>
      <c r="AA219" s="6" t="s">
        <v>681</v>
      </c>
      <c r="AB219" s="6" t="s">
        <v>681</v>
      </c>
      <c r="AC219" s="6" t="s">
        <v>685</v>
      </c>
      <c r="AD219" s="6" t="s">
        <v>685</v>
      </c>
      <c r="AE219" s="6" t="s">
        <v>1131</v>
      </c>
      <c r="AF219" s="6" t="s">
        <v>1132</v>
      </c>
    </row>
    <row r="220" spans="1:32" ht="15.75" customHeight="1">
      <c r="A220" s="2">
        <v>125</v>
      </c>
      <c r="B220" s="34" t="s">
        <v>527</v>
      </c>
      <c r="C220">
        <v>0</v>
      </c>
      <c r="D220">
        <v>0</v>
      </c>
      <c r="E220" t="s">
        <v>687</v>
      </c>
      <c r="F220" t="s">
        <v>742</v>
      </c>
      <c r="G220" t="s">
        <v>781</v>
      </c>
      <c r="H220" s="22" t="s">
        <v>781</v>
      </c>
      <c r="K220" s="22" t="s">
        <v>1322</v>
      </c>
      <c r="L220" t="s">
        <v>600</v>
      </c>
      <c r="M220" t="s">
        <v>1046</v>
      </c>
      <c r="N220" t="s">
        <v>1055</v>
      </c>
      <c r="O220" s="26">
        <v>1</v>
      </c>
      <c r="R220">
        <v>0.05</v>
      </c>
      <c r="S220" s="26">
        <v>2</v>
      </c>
      <c r="V220">
        <v>0.1</v>
      </c>
      <c r="W220">
        <v>0.05</v>
      </c>
      <c r="X220">
        <v>1</v>
      </c>
      <c r="Y220">
        <v>1</v>
      </c>
      <c r="Z220" s="8" t="s">
        <v>1068</v>
      </c>
      <c r="AA220" s="6" t="s">
        <v>681</v>
      </c>
      <c r="AB220" s="6" t="s">
        <v>681</v>
      </c>
      <c r="AC220" s="6" t="s">
        <v>685</v>
      </c>
      <c r="AD220" s="6" t="s">
        <v>685</v>
      </c>
      <c r="AE220" s="6" t="s">
        <v>1131</v>
      </c>
      <c r="AF220" s="6" t="s">
        <v>1132</v>
      </c>
    </row>
    <row r="221" spans="1:32" ht="15.75" customHeight="1">
      <c r="A221" s="2">
        <v>125</v>
      </c>
      <c r="B221" s="34" t="s">
        <v>527</v>
      </c>
      <c r="C221">
        <v>0</v>
      </c>
      <c r="D221">
        <v>0</v>
      </c>
      <c r="E221" t="s">
        <v>687</v>
      </c>
      <c r="F221" t="s">
        <v>742</v>
      </c>
      <c r="G221" t="s">
        <v>801</v>
      </c>
      <c r="H221" s="22" t="s">
        <v>801</v>
      </c>
      <c r="K221" s="22" t="s">
        <v>1322</v>
      </c>
      <c r="L221" t="s">
        <v>600</v>
      </c>
      <c r="M221" t="s">
        <v>1046</v>
      </c>
      <c r="N221" t="s">
        <v>693</v>
      </c>
      <c r="O221" s="26">
        <v>0</v>
      </c>
      <c r="R221">
        <v>0.7</v>
      </c>
      <c r="S221" s="26">
        <v>1</v>
      </c>
      <c r="V221">
        <v>0.24</v>
      </c>
      <c r="W221">
        <v>0.05</v>
      </c>
      <c r="X221">
        <v>-1</v>
      </c>
      <c r="Y221">
        <v>-1</v>
      </c>
      <c r="Z221" s="8" t="s">
        <v>1049</v>
      </c>
      <c r="AA221" s="6" t="s">
        <v>671</v>
      </c>
      <c r="AB221" s="6" t="s">
        <v>671</v>
      </c>
      <c r="AC221" s="6" t="s">
        <v>681</v>
      </c>
      <c r="AD221" s="6" t="s">
        <v>681</v>
      </c>
      <c r="AE221" s="6" t="s">
        <v>1133</v>
      </c>
      <c r="AF221" s="6" t="s">
        <v>1134</v>
      </c>
    </row>
    <row r="222" spans="1:32" ht="15.75" customHeight="1">
      <c r="A222" s="2">
        <v>125</v>
      </c>
      <c r="B222" s="34" t="s">
        <v>527</v>
      </c>
      <c r="C222">
        <v>0</v>
      </c>
      <c r="D222">
        <v>0</v>
      </c>
      <c r="E222" t="s">
        <v>687</v>
      </c>
      <c r="F222" t="s">
        <v>742</v>
      </c>
      <c r="G222" t="s">
        <v>801</v>
      </c>
      <c r="H222" s="22" t="s">
        <v>801</v>
      </c>
      <c r="K222" s="22" t="s">
        <v>1322</v>
      </c>
      <c r="L222" t="s">
        <v>600</v>
      </c>
      <c r="M222" t="s">
        <v>1046</v>
      </c>
      <c r="N222" t="s">
        <v>1055</v>
      </c>
      <c r="O222" s="26">
        <v>0</v>
      </c>
      <c r="R222">
        <v>0.11</v>
      </c>
      <c r="S222" s="26">
        <v>1</v>
      </c>
      <c r="V222">
        <v>0.03</v>
      </c>
      <c r="W222">
        <v>0.05</v>
      </c>
      <c r="X222">
        <v>-1</v>
      </c>
      <c r="Y222">
        <v>-1</v>
      </c>
      <c r="Z222" s="8" t="s">
        <v>1049</v>
      </c>
      <c r="AA222" s="6" t="s">
        <v>671</v>
      </c>
      <c r="AB222" s="6" t="s">
        <v>671</v>
      </c>
      <c r="AC222" s="6" t="s">
        <v>681</v>
      </c>
      <c r="AD222" s="6" t="s">
        <v>681</v>
      </c>
      <c r="AE222" s="6" t="s">
        <v>1133</v>
      </c>
      <c r="AF222" s="6" t="s">
        <v>1134</v>
      </c>
    </row>
    <row r="223" spans="1:32" ht="15.75" customHeight="1">
      <c r="A223" s="2">
        <v>125</v>
      </c>
      <c r="B223" s="34" t="s">
        <v>527</v>
      </c>
      <c r="C223">
        <v>0</v>
      </c>
      <c r="D223">
        <v>0</v>
      </c>
      <c r="E223" t="s">
        <v>687</v>
      </c>
      <c r="F223" t="s">
        <v>742</v>
      </c>
      <c r="G223" t="s">
        <v>801</v>
      </c>
      <c r="H223" s="22" t="s">
        <v>801</v>
      </c>
      <c r="K223" s="22" t="s">
        <v>1322</v>
      </c>
      <c r="L223" t="s">
        <v>600</v>
      </c>
      <c r="M223" t="s">
        <v>1046</v>
      </c>
      <c r="N223" t="s">
        <v>693</v>
      </c>
      <c r="O223" s="26">
        <v>0</v>
      </c>
      <c r="R223">
        <v>0.7</v>
      </c>
      <c r="S223" s="26">
        <v>2</v>
      </c>
      <c r="V223">
        <v>0.34</v>
      </c>
      <c r="W223">
        <v>0.05</v>
      </c>
      <c r="X223">
        <v>-1</v>
      </c>
      <c r="Y223">
        <v>-1</v>
      </c>
      <c r="Z223" s="8" t="s">
        <v>1049</v>
      </c>
      <c r="AA223" s="6" t="s">
        <v>671</v>
      </c>
      <c r="AB223" s="6" t="s">
        <v>671</v>
      </c>
      <c r="AC223" s="6" t="s">
        <v>685</v>
      </c>
      <c r="AD223" s="6" t="s">
        <v>685</v>
      </c>
      <c r="AE223" s="6" t="s">
        <v>1133</v>
      </c>
      <c r="AF223" s="6" t="s">
        <v>1134</v>
      </c>
    </row>
    <row r="224" spans="1:32" ht="15.75" customHeight="1">
      <c r="A224" s="2">
        <v>125</v>
      </c>
      <c r="B224" s="34" t="s">
        <v>527</v>
      </c>
      <c r="C224">
        <v>0</v>
      </c>
      <c r="D224">
        <v>0</v>
      </c>
      <c r="E224" t="s">
        <v>687</v>
      </c>
      <c r="F224" t="s">
        <v>742</v>
      </c>
      <c r="G224" t="s">
        <v>801</v>
      </c>
      <c r="H224" s="22" t="s">
        <v>801</v>
      </c>
      <c r="K224" s="22" t="s">
        <v>1322</v>
      </c>
      <c r="L224" t="s">
        <v>600</v>
      </c>
      <c r="M224" t="s">
        <v>1046</v>
      </c>
      <c r="N224" t="s">
        <v>1055</v>
      </c>
      <c r="O224" s="26">
        <v>0</v>
      </c>
      <c r="R224">
        <v>0.11</v>
      </c>
      <c r="S224" s="26">
        <v>2</v>
      </c>
      <c r="V224">
        <f>0.43-V223</f>
        <v>8.9999999999999969E-2</v>
      </c>
      <c r="W224">
        <v>0.05</v>
      </c>
      <c r="X224">
        <v>-1</v>
      </c>
      <c r="Y224">
        <v>-1</v>
      </c>
      <c r="Z224" s="8" t="s">
        <v>1049</v>
      </c>
      <c r="AA224" s="6" t="s">
        <v>671</v>
      </c>
      <c r="AB224" s="6" t="s">
        <v>671</v>
      </c>
      <c r="AC224" s="6" t="s">
        <v>685</v>
      </c>
      <c r="AD224" s="6" t="s">
        <v>685</v>
      </c>
      <c r="AE224" s="6" t="s">
        <v>1133</v>
      </c>
      <c r="AF224" s="6" t="s">
        <v>1134</v>
      </c>
    </row>
    <row r="225" spans="1:32" ht="15.75" customHeight="1">
      <c r="A225" s="2">
        <v>125</v>
      </c>
      <c r="B225" s="34" t="s">
        <v>527</v>
      </c>
      <c r="C225">
        <v>0</v>
      </c>
      <c r="D225">
        <v>0</v>
      </c>
      <c r="E225" t="s">
        <v>687</v>
      </c>
      <c r="F225" t="s">
        <v>742</v>
      </c>
      <c r="G225" t="s">
        <v>801</v>
      </c>
      <c r="H225" s="22" t="s">
        <v>801</v>
      </c>
      <c r="K225" s="22" t="s">
        <v>1322</v>
      </c>
      <c r="L225" t="s">
        <v>600</v>
      </c>
      <c r="M225" t="s">
        <v>1046</v>
      </c>
      <c r="N225" t="s">
        <v>693</v>
      </c>
      <c r="O225" s="26">
        <v>1</v>
      </c>
      <c r="R225">
        <v>0.24</v>
      </c>
      <c r="S225" s="26">
        <v>2</v>
      </c>
      <c r="V225">
        <v>0.34</v>
      </c>
      <c r="W225" t="s">
        <v>705</v>
      </c>
      <c r="X225">
        <v>0</v>
      </c>
      <c r="Y225">
        <v>0</v>
      </c>
      <c r="Z225" s="8" t="s">
        <v>1068</v>
      </c>
      <c r="AA225" s="6" t="s">
        <v>681</v>
      </c>
      <c r="AB225" s="6" t="s">
        <v>681</v>
      </c>
      <c r="AC225" s="6" t="s">
        <v>685</v>
      </c>
      <c r="AD225" s="6" t="s">
        <v>685</v>
      </c>
      <c r="AE225" s="6" t="s">
        <v>1133</v>
      </c>
      <c r="AF225" s="6" t="s">
        <v>1134</v>
      </c>
    </row>
    <row r="226" spans="1:32" ht="15.75" customHeight="1">
      <c r="A226" s="2">
        <v>125</v>
      </c>
      <c r="B226" s="34" t="s">
        <v>527</v>
      </c>
      <c r="C226">
        <v>0</v>
      </c>
      <c r="D226">
        <v>0</v>
      </c>
      <c r="E226" t="s">
        <v>687</v>
      </c>
      <c r="F226" t="s">
        <v>742</v>
      </c>
      <c r="G226" t="s">
        <v>801</v>
      </c>
      <c r="H226" s="22" t="s">
        <v>801</v>
      </c>
      <c r="K226" s="22" t="s">
        <v>1322</v>
      </c>
      <c r="L226" t="s">
        <v>600</v>
      </c>
      <c r="M226" t="s">
        <v>1046</v>
      </c>
      <c r="N226" t="s">
        <v>1055</v>
      </c>
      <c r="O226" s="26">
        <v>1</v>
      </c>
      <c r="R226">
        <v>0.03</v>
      </c>
      <c r="S226" s="26">
        <v>2</v>
      </c>
      <c r="V226">
        <f>0.43-V225</f>
        <v>8.9999999999999969E-2</v>
      </c>
      <c r="W226" t="s">
        <v>705</v>
      </c>
      <c r="X226">
        <v>0</v>
      </c>
      <c r="Y226">
        <v>0</v>
      </c>
      <c r="Z226" s="8" t="s">
        <v>1068</v>
      </c>
      <c r="AA226" s="6" t="s">
        <v>681</v>
      </c>
      <c r="AB226" s="6" t="s">
        <v>681</v>
      </c>
      <c r="AC226" s="6" t="s">
        <v>685</v>
      </c>
      <c r="AD226" s="6" t="s">
        <v>685</v>
      </c>
      <c r="AE226" s="6" t="s">
        <v>1133</v>
      </c>
      <c r="AF226" s="6" t="s">
        <v>1134</v>
      </c>
    </row>
    <row r="227" spans="1:32" ht="15.75" customHeight="1">
      <c r="A227" s="2">
        <v>125</v>
      </c>
      <c r="B227" s="34" t="s">
        <v>527</v>
      </c>
      <c r="C227">
        <v>0</v>
      </c>
      <c r="D227">
        <v>0</v>
      </c>
      <c r="E227" t="s">
        <v>687</v>
      </c>
      <c r="F227" t="s">
        <v>742</v>
      </c>
      <c r="G227" t="s">
        <v>794</v>
      </c>
      <c r="H227" s="22" t="s">
        <v>1347</v>
      </c>
      <c r="K227" s="22" t="s">
        <v>1322</v>
      </c>
      <c r="L227" t="s">
        <v>600</v>
      </c>
      <c r="M227" t="s">
        <v>1046</v>
      </c>
      <c r="N227" t="s">
        <v>693</v>
      </c>
      <c r="O227" s="26">
        <v>0</v>
      </c>
      <c r="R227">
        <v>1.19</v>
      </c>
      <c r="S227" s="26">
        <v>1</v>
      </c>
      <c r="V227">
        <v>0.95</v>
      </c>
      <c r="W227">
        <v>0.05</v>
      </c>
      <c r="X227">
        <v>-1</v>
      </c>
      <c r="Y227">
        <v>-1</v>
      </c>
      <c r="Z227" s="8" t="s">
        <v>1049</v>
      </c>
      <c r="AA227" s="6" t="s">
        <v>671</v>
      </c>
      <c r="AB227" s="6" t="s">
        <v>671</v>
      </c>
      <c r="AC227" s="6" t="s">
        <v>681</v>
      </c>
      <c r="AD227" s="6" t="s">
        <v>681</v>
      </c>
      <c r="AE227" s="6" t="s">
        <v>1135</v>
      </c>
      <c r="AF227" s="6" t="s">
        <v>1136</v>
      </c>
    </row>
    <row r="228" spans="1:32" ht="15.75" customHeight="1">
      <c r="A228" s="2">
        <v>125</v>
      </c>
      <c r="B228" s="34" t="s">
        <v>527</v>
      </c>
      <c r="C228">
        <v>0</v>
      </c>
      <c r="D228">
        <v>0</v>
      </c>
      <c r="E228" t="s">
        <v>687</v>
      </c>
      <c r="F228" t="s">
        <v>742</v>
      </c>
      <c r="G228" t="s">
        <v>794</v>
      </c>
      <c r="H228" s="22" t="s">
        <v>1347</v>
      </c>
      <c r="K228" s="22" t="s">
        <v>1322</v>
      </c>
      <c r="L228" t="s">
        <v>600</v>
      </c>
      <c r="M228" t="s">
        <v>1046</v>
      </c>
      <c r="N228" t="s">
        <v>1055</v>
      </c>
      <c r="O228" s="26">
        <v>0</v>
      </c>
      <c r="R228">
        <f>1.31-1.19</f>
        <v>0.12000000000000011</v>
      </c>
      <c r="S228" s="26">
        <v>1</v>
      </c>
      <c r="V228">
        <v>0.05</v>
      </c>
      <c r="W228">
        <v>0.05</v>
      </c>
      <c r="X228">
        <v>-1</v>
      </c>
      <c r="Y228">
        <v>-1</v>
      </c>
      <c r="Z228" s="8" t="s">
        <v>1049</v>
      </c>
      <c r="AA228" s="6" t="s">
        <v>671</v>
      </c>
      <c r="AB228" s="6" t="s">
        <v>671</v>
      </c>
      <c r="AC228" s="6" t="s">
        <v>681</v>
      </c>
      <c r="AD228" s="6" t="s">
        <v>681</v>
      </c>
      <c r="AE228" s="6" t="s">
        <v>1135</v>
      </c>
      <c r="AF228" s="6" t="s">
        <v>1136</v>
      </c>
    </row>
    <row r="229" spans="1:32" ht="15.75" customHeight="1">
      <c r="A229" s="2">
        <v>125</v>
      </c>
      <c r="B229" s="34" t="s">
        <v>527</v>
      </c>
      <c r="C229">
        <v>0</v>
      </c>
      <c r="D229">
        <v>0</v>
      </c>
      <c r="E229" t="s">
        <v>687</v>
      </c>
      <c r="F229" t="s">
        <v>742</v>
      </c>
      <c r="G229" t="s">
        <v>794</v>
      </c>
      <c r="H229" s="22" t="s">
        <v>1347</v>
      </c>
      <c r="K229" s="22" t="s">
        <v>1322</v>
      </c>
      <c r="L229" t="s">
        <v>600</v>
      </c>
      <c r="M229" t="s">
        <v>1046</v>
      </c>
      <c r="N229" t="s">
        <v>693</v>
      </c>
      <c r="O229" s="26">
        <v>0</v>
      </c>
      <c r="R229">
        <v>1.19</v>
      </c>
      <c r="S229" s="26">
        <v>2</v>
      </c>
      <c r="V229">
        <v>1.85</v>
      </c>
      <c r="W229">
        <v>0.05</v>
      </c>
      <c r="X229">
        <v>1</v>
      </c>
      <c r="Y229">
        <v>1</v>
      </c>
      <c r="Z229" s="8" t="s">
        <v>1049</v>
      </c>
      <c r="AA229" s="6" t="s">
        <v>671</v>
      </c>
      <c r="AB229" s="6" t="s">
        <v>671</v>
      </c>
      <c r="AC229" s="6" t="s">
        <v>685</v>
      </c>
      <c r="AD229" s="6" t="s">
        <v>685</v>
      </c>
      <c r="AE229" s="6" t="s">
        <v>1135</v>
      </c>
      <c r="AF229" s="6" t="s">
        <v>1136</v>
      </c>
    </row>
    <row r="230" spans="1:32" ht="15.75" customHeight="1">
      <c r="A230" s="2">
        <v>125</v>
      </c>
      <c r="B230" s="34" t="s">
        <v>527</v>
      </c>
      <c r="C230">
        <v>0</v>
      </c>
      <c r="D230">
        <v>0</v>
      </c>
      <c r="E230" t="s">
        <v>687</v>
      </c>
      <c r="F230" t="s">
        <v>742</v>
      </c>
      <c r="G230" t="s">
        <v>794</v>
      </c>
      <c r="H230" s="22" t="s">
        <v>1347</v>
      </c>
      <c r="K230" s="22" t="s">
        <v>1322</v>
      </c>
      <c r="L230" t="s">
        <v>600</v>
      </c>
      <c r="M230" t="s">
        <v>1046</v>
      </c>
      <c r="N230" t="s">
        <v>1055</v>
      </c>
      <c r="O230" s="26">
        <v>0</v>
      </c>
      <c r="R230">
        <f>1.31-1.19</f>
        <v>0.12000000000000011</v>
      </c>
      <c r="S230" s="26">
        <v>2</v>
      </c>
      <c r="V230">
        <f>1.95-V229</f>
        <v>9.9999999999999867E-2</v>
      </c>
      <c r="W230">
        <v>0.05</v>
      </c>
      <c r="X230">
        <v>1</v>
      </c>
      <c r="Y230">
        <v>1</v>
      </c>
      <c r="Z230" s="8" t="s">
        <v>1049</v>
      </c>
      <c r="AA230" s="6" t="s">
        <v>671</v>
      </c>
      <c r="AB230" s="6" t="s">
        <v>671</v>
      </c>
      <c r="AC230" s="6" t="s">
        <v>685</v>
      </c>
      <c r="AD230" s="6" t="s">
        <v>685</v>
      </c>
      <c r="AE230" s="6" t="s">
        <v>1135</v>
      </c>
      <c r="AF230" s="6" t="s">
        <v>1136</v>
      </c>
    </row>
    <row r="231" spans="1:32" ht="15.75" customHeight="1">
      <c r="A231" s="2">
        <v>125</v>
      </c>
      <c r="B231" s="34" t="s">
        <v>527</v>
      </c>
      <c r="C231">
        <v>0</v>
      </c>
      <c r="D231">
        <v>0</v>
      </c>
      <c r="E231" t="s">
        <v>687</v>
      </c>
      <c r="F231" t="s">
        <v>742</v>
      </c>
      <c r="G231" t="s">
        <v>794</v>
      </c>
      <c r="H231" s="22" t="s">
        <v>1347</v>
      </c>
      <c r="K231" s="22" t="s">
        <v>1322</v>
      </c>
      <c r="L231" t="s">
        <v>600</v>
      </c>
      <c r="M231" t="s">
        <v>1046</v>
      </c>
      <c r="N231" t="s">
        <v>693</v>
      </c>
      <c r="O231" s="26">
        <v>1</v>
      </c>
      <c r="R231">
        <v>0.95</v>
      </c>
      <c r="S231" s="26">
        <v>2</v>
      </c>
      <c r="V231">
        <v>1.85</v>
      </c>
      <c r="W231">
        <v>0.05</v>
      </c>
      <c r="X231">
        <v>1</v>
      </c>
      <c r="Y231">
        <v>1</v>
      </c>
      <c r="Z231" s="8" t="s">
        <v>1068</v>
      </c>
      <c r="AA231" s="6" t="s">
        <v>681</v>
      </c>
      <c r="AB231" s="6" t="s">
        <v>681</v>
      </c>
      <c r="AC231" s="6" t="s">
        <v>685</v>
      </c>
      <c r="AD231" s="6" t="s">
        <v>685</v>
      </c>
      <c r="AE231" s="6" t="s">
        <v>1135</v>
      </c>
      <c r="AF231" s="6" t="s">
        <v>1136</v>
      </c>
    </row>
    <row r="232" spans="1:32" ht="15.75" customHeight="1">
      <c r="A232" s="2">
        <v>125</v>
      </c>
      <c r="B232" s="34" t="s">
        <v>527</v>
      </c>
      <c r="C232">
        <v>0</v>
      </c>
      <c r="D232">
        <v>0</v>
      </c>
      <c r="E232" t="s">
        <v>687</v>
      </c>
      <c r="F232" t="s">
        <v>742</v>
      </c>
      <c r="G232" t="s">
        <v>794</v>
      </c>
      <c r="H232" s="22" t="s">
        <v>1347</v>
      </c>
      <c r="K232" s="22" t="s">
        <v>1322</v>
      </c>
      <c r="L232" t="s">
        <v>600</v>
      </c>
      <c r="M232" t="s">
        <v>1046</v>
      </c>
      <c r="N232" t="s">
        <v>1055</v>
      </c>
      <c r="O232" s="26">
        <v>1</v>
      </c>
      <c r="R232">
        <v>0.05</v>
      </c>
      <c r="S232" s="26">
        <v>2</v>
      </c>
      <c r="V232">
        <f>1.95-V231</f>
        <v>9.9999999999999867E-2</v>
      </c>
      <c r="W232">
        <v>0.05</v>
      </c>
      <c r="X232">
        <v>1</v>
      </c>
      <c r="Y232">
        <v>1</v>
      </c>
      <c r="Z232" s="8" t="s">
        <v>1068</v>
      </c>
      <c r="AA232" s="6" t="s">
        <v>681</v>
      </c>
      <c r="AB232" s="6" t="s">
        <v>681</v>
      </c>
      <c r="AC232" s="6" t="s">
        <v>685</v>
      </c>
      <c r="AD232" s="6" t="s">
        <v>685</v>
      </c>
      <c r="AE232" s="6" t="s">
        <v>1135</v>
      </c>
      <c r="AF232" s="6" t="s">
        <v>1136</v>
      </c>
    </row>
    <row r="233" spans="1:32" ht="15.75" customHeight="1">
      <c r="A233" s="2">
        <v>126</v>
      </c>
      <c r="B233" s="34" t="s">
        <v>529</v>
      </c>
      <c r="C233">
        <v>0</v>
      </c>
      <c r="D233">
        <v>0</v>
      </c>
      <c r="E233" t="s">
        <v>687</v>
      </c>
      <c r="F233" t="s">
        <v>688</v>
      </c>
      <c r="G233" t="s">
        <v>900</v>
      </c>
      <c r="H233" s="22" t="s">
        <v>900</v>
      </c>
      <c r="K233" s="22" t="s">
        <v>1322</v>
      </c>
      <c r="L233" t="s">
        <v>728</v>
      </c>
      <c r="M233" t="s">
        <v>1137</v>
      </c>
      <c r="N233" t="s">
        <v>693</v>
      </c>
      <c r="O233" s="26">
        <v>0</v>
      </c>
      <c r="P233">
        <v>2</v>
      </c>
      <c r="Q233">
        <v>4</v>
      </c>
      <c r="R233">
        <v>3483</v>
      </c>
      <c r="S233" s="26">
        <v>1</v>
      </c>
      <c r="T233">
        <v>2</v>
      </c>
      <c r="U233">
        <v>4</v>
      </c>
      <c r="V233">
        <v>3460</v>
      </c>
      <c r="W233" t="s">
        <v>705</v>
      </c>
      <c r="X233">
        <v>0</v>
      </c>
      <c r="Y233">
        <v>0</v>
      </c>
      <c r="Z233" s="8" t="s">
        <v>1138</v>
      </c>
      <c r="AA233" s="6" t="s">
        <v>1139</v>
      </c>
      <c r="AB233" s="6" t="s">
        <v>1139</v>
      </c>
      <c r="AC233" s="6" t="s">
        <v>1140</v>
      </c>
      <c r="AE233" s="6" t="s">
        <v>1141</v>
      </c>
      <c r="AF233" s="6" t="s">
        <v>1142</v>
      </c>
    </row>
    <row r="234" spans="1:32" ht="15.75" customHeight="1">
      <c r="A234" s="2">
        <v>126</v>
      </c>
      <c r="B234" s="34" t="s">
        <v>529</v>
      </c>
      <c r="C234">
        <v>0</v>
      </c>
      <c r="D234">
        <v>0</v>
      </c>
      <c r="E234" t="s">
        <v>687</v>
      </c>
      <c r="F234" t="s">
        <v>688</v>
      </c>
      <c r="G234" t="s">
        <v>900</v>
      </c>
      <c r="H234" s="22" t="s">
        <v>900</v>
      </c>
      <c r="K234" s="22" t="s">
        <v>1322</v>
      </c>
      <c r="L234" t="s">
        <v>728</v>
      </c>
      <c r="M234" t="s">
        <v>1137</v>
      </c>
      <c r="N234" t="s">
        <v>693</v>
      </c>
      <c r="O234" s="26">
        <v>0</v>
      </c>
      <c r="P234">
        <v>3</v>
      </c>
      <c r="Q234">
        <v>4</v>
      </c>
      <c r="R234">
        <v>3465</v>
      </c>
      <c r="S234" s="26">
        <v>1</v>
      </c>
      <c r="T234">
        <v>3</v>
      </c>
      <c r="U234">
        <v>4</v>
      </c>
      <c r="V234">
        <v>3460</v>
      </c>
      <c r="W234" t="s">
        <v>705</v>
      </c>
      <c r="X234">
        <v>0</v>
      </c>
      <c r="Y234">
        <v>0</v>
      </c>
      <c r="Z234" s="8" t="s">
        <v>1138</v>
      </c>
      <c r="AA234" s="6" t="s">
        <v>1143</v>
      </c>
      <c r="AB234" s="6" t="s">
        <v>1143</v>
      </c>
      <c r="AC234" s="6" t="s">
        <v>1144</v>
      </c>
      <c r="AE234" s="6" t="s">
        <v>1141</v>
      </c>
      <c r="AF234" s="6" t="s">
        <v>1142</v>
      </c>
    </row>
    <row r="235" spans="1:32" ht="15.75" customHeight="1">
      <c r="A235" s="2">
        <v>126</v>
      </c>
      <c r="B235" s="34" t="s">
        <v>529</v>
      </c>
      <c r="C235">
        <v>0</v>
      </c>
      <c r="D235">
        <v>0</v>
      </c>
      <c r="E235" t="s">
        <v>687</v>
      </c>
      <c r="F235" t="s">
        <v>688</v>
      </c>
      <c r="G235" t="s">
        <v>900</v>
      </c>
      <c r="H235" s="22" t="s">
        <v>900</v>
      </c>
      <c r="K235" s="22" t="s">
        <v>1322</v>
      </c>
      <c r="L235" t="s">
        <v>728</v>
      </c>
      <c r="M235" t="s">
        <v>1137</v>
      </c>
      <c r="N235" t="s">
        <v>693</v>
      </c>
      <c r="O235" s="26">
        <v>0</v>
      </c>
      <c r="P235">
        <v>2</v>
      </c>
      <c r="Q235">
        <v>4</v>
      </c>
      <c r="R235">
        <v>3502</v>
      </c>
      <c r="S235" s="26">
        <v>1</v>
      </c>
      <c r="T235">
        <v>2</v>
      </c>
      <c r="U235">
        <v>4</v>
      </c>
      <c r="V235">
        <v>3505</v>
      </c>
      <c r="W235" t="s">
        <v>705</v>
      </c>
      <c r="X235">
        <v>0</v>
      </c>
      <c r="Y235">
        <v>0</v>
      </c>
      <c r="Z235" s="8" t="s">
        <v>1138</v>
      </c>
      <c r="AA235" s="6" t="s">
        <v>1145</v>
      </c>
      <c r="AB235" s="6" t="s">
        <v>1145</v>
      </c>
      <c r="AC235" s="6" t="s">
        <v>1146</v>
      </c>
      <c r="AE235" s="6" t="s">
        <v>1141</v>
      </c>
      <c r="AF235" s="6" t="s">
        <v>1142</v>
      </c>
    </row>
    <row r="236" spans="1:32" ht="15.75" customHeight="1">
      <c r="A236" s="2">
        <v>126</v>
      </c>
      <c r="B236" s="34" t="s">
        <v>529</v>
      </c>
      <c r="C236">
        <v>0</v>
      </c>
      <c r="D236">
        <v>0</v>
      </c>
      <c r="E236" t="s">
        <v>687</v>
      </c>
      <c r="F236" t="s">
        <v>688</v>
      </c>
      <c r="G236" t="s">
        <v>900</v>
      </c>
      <c r="H236" s="22" t="s">
        <v>900</v>
      </c>
      <c r="K236" s="22" t="s">
        <v>1322</v>
      </c>
      <c r="L236" t="s">
        <v>728</v>
      </c>
      <c r="M236" t="s">
        <v>1137</v>
      </c>
      <c r="N236" t="s">
        <v>693</v>
      </c>
      <c r="O236" s="26">
        <v>0</v>
      </c>
      <c r="P236">
        <v>3</v>
      </c>
      <c r="Q236">
        <v>4</v>
      </c>
      <c r="R236">
        <v>3466</v>
      </c>
      <c r="S236" s="26">
        <v>1</v>
      </c>
      <c r="T236">
        <v>3</v>
      </c>
      <c r="U236">
        <v>4</v>
      </c>
      <c r="V236">
        <v>3442</v>
      </c>
      <c r="W236" t="s">
        <v>705</v>
      </c>
      <c r="X236">
        <v>0</v>
      </c>
      <c r="Y236">
        <v>0</v>
      </c>
      <c r="Z236" s="8" t="s">
        <v>1138</v>
      </c>
      <c r="AA236" s="6" t="s">
        <v>1147</v>
      </c>
      <c r="AB236" s="6" t="s">
        <v>1147</v>
      </c>
      <c r="AC236" s="6" t="s">
        <v>1148</v>
      </c>
      <c r="AE236" s="6" t="s">
        <v>1141</v>
      </c>
      <c r="AF236" s="6" t="s">
        <v>1142</v>
      </c>
    </row>
    <row r="237" spans="1:32" ht="15.75" customHeight="1">
      <c r="A237" s="2">
        <v>126</v>
      </c>
      <c r="B237" s="34" t="s">
        <v>529</v>
      </c>
      <c r="C237">
        <v>0</v>
      </c>
      <c r="D237">
        <v>0</v>
      </c>
      <c r="E237" t="s">
        <v>687</v>
      </c>
      <c r="F237" t="s">
        <v>688</v>
      </c>
      <c r="G237" t="s">
        <v>957</v>
      </c>
      <c r="H237" s="22" t="s">
        <v>957</v>
      </c>
      <c r="K237" s="22" t="s">
        <v>1322</v>
      </c>
      <c r="L237" t="s">
        <v>1149</v>
      </c>
      <c r="M237" t="s">
        <v>1137</v>
      </c>
      <c r="N237" t="s">
        <v>693</v>
      </c>
      <c r="O237" s="26">
        <v>0</v>
      </c>
      <c r="P237">
        <v>2</v>
      </c>
      <c r="Q237">
        <v>4</v>
      </c>
      <c r="R237">
        <v>353</v>
      </c>
      <c r="S237" s="26">
        <v>1</v>
      </c>
      <c r="T237">
        <v>2</v>
      </c>
      <c r="U237">
        <v>4</v>
      </c>
      <c r="V237">
        <v>352</v>
      </c>
      <c r="W237" t="s">
        <v>705</v>
      </c>
      <c r="X237">
        <v>0</v>
      </c>
      <c r="Y237">
        <v>0</v>
      </c>
      <c r="Z237" s="8" t="s">
        <v>1138</v>
      </c>
      <c r="AA237" s="6" t="s">
        <v>1139</v>
      </c>
      <c r="AB237" s="6" t="s">
        <v>1139</v>
      </c>
      <c r="AC237" s="6" t="s">
        <v>1140</v>
      </c>
      <c r="AE237" s="6" t="s">
        <v>1150</v>
      </c>
      <c r="AF237" s="6" t="s">
        <v>1142</v>
      </c>
    </row>
    <row r="238" spans="1:32" ht="15.75" customHeight="1">
      <c r="A238" s="2">
        <v>126</v>
      </c>
      <c r="B238" s="34" t="s">
        <v>529</v>
      </c>
      <c r="C238">
        <v>0</v>
      </c>
      <c r="D238">
        <v>0</v>
      </c>
      <c r="E238" t="s">
        <v>687</v>
      </c>
      <c r="F238" t="s">
        <v>688</v>
      </c>
      <c r="G238" t="s">
        <v>957</v>
      </c>
      <c r="H238" s="22" t="s">
        <v>957</v>
      </c>
      <c r="K238" s="22" t="s">
        <v>1322</v>
      </c>
      <c r="L238" t="s">
        <v>1149</v>
      </c>
      <c r="M238" t="s">
        <v>1137</v>
      </c>
      <c r="N238" t="s">
        <v>693</v>
      </c>
      <c r="O238" s="26">
        <v>0</v>
      </c>
      <c r="P238">
        <v>3</v>
      </c>
      <c r="Q238">
        <v>4</v>
      </c>
      <c r="R238">
        <v>354</v>
      </c>
      <c r="S238" s="26">
        <v>1</v>
      </c>
      <c r="T238">
        <v>3</v>
      </c>
      <c r="U238">
        <v>4</v>
      </c>
      <c r="V238">
        <v>354</v>
      </c>
      <c r="W238" t="s">
        <v>705</v>
      </c>
      <c r="X238">
        <v>0</v>
      </c>
      <c r="Y238">
        <v>0</v>
      </c>
      <c r="Z238" s="8" t="s">
        <v>1138</v>
      </c>
      <c r="AA238" s="6" t="s">
        <v>1143</v>
      </c>
      <c r="AB238" s="6" t="s">
        <v>1143</v>
      </c>
      <c r="AC238" s="6" t="s">
        <v>1144</v>
      </c>
      <c r="AE238" s="6" t="s">
        <v>1150</v>
      </c>
      <c r="AF238" s="6" t="s">
        <v>1142</v>
      </c>
    </row>
    <row r="239" spans="1:32" ht="15.75" customHeight="1">
      <c r="A239" s="2">
        <v>126</v>
      </c>
      <c r="B239" s="34" t="s">
        <v>529</v>
      </c>
      <c r="C239">
        <v>0</v>
      </c>
      <c r="D239">
        <v>0</v>
      </c>
      <c r="E239" t="s">
        <v>687</v>
      </c>
      <c r="F239" t="s">
        <v>688</v>
      </c>
      <c r="G239" t="s">
        <v>957</v>
      </c>
      <c r="H239" s="22" t="s">
        <v>957</v>
      </c>
      <c r="K239" s="22" t="s">
        <v>1322</v>
      </c>
      <c r="L239" t="s">
        <v>1149</v>
      </c>
      <c r="M239" t="s">
        <v>1137</v>
      </c>
      <c r="N239" t="s">
        <v>693</v>
      </c>
      <c r="O239" s="26">
        <v>0</v>
      </c>
      <c r="P239">
        <v>2</v>
      </c>
      <c r="Q239">
        <v>4</v>
      </c>
      <c r="R239">
        <v>353</v>
      </c>
      <c r="S239" s="26">
        <v>1</v>
      </c>
      <c r="T239">
        <v>2</v>
      </c>
      <c r="U239">
        <v>4</v>
      </c>
      <c r="V239">
        <v>353</v>
      </c>
      <c r="W239" t="s">
        <v>705</v>
      </c>
      <c r="X239">
        <v>0</v>
      </c>
      <c r="Y239">
        <v>0</v>
      </c>
      <c r="Z239" s="8" t="s">
        <v>1138</v>
      </c>
      <c r="AA239" s="6" t="s">
        <v>1145</v>
      </c>
      <c r="AB239" s="6" t="s">
        <v>1145</v>
      </c>
      <c r="AC239" s="6" t="s">
        <v>1146</v>
      </c>
      <c r="AE239" s="6" t="s">
        <v>1150</v>
      </c>
      <c r="AF239" s="6" t="s">
        <v>1142</v>
      </c>
    </row>
    <row r="240" spans="1:32" ht="15.75" customHeight="1">
      <c r="A240" s="2">
        <v>126</v>
      </c>
      <c r="B240" s="34" t="s">
        <v>529</v>
      </c>
      <c r="C240">
        <v>0</v>
      </c>
      <c r="D240">
        <v>0</v>
      </c>
      <c r="E240" t="s">
        <v>687</v>
      </c>
      <c r="F240" t="s">
        <v>688</v>
      </c>
      <c r="G240" t="s">
        <v>957</v>
      </c>
      <c r="H240" s="22" t="s">
        <v>957</v>
      </c>
      <c r="K240" s="22" t="s">
        <v>1322</v>
      </c>
      <c r="L240" t="s">
        <v>1149</v>
      </c>
      <c r="M240" t="s">
        <v>1137</v>
      </c>
      <c r="N240" t="s">
        <v>693</v>
      </c>
      <c r="O240" s="26">
        <v>0</v>
      </c>
      <c r="P240">
        <v>3</v>
      </c>
      <c r="Q240">
        <v>4</v>
      </c>
      <c r="R240">
        <v>355</v>
      </c>
      <c r="S240" s="26">
        <v>1</v>
      </c>
      <c r="T240">
        <v>3</v>
      </c>
      <c r="U240">
        <v>4</v>
      </c>
      <c r="V240">
        <v>354</v>
      </c>
      <c r="W240" t="s">
        <v>705</v>
      </c>
      <c r="X240">
        <v>0</v>
      </c>
      <c r="Y240">
        <v>0</v>
      </c>
      <c r="Z240" s="8" t="s">
        <v>1138</v>
      </c>
      <c r="AA240" s="6" t="s">
        <v>1147</v>
      </c>
      <c r="AB240" s="6" t="s">
        <v>1147</v>
      </c>
      <c r="AC240" s="6" t="s">
        <v>1148</v>
      </c>
      <c r="AE240" s="6" t="s">
        <v>1150</v>
      </c>
      <c r="AF240" s="6" t="s">
        <v>1142</v>
      </c>
    </row>
    <row r="241" spans="1:32" ht="15.75" customHeight="1">
      <c r="A241" s="2">
        <v>126</v>
      </c>
      <c r="B241" s="34" t="s">
        <v>529</v>
      </c>
      <c r="C241">
        <v>0</v>
      </c>
      <c r="D241">
        <v>0</v>
      </c>
      <c r="E241" t="s">
        <v>687</v>
      </c>
      <c r="F241" t="s">
        <v>688</v>
      </c>
      <c r="G241" t="s">
        <v>959</v>
      </c>
      <c r="H241" s="22" t="s">
        <v>959</v>
      </c>
      <c r="K241" s="22" t="s">
        <v>1322</v>
      </c>
      <c r="L241" t="s">
        <v>1149</v>
      </c>
      <c r="M241" t="s">
        <v>1137</v>
      </c>
      <c r="N241" t="s">
        <v>693</v>
      </c>
      <c r="O241" s="26">
        <v>0</v>
      </c>
      <c r="P241">
        <v>2</v>
      </c>
      <c r="Q241">
        <v>4</v>
      </c>
      <c r="R241">
        <v>184</v>
      </c>
      <c r="S241" s="26">
        <v>1</v>
      </c>
      <c r="T241">
        <v>2</v>
      </c>
      <c r="U241">
        <v>4</v>
      </c>
      <c r="V241">
        <v>184</v>
      </c>
      <c r="W241" t="s">
        <v>705</v>
      </c>
      <c r="X241">
        <v>0</v>
      </c>
      <c r="Y241">
        <v>0</v>
      </c>
      <c r="Z241" s="8" t="s">
        <v>1138</v>
      </c>
      <c r="AA241" s="6" t="s">
        <v>1139</v>
      </c>
      <c r="AB241" s="6" t="s">
        <v>1139</v>
      </c>
      <c r="AC241" s="6" t="s">
        <v>1140</v>
      </c>
      <c r="AE241" s="6" t="s">
        <v>1150</v>
      </c>
      <c r="AF241" s="6" t="s">
        <v>1142</v>
      </c>
    </row>
    <row r="242" spans="1:32" ht="15.75" customHeight="1">
      <c r="A242" s="2">
        <v>126</v>
      </c>
      <c r="B242" s="34" t="s">
        <v>529</v>
      </c>
      <c r="C242">
        <v>0</v>
      </c>
      <c r="D242">
        <v>0</v>
      </c>
      <c r="E242" t="s">
        <v>687</v>
      </c>
      <c r="F242" t="s">
        <v>688</v>
      </c>
      <c r="G242" t="s">
        <v>959</v>
      </c>
      <c r="H242" s="22" t="s">
        <v>959</v>
      </c>
      <c r="K242" s="22" t="s">
        <v>1322</v>
      </c>
      <c r="L242" t="s">
        <v>1149</v>
      </c>
      <c r="M242" t="s">
        <v>1137</v>
      </c>
      <c r="N242" t="s">
        <v>693</v>
      </c>
      <c r="O242" s="26">
        <v>0</v>
      </c>
      <c r="P242">
        <v>3</v>
      </c>
      <c r="Q242">
        <v>4</v>
      </c>
      <c r="R242">
        <v>183</v>
      </c>
      <c r="S242" s="26">
        <v>1</v>
      </c>
      <c r="T242">
        <v>3</v>
      </c>
      <c r="U242">
        <v>4</v>
      </c>
      <c r="V242">
        <v>183</v>
      </c>
      <c r="W242" t="s">
        <v>705</v>
      </c>
      <c r="X242">
        <v>0</v>
      </c>
      <c r="Y242">
        <v>0</v>
      </c>
      <c r="Z242" s="8" t="s">
        <v>1138</v>
      </c>
      <c r="AA242" s="6" t="s">
        <v>1143</v>
      </c>
      <c r="AB242" s="6" t="s">
        <v>1143</v>
      </c>
      <c r="AC242" s="6" t="s">
        <v>1144</v>
      </c>
      <c r="AE242" s="6" t="s">
        <v>1150</v>
      </c>
      <c r="AF242" s="6" t="s">
        <v>1142</v>
      </c>
    </row>
    <row r="243" spans="1:32" ht="15.75" customHeight="1">
      <c r="A243" s="2">
        <v>126</v>
      </c>
      <c r="B243" s="34" t="s">
        <v>529</v>
      </c>
      <c r="C243">
        <v>0</v>
      </c>
      <c r="D243">
        <v>0</v>
      </c>
      <c r="E243" t="s">
        <v>687</v>
      </c>
      <c r="F243" t="s">
        <v>688</v>
      </c>
      <c r="G243" t="s">
        <v>959</v>
      </c>
      <c r="H243" s="22" t="s">
        <v>959</v>
      </c>
      <c r="K243" s="22" t="s">
        <v>1322</v>
      </c>
      <c r="L243" t="s">
        <v>1149</v>
      </c>
      <c r="M243" t="s">
        <v>1137</v>
      </c>
      <c r="N243" t="s">
        <v>693</v>
      </c>
      <c r="O243" s="26">
        <v>0</v>
      </c>
      <c r="P243">
        <v>2</v>
      </c>
      <c r="Q243">
        <v>4</v>
      </c>
      <c r="R243">
        <v>184</v>
      </c>
      <c r="S243" s="26">
        <v>1</v>
      </c>
      <c r="T243">
        <v>2</v>
      </c>
      <c r="U243">
        <v>4</v>
      </c>
      <c r="V243">
        <v>183</v>
      </c>
      <c r="W243" t="s">
        <v>705</v>
      </c>
      <c r="X243">
        <v>0</v>
      </c>
      <c r="Y243">
        <v>0</v>
      </c>
      <c r="Z243" s="8" t="s">
        <v>1138</v>
      </c>
      <c r="AA243" s="6" t="s">
        <v>1145</v>
      </c>
      <c r="AB243" s="6" t="s">
        <v>1145</v>
      </c>
      <c r="AC243" s="6" t="s">
        <v>1146</v>
      </c>
      <c r="AE243" s="6" t="s">
        <v>1150</v>
      </c>
      <c r="AF243" s="6" t="s">
        <v>1142</v>
      </c>
    </row>
    <row r="244" spans="1:32" ht="15.75" customHeight="1">
      <c r="A244" s="2">
        <v>126</v>
      </c>
      <c r="B244" s="34" t="s">
        <v>529</v>
      </c>
      <c r="C244">
        <v>0</v>
      </c>
      <c r="D244">
        <v>0</v>
      </c>
      <c r="E244" t="s">
        <v>687</v>
      </c>
      <c r="F244" t="s">
        <v>688</v>
      </c>
      <c r="G244" t="s">
        <v>959</v>
      </c>
      <c r="H244" s="22" t="s">
        <v>959</v>
      </c>
      <c r="K244" s="22" t="s">
        <v>1322</v>
      </c>
      <c r="L244" t="s">
        <v>1149</v>
      </c>
      <c r="M244" t="s">
        <v>1137</v>
      </c>
      <c r="N244" t="s">
        <v>693</v>
      </c>
      <c r="O244" s="26">
        <v>0</v>
      </c>
      <c r="P244">
        <v>3</v>
      </c>
      <c r="Q244">
        <v>4</v>
      </c>
      <c r="R244">
        <v>183</v>
      </c>
      <c r="S244" s="26">
        <v>1</v>
      </c>
      <c r="T244">
        <v>3</v>
      </c>
      <c r="U244">
        <v>4</v>
      </c>
      <c r="V244">
        <v>183</v>
      </c>
      <c r="W244" t="s">
        <v>705</v>
      </c>
      <c r="X244">
        <v>0</v>
      </c>
      <c r="Y244">
        <v>0</v>
      </c>
      <c r="Z244" s="8" t="s">
        <v>1138</v>
      </c>
      <c r="AA244" s="6" t="s">
        <v>1147</v>
      </c>
      <c r="AB244" s="6" t="s">
        <v>1147</v>
      </c>
      <c r="AC244" s="6" t="s">
        <v>1148</v>
      </c>
      <c r="AE244" s="6" t="s">
        <v>1150</v>
      </c>
      <c r="AF244" s="6" t="s">
        <v>1142</v>
      </c>
    </row>
    <row r="245" spans="1:32" ht="15.75" customHeight="1">
      <c r="A245" s="2">
        <v>126</v>
      </c>
      <c r="B245" s="34" t="s">
        <v>529</v>
      </c>
      <c r="C245">
        <v>0</v>
      </c>
      <c r="D245">
        <v>0</v>
      </c>
      <c r="E245" t="s">
        <v>687</v>
      </c>
      <c r="F245" t="s">
        <v>688</v>
      </c>
      <c r="G245" t="s">
        <v>963</v>
      </c>
      <c r="H245" s="22" t="s">
        <v>963</v>
      </c>
      <c r="K245" s="22" t="s">
        <v>1322</v>
      </c>
      <c r="L245" t="s">
        <v>1149</v>
      </c>
      <c r="M245" t="s">
        <v>1137</v>
      </c>
      <c r="N245" t="s">
        <v>693</v>
      </c>
      <c r="O245" s="26">
        <v>0</v>
      </c>
      <c r="P245">
        <v>2</v>
      </c>
      <c r="Q245">
        <v>4</v>
      </c>
      <c r="R245">
        <v>51</v>
      </c>
      <c r="S245" s="26">
        <v>1</v>
      </c>
      <c r="T245">
        <v>2</v>
      </c>
      <c r="U245">
        <v>4</v>
      </c>
      <c r="V245">
        <v>51.1</v>
      </c>
      <c r="W245" t="s">
        <v>705</v>
      </c>
      <c r="X245">
        <v>0</v>
      </c>
      <c r="Y245">
        <v>0</v>
      </c>
      <c r="Z245" s="8" t="s">
        <v>1138</v>
      </c>
      <c r="AA245" s="6" t="s">
        <v>1139</v>
      </c>
      <c r="AB245" s="6" t="s">
        <v>1139</v>
      </c>
      <c r="AC245" s="6" t="s">
        <v>1140</v>
      </c>
      <c r="AE245" s="6" t="s">
        <v>1150</v>
      </c>
      <c r="AF245" s="6" t="s">
        <v>1142</v>
      </c>
    </row>
    <row r="246" spans="1:32" ht="15.75" customHeight="1">
      <c r="A246" s="2">
        <v>126</v>
      </c>
      <c r="B246" s="34" t="s">
        <v>529</v>
      </c>
      <c r="C246">
        <v>0</v>
      </c>
      <c r="D246">
        <v>0</v>
      </c>
      <c r="E246" t="s">
        <v>687</v>
      </c>
      <c r="F246" t="s">
        <v>688</v>
      </c>
      <c r="G246" t="s">
        <v>963</v>
      </c>
      <c r="H246" s="22" t="s">
        <v>963</v>
      </c>
      <c r="K246" s="22" t="s">
        <v>1322</v>
      </c>
      <c r="L246" t="s">
        <v>1149</v>
      </c>
      <c r="M246" t="s">
        <v>1137</v>
      </c>
      <c r="N246" t="s">
        <v>693</v>
      </c>
      <c r="O246" s="26">
        <v>0</v>
      </c>
      <c r="P246">
        <v>3</v>
      </c>
      <c r="Q246">
        <v>4</v>
      </c>
      <c r="R246">
        <v>51.2</v>
      </c>
      <c r="S246" s="26">
        <v>1</v>
      </c>
      <c r="T246">
        <v>3</v>
      </c>
      <c r="U246">
        <v>4</v>
      </c>
      <c r="V246">
        <v>51.1</v>
      </c>
      <c r="W246" t="s">
        <v>705</v>
      </c>
      <c r="X246">
        <v>0</v>
      </c>
      <c r="Y246">
        <v>0</v>
      </c>
      <c r="Z246" s="8" t="s">
        <v>1138</v>
      </c>
      <c r="AA246" s="6" t="s">
        <v>1143</v>
      </c>
      <c r="AB246" s="6" t="s">
        <v>1143</v>
      </c>
      <c r="AC246" s="6" t="s">
        <v>1144</v>
      </c>
      <c r="AE246" s="6" t="s">
        <v>1150</v>
      </c>
      <c r="AF246" s="6" t="s">
        <v>1142</v>
      </c>
    </row>
    <row r="247" spans="1:32" ht="15.75" customHeight="1">
      <c r="A247" s="2">
        <v>126</v>
      </c>
      <c r="B247" s="34" t="s">
        <v>529</v>
      </c>
      <c r="C247">
        <v>0</v>
      </c>
      <c r="D247">
        <v>0</v>
      </c>
      <c r="E247" t="s">
        <v>687</v>
      </c>
      <c r="F247" t="s">
        <v>688</v>
      </c>
      <c r="G247" t="s">
        <v>963</v>
      </c>
      <c r="H247" s="22" t="s">
        <v>963</v>
      </c>
      <c r="K247" s="22" t="s">
        <v>1322</v>
      </c>
      <c r="L247" t="s">
        <v>1149</v>
      </c>
      <c r="M247" t="s">
        <v>1137</v>
      </c>
      <c r="N247" t="s">
        <v>693</v>
      </c>
      <c r="O247" s="26">
        <v>0</v>
      </c>
      <c r="P247">
        <v>2</v>
      </c>
      <c r="Q247">
        <v>4</v>
      </c>
      <c r="R247">
        <v>51.2</v>
      </c>
      <c r="S247" s="26">
        <v>1</v>
      </c>
      <c r="T247">
        <v>2</v>
      </c>
      <c r="U247">
        <v>4</v>
      </c>
      <c r="V247">
        <v>51.1</v>
      </c>
      <c r="W247" t="s">
        <v>705</v>
      </c>
      <c r="X247">
        <v>0</v>
      </c>
      <c r="Y247">
        <v>0</v>
      </c>
      <c r="Z247" s="8" t="s">
        <v>1138</v>
      </c>
      <c r="AA247" s="6" t="s">
        <v>1145</v>
      </c>
      <c r="AB247" s="6" t="s">
        <v>1145</v>
      </c>
      <c r="AC247" s="6" t="s">
        <v>1146</v>
      </c>
      <c r="AE247" s="6" t="s">
        <v>1150</v>
      </c>
      <c r="AF247" s="6" t="s">
        <v>1142</v>
      </c>
    </row>
    <row r="248" spans="1:32" ht="15.75" customHeight="1">
      <c r="A248" s="2">
        <v>126</v>
      </c>
      <c r="B248" s="34" t="s">
        <v>529</v>
      </c>
      <c r="C248">
        <v>0</v>
      </c>
      <c r="D248">
        <v>0</v>
      </c>
      <c r="E248" t="s">
        <v>687</v>
      </c>
      <c r="F248" t="s">
        <v>688</v>
      </c>
      <c r="G248" t="s">
        <v>963</v>
      </c>
      <c r="H248" s="22" t="s">
        <v>963</v>
      </c>
      <c r="K248" s="22" t="s">
        <v>1322</v>
      </c>
      <c r="L248" t="s">
        <v>1149</v>
      </c>
      <c r="M248" t="s">
        <v>1137</v>
      </c>
      <c r="N248" t="s">
        <v>693</v>
      </c>
      <c r="O248" s="26">
        <v>0</v>
      </c>
      <c r="P248">
        <v>3</v>
      </c>
      <c r="Q248">
        <v>4</v>
      </c>
      <c r="R248">
        <v>50.7</v>
      </c>
      <c r="S248" s="26">
        <v>1</v>
      </c>
      <c r="T248">
        <v>3</v>
      </c>
      <c r="U248">
        <v>4</v>
      </c>
      <c r="V248">
        <v>51</v>
      </c>
      <c r="W248" t="s">
        <v>705</v>
      </c>
      <c r="X248">
        <v>0</v>
      </c>
      <c r="Y248">
        <v>0</v>
      </c>
      <c r="Z248" s="8" t="s">
        <v>1138</v>
      </c>
      <c r="AA248" s="6" t="s">
        <v>1147</v>
      </c>
      <c r="AB248" s="6" t="s">
        <v>1147</v>
      </c>
      <c r="AC248" s="6" t="s">
        <v>1148</v>
      </c>
      <c r="AE248" s="6" t="s">
        <v>1150</v>
      </c>
      <c r="AF248" s="6" t="s">
        <v>1142</v>
      </c>
    </row>
    <row r="249" spans="1:32" ht="15.75" customHeight="1">
      <c r="A249" s="2">
        <v>126</v>
      </c>
      <c r="B249" s="34" t="s">
        <v>529</v>
      </c>
      <c r="C249">
        <v>0</v>
      </c>
      <c r="D249">
        <v>0</v>
      </c>
      <c r="E249" t="s">
        <v>687</v>
      </c>
      <c r="F249" t="s">
        <v>688</v>
      </c>
      <c r="G249" t="s">
        <v>941</v>
      </c>
      <c r="H249" s="22" t="s">
        <v>1348</v>
      </c>
      <c r="K249" s="22" t="s">
        <v>1322</v>
      </c>
      <c r="L249" t="s">
        <v>1149</v>
      </c>
      <c r="M249" t="s">
        <v>1137</v>
      </c>
      <c r="N249" t="s">
        <v>693</v>
      </c>
      <c r="O249" s="26">
        <v>0</v>
      </c>
      <c r="P249">
        <v>2</v>
      </c>
      <c r="Q249">
        <v>4</v>
      </c>
      <c r="R249">
        <v>31.4</v>
      </c>
      <c r="S249" s="26">
        <v>1</v>
      </c>
      <c r="T249">
        <v>2</v>
      </c>
      <c r="U249">
        <v>4</v>
      </c>
      <c r="V249">
        <v>30.9</v>
      </c>
      <c r="W249" t="s">
        <v>705</v>
      </c>
      <c r="X249">
        <v>0</v>
      </c>
      <c r="Y249">
        <v>0</v>
      </c>
      <c r="Z249" s="8" t="s">
        <v>1138</v>
      </c>
      <c r="AA249" s="6" t="s">
        <v>1139</v>
      </c>
      <c r="AB249" s="6" t="s">
        <v>1139</v>
      </c>
      <c r="AC249" s="6" t="s">
        <v>1140</v>
      </c>
      <c r="AE249" s="6" t="s">
        <v>1150</v>
      </c>
      <c r="AF249" s="6" t="s">
        <v>1142</v>
      </c>
    </row>
    <row r="250" spans="1:32" ht="15.75" customHeight="1">
      <c r="A250" s="2">
        <v>126</v>
      </c>
      <c r="B250" s="34" t="s">
        <v>529</v>
      </c>
      <c r="C250">
        <v>0</v>
      </c>
      <c r="D250">
        <v>0</v>
      </c>
      <c r="E250" t="s">
        <v>687</v>
      </c>
      <c r="F250" t="s">
        <v>688</v>
      </c>
      <c r="G250" t="s">
        <v>941</v>
      </c>
      <c r="H250" s="22" t="s">
        <v>1348</v>
      </c>
      <c r="K250" s="22" t="s">
        <v>1322</v>
      </c>
      <c r="L250" t="s">
        <v>1149</v>
      </c>
      <c r="M250" t="s">
        <v>1137</v>
      </c>
      <c r="N250" t="s">
        <v>693</v>
      </c>
      <c r="O250" s="26">
        <v>0</v>
      </c>
      <c r="P250">
        <v>3</v>
      </c>
      <c r="Q250">
        <v>4</v>
      </c>
      <c r="R250">
        <v>31.2</v>
      </c>
      <c r="S250" s="26">
        <v>1</v>
      </c>
      <c r="T250">
        <v>3</v>
      </c>
      <c r="U250">
        <v>4</v>
      </c>
      <c r="V250">
        <v>31.1</v>
      </c>
      <c r="W250" t="s">
        <v>705</v>
      </c>
      <c r="X250">
        <v>0</v>
      </c>
      <c r="Y250">
        <v>0</v>
      </c>
      <c r="Z250" s="8" t="s">
        <v>1138</v>
      </c>
      <c r="AA250" s="6" t="s">
        <v>1143</v>
      </c>
      <c r="AB250" s="6" t="s">
        <v>1143</v>
      </c>
      <c r="AC250" s="6" t="s">
        <v>1144</v>
      </c>
      <c r="AE250" s="6" t="s">
        <v>1150</v>
      </c>
      <c r="AF250" s="6" t="s">
        <v>1142</v>
      </c>
    </row>
    <row r="251" spans="1:32" ht="15.75" customHeight="1">
      <c r="A251" s="2">
        <v>126</v>
      </c>
      <c r="B251" s="34" t="s">
        <v>529</v>
      </c>
      <c r="C251">
        <v>0</v>
      </c>
      <c r="D251">
        <v>0</v>
      </c>
      <c r="E251" t="s">
        <v>687</v>
      </c>
      <c r="F251" t="s">
        <v>688</v>
      </c>
      <c r="G251" t="s">
        <v>941</v>
      </c>
      <c r="H251" s="22" t="s">
        <v>1348</v>
      </c>
      <c r="K251" s="22" t="s">
        <v>1322</v>
      </c>
      <c r="L251" t="s">
        <v>1149</v>
      </c>
      <c r="M251" t="s">
        <v>1137</v>
      </c>
      <c r="N251" t="s">
        <v>693</v>
      </c>
      <c r="O251" s="26">
        <v>0</v>
      </c>
      <c r="P251">
        <v>2</v>
      </c>
      <c r="Q251">
        <v>4</v>
      </c>
      <c r="R251">
        <v>31.3</v>
      </c>
      <c r="S251" s="26">
        <v>1</v>
      </c>
      <c r="T251">
        <v>2</v>
      </c>
      <c r="U251">
        <v>4</v>
      </c>
      <c r="V251">
        <v>30.7</v>
      </c>
      <c r="W251" t="s">
        <v>705</v>
      </c>
      <c r="X251">
        <v>0</v>
      </c>
      <c r="Y251">
        <v>0</v>
      </c>
      <c r="Z251" s="8" t="s">
        <v>1138</v>
      </c>
      <c r="AA251" s="6" t="s">
        <v>1145</v>
      </c>
      <c r="AB251" s="6" t="s">
        <v>1145</v>
      </c>
      <c r="AC251" s="6" t="s">
        <v>1146</v>
      </c>
      <c r="AE251" s="6" t="s">
        <v>1150</v>
      </c>
      <c r="AF251" s="6" t="s">
        <v>1142</v>
      </c>
    </row>
    <row r="252" spans="1:32" ht="15.75" customHeight="1">
      <c r="A252" s="2">
        <v>126</v>
      </c>
      <c r="B252" s="34" t="s">
        <v>529</v>
      </c>
      <c r="C252">
        <v>0</v>
      </c>
      <c r="D252">
        <v>0</v>
      </c>
      <c r="E252" t="s">
        <v>687</v>
      </c>
      <c r="F252" t="s">
        <v>688</v>
      </c>
      <c r="G252" t="s">
        <v>941</v>
      </c>
      <c r="H252" s="22" t="s">
        <v>1348</v>
      </c>
      <c r="K252" s="22" t="s">
        <v>1322</v>
      </c>
      <c r="L252" t="s">
        <v>1149</v>
      </c>
      <c r="M252" t="s">
        <v>1137</v>
      </c>
      <c r="N252" t="s">
        <v>693</v>
      </c>
      <c r="O252" s="26">
        <v>0</v>
      </c>
      <c r="P252">
        <v>3</v>
      </c>
      <c r="Q252">
        <v>4</v>
      </c>
      <c r="R252">
        <v>31.5</v>
      </c>
      <c r="S252" s="26">
        <v>1</v>
      </c>
      <c r="T252">
        <v>3</v>
      </c>
      <c r="U252">
        <v>4</v>
      </c>
      <c r="V252">
        <v>31.6</v>
      </c>
      <c r="W252" t="s">
        <v>705</v>
      </c>
      <c r="X252">
        <v>0</v>
      </c>
      <c r="Y252">
        <v>0</v>
      </c>
      <c r="Z252" s="8" t="s">
        <v>1138</v>
      </c>
      <c r="AA252" s="6" t="s">
        <v>1147</v>
      </c>
      <c r="AB252" s="6" t="s">
        <v>1147</v>
      </c>
      <c r="AC252" s="6" t="s">
        <v>1148</v>
      </c>
      <c r="AE252" s="6" t="s">
        <v>1150</v>
      </c>
      <c r="AF252" s="6" t="s">
        <v>1142</v>
      </c>
    </row>
    <row r="253" spans="1:32" ht="15.75" customHeight="1">
      <c r="A253" s="2">
        <v>126</v>
      </c>
      <c r="B253" s="34" t="s">
        <v>529</v>
      </c>
      <c r="C253">
        <v>0</v>
      </c>
      <c r="D253">
        <v>0</v>
      </c>
      <c r="E253" t="s">
        <v>687</v>
      </c>
      <c r="F253" t="s">
        <v>688</v>
      </c>
      <c r="G253" s="8" t="s">
        <v>888</v>
      </c>
      <c r="H253" s="8" t="s">
        <v>888</v>
      </c>
      <c r="I253" s="8"/>
      <c r="J253" s="8"/>
      <c r="K253" s="22" t="s">
        <v>1322</v>
      </c>
      <c r="L253" t="s">
        <v>1149</v>
      </c>
      <c r="M253" t="s">
        <v>1137</v>
      </c>
      <c r="N253" t="s">
        <v>693</v>
      </c>
      <c r="O253" s="26">
        <v>0</v>
      </c>
      <c r="P253">
        <v>2</v>
      </c>
      <c r="Q253">
        <v>4</v>
      </c>
      <c r="R253">
        <v>59.4</v>
      </c>
      <c r="S253" s="26">
        <v>1</v>
      </c>
      <c r="T253">
        <v>2</v>
      </c>
      <c r="U253">
        <v>4</v>
      </c>
      <c r="V253">
        <v>59.1</v>
      </c>
      <c r="W253" t="s">
        <v>1151</v>
      </c>
      <c r="X253">
        <v>0</v>
      </c>
      <c r="Z253" s="8" t="s">
        <v>1138</v>
      </c>
      <c r="AA253" s="6" t="s">
        <v>1139</v>
      </c>
      <c r="AB253" s="6" t="s">
        <v>1139</v>
      </c>
      <c r="AC253" s="6" t="s">
        <v>1140</v>
      </c>
      <c r="AE253" s="6" t="s">
        <v>1150</v>
      </c>
      <c r="AF253" s="6" t="s">
        <v>1142</v>
      </c>
    </row>
    <row r="254" spans="1:32" ht="15.75" customHeight="1">
      <c r="A254" s="2">
        <v>126</v>
      </c>
      <c r="B254" s="34" t="s">
        <v>529</v>
      </c>
      <c r="C254">
        <v>0</v>
      </c>
      <c r="D254">
        <v>0</v>
      </c>
      <c r="E254" t="s">
        <v>687</v>
      </c>
      <c r="F254" t="s">
        <v>688</v>
      </c>
      <c r="G254" s="8" t="s">
        <v>888</v>
      </c>
      <c r="H254" s="8" t="s">
        <v>888</v>
      </c>
      <c r="I254" s="8"/>
      <c r="J254" s="8"/>
      <c r="K254" s="22" t="s">
        <v>1322</v>
      </c>
      <c r="L254" t="s">
        <v>1149</v>
      </c>
      <c r="M254" t="s">
        <v>1137</v>
      </c>
      <c r="N254" t="s">
        <v>693</v>
      </c>
      <c r="O254" s="26">
        <v>0</v>
      </c>
      <c r="P254">
        <v>3</v>
      </c>
      <c r="Q254">
        <v>4</v>
      </c>
      <c r="R254">
        <v>59.1</v>
      </c>
      <c r="S254" s="26">
        <v>1</v>
      </c>
      <c r="T254">
        <v>3</v>
      </c>
      <c r="U254">
        <v>4</v>
      </c>
      <c r="V254">
        <v>59.7</v>
      </c>
      <c r="W254" t="s">
        <v>1151</v>
      </c>
      <c r="X254">
        <v>0</v>
      </c>
      <c r="Z254" s="8" t="s">
        <v>1138</v>
      </c>
      <c r="AA254" s="6" t="s">
        <v>1143</v>
      </c>
      <c r="AB254" s="6" t="s">
        <v>1143</v>
      </c>
      <c r="AC254" s="6" t="s">
        <v>1144</v>
      </c>
      <c r="AE254" s="6" t="s">
        <v>1150</v>
      </c>
      <c r="AF254" s="6" t="s">
        <v>1142</v>
      </c>
    </row>
    <row r="255" spans="1:32" ht="15.75" customHeight="1">
      <c r="A255" s="2">
        <v>126</v>
      </c>
      <c r="B255" s="34" t="s">
        <v>529</v>
      </c>
      <c r="C255">
        <v>0</v>
      </c>
      <c r="D255">
        <v>0</v>
      </c>
      <c r="E255" t="s">
        <v>687</v>
      </c>
      <c r="F255" t="s">
        <v>688</v>
      </c>
      <c r="G255" s="8" t="s">
        <v>888</v>
      </c>
      <c r="H255" s="8" t="s">
        <v>888</v>
      </c>
      <c r="I255" s="8"/>
      <c r="J255" s="8"/>
      <c r="K255" s="22" t="s">
        <v>1322</v>
      </c>
      <c r="L255" t="s">
        <v>1149</v>
      </c>
      <c r="M255" t="s">
        <v>1137</v>
      </c>
      <c r="N255" t="s">
        <v>693</v>
      </c>
      <c r="O255" s="26">
        <v>0</v>
      </c>
      <c r="P255">
        <v>2</v>
      </c>
      <c r="Q255">
        <v>4</v>
      </c>
      <c r="R255">
        <v>58</v>
      </c>
      <c r="S255" s="26">
        <v>1</v>
      </c>
      <c r="T255">
        <v>2</v>
      </c>
      <c r="U255">
        <v>4</v>
      </c>
      <c r="V255">
        <v>59.5</v>
      </c>
      <c r="W255" t="s">
        <v>1151</v>
      </c>
      <c r="X255">
        <v>0</v>
      </c>
      <c r="Z255" s="8" t="s">
        <v>1138</v>
      </c>
      <c r="AA255" s="6" t="s">
        <v>1145</v>
      </c>
      <c r="AB255" s="6" t="s">
        <v>1145</v>
      </c>
      <c r="AC255" s="6" t="s">
        <v>1146</v>
      </c>
      <c r="AE255" s="6" t="s">
        <v>1150</v>
      </c>
      <c r="AF255" s="6" t="s">
        <v>1142</v>
      </c>
    </row>
    <row r="256" spans="1:32" ht="15.75" customHeight="1">
      <c r="A256" s="2">
        <v>126</v>
      </c>
      <c r="B256" s="34" t="s">
        <v>529</v>
      </c>
      <c r="C256">
        <v>0</v>
      </c>
      <c r="D256">
        <v>0</v>
      </c>
      <c r="E256" t="s">
        <v>687</v>
      </c>
      <c r="F256" t="s">
        <v>688</v>
      </c>
      <c r="G256" s="8" t="s">
        <v>888</v>
      </c>
      <c r="H256" s="8" t="s">
        <v>888</v>
      </c>
      <c r="I256" s="8"/>
      <c r="J256" s="8"/>
      <c r="K256" s="22" t="s">
        <v>1322</v>
      </c>
      <c r="L256" t="s">
        <v>1149</v>
      </c>
      <c r="M256" t="s">
        <v>1137</v>
      </c>
      <c r="N256" t="s">
        <v>693</v>
      </c>
      <c r="O256" s="26">
        <v>0</v>
      </c>
      <c r="P256">
        <v>3</v>
      </c>
      <c r="Q256">
        <v>4</v>
      </c>
      <c r="R256">
        <v>59</v>
      </c>
      <c r="S256" s="26">
        <v>1</v>
      </c>
      <c r="T256">
        <v>3</v>
      </c>
      <c r="U256">
        <v>4</v>
      </c>
      <c r="V256">
        <v>59.4</v>
      </c>
      <c r="W256" t="s">
        <v>1151</v>
      </c>
      <c r="X256">
        <v>0</v>
      </c>
      <c r="Z256" s="8" t="s">
        <v>1138</v>
      </c>
      <c r="AA256" s="6" t="s">
        <v>1147</v>
      </c>
      <c r="AB256" s="6" t="s">
        <v>1147</v>
      </c>
      <c r="AC256" s="6" t="s">
        <v>1148</v>
      </c>
      <c r="AE256" s="6" t="s">
        <v>1150</v>
      </c>
      <c r="AF256" s="6" t="s">
        <v>1142</v>
      </c>
    </row>
    <row r="257" spans="1:32" ht="15.75" customHeight="1">
      <c r="A257" s="2">
        <v>126</v>
      </c>
      <c r="B257" s="34" t="s">
        <v>529</v>
      </c>
      <c r="C257">
        <v>0</v>
      </c>
      <c r="D257">
        <v>0</v>
      </c>
      <c r="E257" t="s">
        <v>687</v>
      </c>
      <c r="F257" t="s">
        <v>688</v>
      </c>
      <c r="G257" t="s">
        <v>955</v>
      </c>
      <c r="H257" s="22" t="s">
        <v>1349</v>
      </c>
      <c r="K257" s="22" t="s">
        <v>1322</v>
      </c>
      <c r="L257" t="s">
        <v>728</v>
      </c>
      <c r="M257" t="s">
        <v>1137</v>
      </c>
      <c r="N257" t="s">
        <v>693</v>
      </c>
      <c r="O257" s="26">
        <v>0</v>
      </c>
      <c r="P257">
        <v>2</v>
      </c>
      <c r="Q257">
        <v>4</v>
      </c>
      <c r="R257">
        <v>6839</v>
      </c>
      <c r="S257" s="26">
        <v>1</v>
      </c>
      <c r="T257">
        <v>2</v>
      </c>
      <c r="U257">
        <v>4</v>
      </c>
      <c r="V257">
        <v>7073</v>
      </c>
      <c r="W257" t="s">
        <v>1151</v>
      </c>
      <c r="X257">
        <v>0</v>
      </c>
      <c r="Z257" s="8" t="s">
        <v>1138</v>
      </c>
      <c r="AA257" s="6" t="s">
        <v>1139</v>
      </c>
      <c r="AB257" s="6" t="s">
        <v>1139</v>
      </c>
      <c r="AC257" s="6" t="s">
        <v>1140</v>
      </c>
      <c r="AE257" s="6" t="s">
        <v>1150</v>
      </c>
      <c r="AF257" s="6" t="s">
        <v>1142</v>
      </c>
    </row>
    <row r="258" spans="1:32" ht="15.75" customHeight="1">
      <c r="A258" s="2">
        <v>126</v>
      </c>
      <c r="B258" s="34" t="s">
        <v>529</v>
      </c>
      <c r="C258">
        <v>0</v>
      </c>
      <c r="D258">
        <v>0</v>
      </c>
      <c r="E258" t="s">
        <v>687</v>
      </c>
      <c r="F258" t="s">
        <v>688</v>
      </c>
      <c r="G258" t="s">
        <v>955</v>
      </c>
      <c r="H258" s="22" t="s">
        <v>1349</v>
      </c>
      <c r="K258" s="22" t="s">
        <v>1322</v>
      </c>
      <c r="L258" t="s">
        <v>728</v>
      </c>
      <c r="M258" t="s">
        <v>1137</v>
      </c>
      <c r="N258" t="s">
        <v>693</v>
      </c>
      <c r="O258" s="26">
        <v>0</v>
      </c>
      <c r="P258">
        <v>3</v>
      </c>
      <c r="Q258">
        <v>4</v>
      </c>
      <c r="R258">
        <v>6993</v>
      </c>
      <c r="S258" s="26">
        <v>1</v>
      </c>
      <c r="T258">
        <v>3</v>
      </c>
      <c r="U258">
        <v>4</v>
      </c>
      <c r="V258">
        <v>6820</v>
      </c>
      <c r="W258" t="s">
        <v>1151</v>
      </c>
      <c r="X258">
        <v>0</v>
      </c>
      <c r="Z258" s="8" t="s">
        <v>1138</v>
      </c>
      <c r="AA258" s="6" t="s">
        <v>1143</v>
      </c>
      <c r="AB258" s="6" t="s">
        <v>1143</v>
      </c>
      <c r="AC258" s="6" t="s">
        <v>1144</v>
      </c>
      <c r="AE258" s="6" t="s">
        <v>1150</v>
      </c>
      <c r="AF258" s="6" t="s">
        <v>1142</v>
      </c>
    </row>
    <row r="259" spans="1:32" ht="15.75" customHeight="1">
      <c r="A259" s="2">
        <v>126</v>
      </c>
      <c r="B259" s="34" t="s">
        <v>529</v>
      </c>
      <c r="C259">
        <v>0</v>
      </c>
      <c r="D259">
        <v>0</v>
      </c>
      <c r="E259" t="s">
        <v>687</v>
      </c>
      <c r="F259" t="s">
        <v>688</v>
      </c>
      <c r="G259" t="s">
        <v>955</v>
      </c>
      <c r="H259" s="22" t="s">
        <v>1349</v>
      </c>
      <c r="K259" s="22" t="s">
        <v>1322</v>
      </c>
      <c r="L259" t="s">
        <v>728</v>
      </c>
      <c r="M259" t="s">
        <v>1137</v>
      </c>
      <c r="N259" t="s">
        <v>693</v>
      </c>
      <c r="O259" s="26">
        <v>0</v>
      </c>
      <c r="P259">
        <v>2</v>
      </c>
      <c r="Q259">
        <v>4</v>
      </c>
      <c r="R259">
        <v>7030</v>
      </c>
      <c r="S259" s="26">
        <v>1</v>
      </c>
      <c r="T259">
        <v>2</v>
      </c>
      <c r="U259">
        <v>4</v>
      </c>
      <c r="V259">
        <v>7290</v>
      </c>
      <c r="W259" t="s">
        <v>1151</v>
      </c>
      <c r="X259">
        <v>0</v>
      </c>
      <c r="Z259" s="8" t="s">
        <v>1138</v>
      </c>
      <c r="AA259" s="6" t="s">
        <v>1145</v>
      </c>
      <c r="AB259" s="6" t="s">
        <v>1145</v>
      </c>
      <c r="AC259" s="6" t="s">
        <v>1146</v>
      </c>
      <c r="AE259" s="6" t="s">
        <v>1150</v>
      </c>
      <c r="AF259" s="6" t="s">
        <v>1142</v>
      </c>
    </row>
    <row r="260" spans="1:32" ht="15.75" customHeight="1">
      <c r="A260" s="2">
        <v>126</v>
      </c>
      <c r="B260" s="34" t="s">
        <v>529</v>
      </c>
      <c r="C260">
        <v>0</v>
      </c>
      <c r="D260">
        <v>0</v>
      </c>
      <c r="E260" t="s">
        <v>687</v>
      </c>
      <c r="F260" t="s">
        <v>688</v>
      </c>
      <c r="G260" t="s">
        <v>955</v>
      </c>
      <c r="H260" s="22" t="s">
        <v>1349</v>
      </c>
      <c r="K260" s="22" t="s">
        <v>1322</v>
      </c>
      <c r="L260" t="s">
        <v>728</v>
      </c>
      <c r="M260" t="s">
        <v>1137</v>
      </c>
      <c r="N260" t="s">
        <v>693</v>
      </c>
      <c r="O260" s="26">
        <v>0</v>
      </c>
      <c r="P260">
        <v>3</v>
      </c>
      <c r="Q260">
        <v>4</v>
      </c>
      <c r="R260">
        <v>6979</v>
      </c>
      <c r="S260" s="26">
        <v>1</v>
      </c>
      <c r="T260">
        <v>3</v>
      </c>
      <c r="U260">
        <v>4</v>
      </c>
      <c r="V260">
        <v>7115</v>
      </c>
      <c r="W260" t="s">
        <v>1151</v>
      </c>
      <c r="X260">
        <v>0</v>
      </c>
      <c r="Z260" s="8" t="s">
        <v>1138</v>
      </c>
      <c r="AA260" s="6" t="s">
        <v>1147</v>
      </c>
      <c r="AB260" s="6" t="s">
        <v>1147</v>
      </c>
      <c r="AC260" s="6" t="s">
        <v>1148</v>
      </c>
      <c r="AE260" s="6" t="s">
        <v>1150</v>
      </c>
      <c r="AF260" s="6" t="s">
        <v>1142</v>
      </c>
    </row>
    <row r="261" spans="1:32" ht="15.75" customHeight="1">
      <c r="A261" s="2">
        <v>126</v>
      </c>
      <c r="B261" s="34" t="s">
        <v>529</v>
      </c>
      <c r="C261">
        <v>0</v>
      </c>
      <c r="D261">
        <v>0</v>
      </c>
      <c r="E261" t="s">
        <v>687</v>
      </c>
      <c r="F261" t="s">
        <v>688</v>
      </c>
      <c r="G261" t="s">
        <v>945</v>
      </c>
      <c r="H261" s="22" t="s">
        <v>1348</v>
      </c>
      <c r="K261" s="22" t="s">
        <v>1322</v>
      </c>
      <c r="L261" t="s">
        <v>728</v>
      </c>
      <c r="M261" t="s">
        <v>1137</v>
      </c>
      <c r="N261" t="s">
        <v>693</v>
      </c>
      <c r="O261" s="26">
        <v>0</v>
      </c>
      <c r="P261">
        <v>2</v>
      </c>
      <c r="Q261">
        <v>4</v>
      </c>
      <c r="R261">
        <v>216</v>
      </c>
      <c r="S261" s="26">
        <v>1</v>
      </c>
      <c r="T261">
        <v>2</v>
      </c>
      <c r="U261">
        <v>4</v>
      </c>
      <c r="V261">
        <v>220</v>
      </c>
      <c r="W261" t="s">
        <v>1151</v>
      </c>
      <c r="X261">
        <v>0</v>
      </c>
      <c r="Z261" s="8" t="s">
        <v>1138</v>
      </c>
      <c r="AA261" s="6" t="s">
        <v>1139</v>
      </c>
      <c r="AB261" s="6" t="s">
        <v>1139</v>
      </c>
      <c r="AC261" s="6" t="s">
        <v>1140</v>
      </c>
      <c r="AE261" s="6" t="s">
        <v>1150</v>
      </c>
      <c r="AF261" s="6" t="s">
        <v>1142</v>
      </c>
    </row>
    <row r="262" spans="1:32" ht="15.75" customHeight="1">
      <c r="A262" s="2">
        <v>126</v>
      </c>
      <c r="B262" s="34" t="s">
        <v>529</v>
      </c>
      <c r="C262">
        <v>0</v>
      </c>
      <c r="D262">
        <v>0</v>
      </c>
      <c r="E262" t="s">
        <v>687</v>
      </c>
      <c r="F262" t="s">
        <v>688</v>
      </c>
      <c r="G262" t="s">
        <v>945</v>
      </c>
      <c r="H262" s="22" t="s">
        <v>1348</v>
      </c>
      <c r="K262" s="22" t="s">
        <v>1322</v>
      </c>
      <c r="L262" t="s">
        <v>728</v>
      </c>
      <c r="M262" t="s">
        <v>1137</v>
      </c>
      <c r="N262" t="s">
        <v>693</v>
      </c>
      <c r="O262" s="26">
        <v>0</v>
      </c>
      <c r="P262">
        <v>3</v>
      </c>
      <c r="Q262">
        <v>4</v>
      </c>
      <c r="R262">
        <v>220</v>
      </c>
      <c r="S262" s="26">
        <v>1</v>
      </c>
      <c r="T262">
        <v>3</v>
      </c>
      <c r="U262">
        <v>4</v>
      </c>
      <c r="V262">
        <v>214</v>
      </c>
      <c r="W262" t="s">
        <v>1151</v>
      </c>
      <c r="X262">
        <v>0</v>
      </c>
      <c r="Z262" s="8" t="s">
        <v>1138</v>
      </c>
      <c r="AA262" s="6" t="s">
        <v>1143</v>
      </c>
      <c r="AB262" s="6" t="s">
        <v>1143</v>
      </c>
      <c r="AC262" s="6" t="s">
        <v>1144</v>
      </c>
      <c r="AE262" s="6" t="s">
        <v>1150</v>
      </c>
      <c r="AF262" s="6" t="s">
        <v>1142</v>
      </c>
    </row>
    <row r="263" spans="1:32" ht="15.75" customHeight="1">
      <c r="A263" s="2">
        <v>126</v>
      </c>
      <c r="B263" s="34" t="s">
        <v>529</v>
      </c>
      <c r="C263">
        <v>0</v>
      </c>
      <c r="D263">
        <v>0</v>
      </c>
      <c r="E263" t="s">
        <v>687</v>
      </c>
      <c r="F263" t="s">
        <v>688</v>
      </c>
      <c r="G263" t="s">
        <v>945</v>
      </c>
      <c r="H263" s="22" t="s">
        <v>1348</v>
      </c>
      <c r="K263" s="22" t="s">
        <v>1322</v>
      </c>
      <c r="L263" t="s">
        <v>728</v>
      </c>
      <c r="M263" t="s">
        <v>1137</v>
      </c>
      <c r="N263" t="s">
        <v>693</v>
      </c>
      <c r="O263" s="26">
        <v>0</v>
      </c>
      <c r="P263">
        <v>2</v>
      </c>
      <c r="Q263">
        <v>4</v>
      </c>
      <c r="R263">
        <v>221</v>
      </c>
      <c r="S263" s="26">
        <v>1</v>
      </c>
      <c r="T263">
        <v>2</v>
      </c>
      <c r="U263">
        <v>4</v>
      </c>
      <c r="V263">
        <v>224</v>
      </c>
      <c r="W263" t="s">
        <v>1151</v>
      </c>
      <c r="X263">
        <v>0</v>
      </c>
      <c r="Z263" s="8" t="s">
        <v>1138</v>
      </c>
      <c r="AA263" s="6" t="s">
        <v>1145</v>
      </c>
      <c r="AB263" s="6" t="s">
        <v>1145</v>
      </c>
      <c r="AC263" s="6" t="s">
        <v>1146</v>
      </c>
      <c r="AE263" s="6" t="s">
        <v>1150</v>
      </c>
      <c r="AF263" s="6" t="s">
        <v>1142</v>
      </c>
    </row>
    <row r="264" spans="1:32" ht="15.75" customHeight="1">
      <c r="A264" s="2">
        <v>126</v>
      </c>
      <c r="B264" s="34" t="s">
        <v>529</v>
      </c>
      <c r="C264">
        <v>0</v>
      </c>
      <c r="D264">
        <v>0</v>
      </c>
      <c r="E264" t="s">
        <v>687</v>
      </c>
      <c r="F264" t="s">
        <v>688</v>
      </c>
      <c r="G264" t="s">
        <v>945</v>
      </c>
      <c r="H264" s="22" t="s">
        <v>1348</v>
      </c>
      <c r="K264" s="22" t="s">
        <v>1322</v>
      </c>
      <c r="L264" t="s">
        <v>728</v>
      </c>
      <c r="M264" t="s">
        <v>1137</v>
      </c>
      <c r="N264" t="s">
        <v>693</v>
      </c>
      <c r="O264" s="26">
        <v>0</v>
      </c>
      <c r="P264">
        <v>3</v>
      </c>
      <c r="Q264">
        <v>4</v>
      </c>
      <c r="R264">
        <v>220</v>
      </c>
      <c r="S264" s="26">
        <v>1</v>
      </c>
      <c r="T264">
        <v>3</v>
      </c>
      <c r="U264">
        <v>4</v>
      </c>
      <c r="V264">
        <v>227</v>
      </c>
      <c r="W264" t="s">
        <v>1151</v>
      </c>
      <c r="X264">
        <v>0</v>
      </c>
      <c r="Z264" s="8" t="s">
        <v>1138</v>
      </c>
      <c r="AA264" s="6" t="s">
        <v>1147</v>
      </c>
      <c r="AB264" s="6" t="s">
        <v>1147</v>
      </c>
      <c r="AC264" s="6" t="s">
        <v>1148</v>
      </c>
      <c r="AE264" s="6" t="s">
        <v>1150</v>
      </c>
      <c r="AF264" s="6" t="s">
        <v>1142</v>
      </c>
    </row>
    <row r="265" spans="1:32" ht="15.75" customHeight="1">
      <c r="A265" s="2">
        <v>126</v>
      </c>
      <c r="B265" s="34" t="s">
        <v>529</v>
      </c>
      <c r="C265">
        <v>0</v>
      </c>
      <c r="D265">
        <v>0</v>
      </c>
      <c r="E265" t="s">
        <v>687</v>
      </c>
      <c r="F265" t="s">
        <v>688</v>
      </c>
      <c r="G265" t="s">
        <v>896</v>
      </c>
      <c r="H265" s="8" t="s">
        <v>888</v>
      </c>
      <c r="K265" s="22" t="s">
        <v>1322</v>
      </c>
      <c r="L265" t="s">
        <v>728</v>
      </c>
      <c r="M265" t="s">
        <v>1137</v>
      </c>
      <c r="N265" t="s">
        <v>693</v>
      </c>
      <c r="O265" s="26">
        <v>0</v>
      </c>
      <c r="P265">
        <v>2</v>
      </c>
      <c r="Q265">
        <v>4</v>
      </c>
      <c r="R265">
        <v>180</v>
      </c>
      <c r="S265" s="26">
        <v>1</v>
      </c>
      <c r="T265">
        <v>2</v>
      </c>
      <c r="U265">
        <v>4</v>
      </c>
      <c r="V265">
        <v>178</v>
      </c>
      <c r="W265" t="s">
        <v>1151</v>
      </c>
      <c r="X265">
        <v>0</v>
      </c>
      <c r="Z265" s="8" t="s">
        <v>1138</v>
      </c>
      <c r="AA265" s="6" t="s">
        <v>1139</v>
      </c>
      <c r="AB265" s="6" t="s">
        <v>1139</v>
      </c>
      <c r="AC265" s="6" t="s">
        <v>1140</v>
      </c>
      <c r="AE265" s="6" t="s">
        <v>1150</v>
      </c>
      <c r="AF265" s="6" t="s">
        <v>1142</v>
      </c>
    </row>
    <row r="266" spans="1:32" ht="15.75" customHeight="1">
      <c r="A266" s="2">
        <v>126</v>
      </c>
      <c r="B266" s="34" t="s">
        <v>529</v>
      </c>
      <c r="C266">
        <v>0</v>
      </c>
      <c r="D266">
        <v>0</v>
      </c>
      <c r="E266" t="s">
        <v>687</v>
      </c>
      <c r="F266" t="s">
        <v>688</v>
      </c>
      <c r="G266" t="s">
        <v>896</v>
      </c>
      <c r="H266" s="8" t="s">
        <v>888</v>
      </c>
      <c r="K266" s="22" t="s">
        <v>1322</v>
      </c>
      <c r="L266" t="s">
        <v>728</v>
      </c>
      <c r="M266" t="s">
        <v>1137</v>
      </c>
      <c r="N266" t="s">
        <v>693</v>
      </c>
      <c r="O266" s="26">
        <v>0</v>
      </c>
      <c r="P266">
        <v>3</v>
      </c>
      <c r="Q266">
        <v>4</v>
      </c>
      <c r="R266">
        <v>179</v>
      </c>
      <c r="S266" s="26">
        <v>1</v>
      </c>
      <c r="T266">
        <v>3</v>
      </c>
      <c r="U266">
        <v>4</v>
      </c>
      <c r="V266">
        <v>179</v>
      </c>
      <c r="W266" t="s">
        <v>1151</v>
      </c>
      <c r="X266">
        <v>0</v>
      </c>
      <c r="Z266" s="8" t="s">
        <v>1138</v>
      </c>
      <c r="AA266" s="6" t="s">
        <v>1143</v>
      </c>
      <c r="AB266" s="6" t="s">
        <v>1143</v>
      </c>
      <c r="AC266" s="6" t="s">
        <v>1144</v>
      </c>
      <c r="AE266" s="6" t="s">
        <v>1150</v>
      </c>
      <c r="AF266" s="6" t="s">
        <v>1142</v>
      </c>
    </row>
    <row r="267" spans="1:32" ht="15.75" customHeight="1">
      <c r="A267" s="2">
        <v>126</v>
      </c>
      <c r="B267" s="34" t="s">
        <v>529</v>
      </c>
      <c r="C267">
        <v>0</v>
      </c>
      <c r="D267">
        <v>0</v>
      </c>
      <c r="E267" t="s">
        <v>687</v>
      </c>
      <c r="F267" t="s">
        <v>688</v>
      </c>
      <c r="G267" t="s">
        <v>896</v>
      </c>
      <c r="H267" s="8" t="s">
        <v>888</v>
      </c>
      <c r="K267" s="22" t="s">
        <v>1322</v>
      </c>
      <c r="L267" t="s">
        <v>728</v>
      </c>
      <c r="M267" t="s">
        <v>1137</v>
      </c>
      <c r="N267" t="s">
        <v>693</v>
      </c>
      <c r="O267" s="26">
        <v>0</v>
      </c>
      <c r="P267">
        <v>2</v>
      </c>
      <c r="Q267">
        <v>4</v>
      </c>
      <c r="R267">
        <v>177</v>
      </c>
      <c r="S267" s="26">
        <v>1</v>
      </c>
      <c r="T267">
        <v>2</v>
      </c>
      <c r="U267">
        <v>4</v>
      </c>
      <c r="V267">
        <v>182</v>
      </c>
      <c r="W267" t="s">
        <v>1151</v>
      </c>
      <c r="X267">
        <v>0</v>
      </c>
      <c r="Z267" s="8" t="s">
        <v>1138</v>
      </c>
      <c r="AA267" s="6" t="s">
        <v>1145</v>
      </c>
      <c r="AB267" s="6" t="s">
        <v>1145</v>
      </c>
      <c r="AC267" s="6" t="s">
        <v>1146</v>
      </c>
      <c r="AE267" s="6" t="s">
        <v>1150</v>
      </c>
      <c r="AF267" s="6" t="s">
        <v>1142</v>
      </c>
    </row>
    <row r="268" spans="1:32" ht="15.75" customHeight="1">
      <c r="A268" s="2">
        <v>126</v>
      </c>
      <c r="B268" s="34" t="s">
        <v>529</v>
      </c>
      <c r="C268">
        <v>0</v>
      </c>
      <c r="D268">
        <v>0</v>
      </c>
      <c r="E268" t="s">
        <v>687</v>
      </c>
      <c r="F268" t="s">
        <v>688</v>
      </c>
      <c r="G268" t="s">
        <v>896</v>
      </c>
      <c r="H268" s="8" t="s">
        <v>888</v>
      </c>
      <c r="K268" s="22" t="s">
        <v>1322</v>
      </c>
      <c r="L268" t="s">
        <v>728</v>
      </c>
      <c r="M268" t="s">
        <v>1137</v>
      </c>
      <c r="N268" t="s">
        <v>693</v>
      </c>
      <c r="O268" s="26">
        <v>0</v>
      </c>
      <c r="P268">
        <v>3</v>
      </c>
      <c r="Q268">
        <v>4</v>
      </c>
      <c r="R268">
        <v>178</v>
      </c>
      <c r="S268" s="26">
        <v>1</v>
      </c>
      <c r="T268">
        <v>3</v>
      </c>
      <c r="U268">
        <v>4</v>
      </c>
      <c r="V268">
        <v>178</v>
      </c>
      <c r="W268" t="s">
        <v>1151</v>
      </c>
      <c r="X268">
        <v>0</v>
      </c>
      <c r="Z268" s="8" t="s">
        <v>1138</v>
      </c>
      <c r="AA268" s="6" t="s">
        <v>1147</v>
      </c>
      <c r="AB268" s="6" t="s">
        <v>1147</v>
      </c>
      <c r="AC268" s="6" t="s">
        <v>1148</v>
      </c>
      <c r="AE268" s="6" t="s">
        <v>1150</v>
      </c>
      <c r="AF268" s="6" t="s">
        <v>1142</v>
      </c>
    </row>
    <row r="269" spans="1:32" ht="15.75" customHeight="1">
      <c r="A269" s="2">
        <v>127</v>
      </c>
      <c r="B269" s="34" t="s">
        <v>531</v>
      </c>
      <c r="C269">
        <v>2</v>
      </c>
      <c r="D269">
        <v>0</v>
      </c>
      <c r="E269" t="s">
        <v>687</v>
      </c>
      <c r="F269" t="s">
        <v>688</v>
      </c>
      <c r="G269" t="s">
        <v>711</v>
      </c>
      <c r="H269" s="22" t="s">
        <v>711</v>
      </c>
      <c r="K269" s="22">
        <v>2</v>
      </c>
      <c r="L269" t="s">
        <v>986</v>
      </c>
      <c r="N269" t="s">
        <v>693</v>
      </c>
      <c r="O269" s="26">
        <v>0</v>
      </c>
      <c r="R269">
        <v>10.18</v>
      </c>
      <c r="S269" s="26">
        <v>1</v>
      </c>
      <c r="V269">
        <v>10.15</v>
      </c>
      <c r="W269" t="s">
        <v>705</v>
      </c>
      <c r="Y269">
        <v>0</v>
      </c>
      <c r="Z269" t="s">
        <v>599</v>
      </c>
      <c r="AA269" s="6" t="s">
        <v>708</v>
      </c>
      <c r="AB269" s="6" t="s">
        <v>708</v>
      </c>
      <c r="AC269" s="6" t="s">
        <v>712</v>
      </c>
      <c r="AD269" s="6" t="s">
        <v>712</v>
      </c>
      <c r="AE269" s="6" t="s">
        <v>1152</v>
      </c>
      <c r="AF269" s="6" t="s">
        <v>1153</v>
      </c>
    </row>
    <row r="270" spans="1:32" ht="15.75" customHeight="1">
      <c r="A270" s="2">
        <v>127</v>
      </c>
      <c r="B270" s="34" t="s">
        <v>531</v>
      </c>
      <c r="C270">
        <v>3</v>
      </c>
      <c r="D270">
        <v>0</v>
      </c>
      <c r="E270" t="s">
        <v>687</v>
      </c>
      <c r="F270" t="s">
        <v>688</v>
      </c>
      <c r="G270" t="s">
        <v>711</v>
      </c>
      <c r="H270" s="22" t="s">
        <v>711</v>
      </c>
      <c r="K270" s="22">
        <v>3</v>
      </c>
      <c r="L270" t="s">
        <v>986</v>
      </c>
      <c r="N270" t="s">
        <v>693</v>
      </c>
      <c r="O270" s="26">
        <v>0</v>
      </c>
      <c r="R270">
        <v>12.18</v>
      </c>
      <c r="S270" s="26">
        <v>1</v>
      </c>
      <c r="V270">
        <v>12.09</v>
      </c>
      <c r="W270" t="s">
        <v>705</v>
      </c>
      <c r="Y270">
        <v>0</v>
      </c>
      <c r="Z270" t="s">
        <v>599</v>
      </c>
      <c r="AA270" s="6" t="s">
        <v>708</v>
      </c>
      <c r="AB270" s="6" t="s">
        <v>708</v>
      </c>
      <c r="AC270" s="6" t="s">
        <v>712</v>
      </c>
      <c r="AD270" s="6" t="s">
        <v>712</v>
      </c>
      <c r="AE270" s="6" t="s">
        <v>1152</v>
      </c>
      <c r="AF270" s="6" t="s">
        <v>1153</v>
      </c>
    </row>
    <row r="271" spans="1:32" ht="15.75" customHeight="1">
      <c r="A271" s="2">
        <v>127</v>
      </c>
      <c r="B271" s="34" t="s">
        <v>531</v>
      </c>
      <c r="C271">
        <v>4</v>
      </c>
      <c r="D271">
        <v>0</v>
      </c>
      <c r="E271" t="s">
        <v>687</v>
      </c>
      <c r="F271" t="s">
        <v>688</v>
      </c>
      <c r="G271" t="s">
        <v>711</v>
      </c>
      <c r="H271" s="22" t="s">
        <v>711</v>
      </c>
      <c r="K271" s="22">
        <v>4</v>
      </c>
      <c r="L271" t="s">
        <v>986</v>
      </c>
      <c r="N271" t="s">
        <v>693</v>
      </c>
      <c r="O271" s="26">
        <v>0</v>
      </c>
      <c r="R271">
        <v>11.48</v>
      </c>
      <c r="S271" s="26">
        <v>1</v>
      </c>
      <c r="V271">
        <v>11.6</v>
      </c>
      <c r="W271" t="s">
        <v>705</v>
      </c>
      <c r="Y271">
        <v>0</v>
      </c>
      <c r="Z271" t="s">
        <v>599</v>
      </c>
      <c r="AA271" s="6" t="s">
        <v>708</v>
      </c>
      <c r="AB271" s="6" t="s">
        <v>708</v>
      </c>
      <c r="AC271" s="6" t="s">
        <v>712</v>
      </c>
      <c r="AD271" s="6" t="s">
        <v>712</v>
      </c>
      <c r="AE271" s="6" t="s">
        <v>1152</v>
      </c>
      <c r="AF271" s="6" t="s">
        <v>1153</v>
      </c>
    </row>
    <row r="272" spans="1:32" ht="15.75" customHeight="1">
      <c r="A272" s="2">
        <v>127</v>
      </c>
      <c r="B272" s="34" t="s">
        <v>531</v>
      </c>
      <c r="C272">
        <v>1</v>
      </c>
      <c r="D272">
        <v>0</v>
      </c>
      <c r="E272" t="s">
        <v>687</v>
      </c>
      <c r="F272" s="8" t="s">
        <v>742</v>
      </c>
      <c r="G272" t="s">
        <v>818</v>
      </c>
      <c r="H272" s="22" t="s">
        <v>1350</v>
      </c>
      <c r="J272" s="67" t="s">
        <v>1327</v>
      </c>
      <c r="K272" s="22">
        <v>1</v>
      </c>
      <c r="L272" t="s">
        <v>986</v>
      </c>
      <c r="N272" t="s">
        <v>693</v>
      </c>
      <c r="O272" s="26">
        <v>0</v>
      </c>
      <c r="R272">
        <v>5.35</v>
      </c>
      <c r="S272" s="26">
        <v>1</v>
      </c>
      <c r="V272">
        <v>5.22</v>
      </c>
      <c r="W272" t="s">
        <v>705</v>
      </c>
      <c r="Y272">
        <v>0</v>
      </c>
      <c r="Z272" t="s">
        <v>599</v>
      </c>
      <c r="AA272" s="6" t="s">
        <v>708</v>
      </c>
      <c r="AB272" s="6" t="s">
        <v>708</v>
      </c>
      <c r="AC272" s="6" t="s">
        <v>712</v>
      </c>
      <c r="AD272" s="6" t="s">
        <v>712</v>
      </c>
      <c r="AE272" s="6" t="s">
        <v>1154</v>
      </c>
      <c r="AF272" s="6" t="s">
        <v>1155</v>
      </c>
    </row>
    <row r="273" spans="1:33" ht="15.75" customHeight="1">
      <c r="A273" s="2">
        <v>127</v>
      </c>
      <c r="B273" s="34" t="s">
        <v>531</v>
      </c>
      <c r="C273">
        <v>2</v>
      </c>
      <c r="D273">
        <v>0</v>
      </c>
      <c r="E273" t="s">
        <v>687</v>
      </c>
      <c r="F273" s="8" t="s">
        <v>742</v>
      </c>
      <c r="G273" t="s">
        <v>818</v>
      </c>
      <c r="H273" s="22" t="s">
        <v>1350</v>
      </c>
      <c r="J273" s="67" t="s">
        <v>1327</v>
      </c>
      <c r="K273" s="22">
        <v>2</v>
      </c>
      <c r="L273" t="s">
        <v>986</v>
      </c>
      <c r="N273" t="s">
        <v>693</v>
      </c>
      <c r="O273" s="26">
        <v>0</v>
      </c>
      <c r="R273">
        <v>6.03</v>
      </c>
      <c r="S273" s="26">
        <v>1</v>
      </c>
      <c r="V273">
        <v>6.19</v>
      </c>
      <c r="W273" t="s">
        <v>705</v>
      </c>
      <c r="Y273">
        <v>0</v>
      </c>
      <c r="Z273" t="s">
        <v>599</v>
      </c>
      <c r="AA273" s="6" t="s">
        <v>708</v>
      </c>
      <c r="AB273" s="6" t="s">
        <v>708</v>
      </c>
      <c r="AC273" s="6" t="s">
        <v>712</v>
      </c>
      <c r="AD273" s="6" t="s">
        <v>712</v>
      </c>
      <c r="AE273" s="6" t="s">
        <v>1154</v>
      </c>
      <c r="AF273" s="6" t="s">
        <v>1155</v>
      </c>
    </row>
    <row r="274" spans="1:33" ht="15.75" customHeight="1">
      <c r="A274" s="2">
        <v>127</v>
      </c>
      <c r="B274" s="34" t="s">
        <v>531</v>
      </c>
      <c r="C274">
        <v>3</v>
      </c>
      <c r="D274">
        <v>0</v>
      </c>
      <c r="E274" t="s">
        <v>687</v>
      </c>
      <c r="F274" s="8" t="s">
        <v>742</v>
      </c>
      <c r="G274" t="s">
        <v>818</v>
      </c>
      <c r="H274" s="22" t="s">
        <v>1350</v>
      </c>
      <c r="J274" s="67" t="s">
        <v>1327</v>
      </c>
      <c r="K274" s="22">
        <v>3</v>
      </c>
      <c r="L274" t="s">
        <v>986</v>
      </c>
      <c r="N274" t="s">
        <v>693</v>
      </c>
      <c r="O274" s="26">
        <v>0</v>
      </c>
      <c r="R274">
        <v>11.91</v>
      </c>
      <c r="S274" s="26">
        <v>1</v>
      </c>
      <c r="V274">
        <v>11.3</v>
      </c>
      <c r="W274">
        <v>0.05</v>
      </c>
      <c r="Y274">
        <v>1</v>
      </c>
      <c r="Z274" t="s">
        <v>599</v>
      </c>
      <c r="AA274" s="6" t="s">
        <v>708</v>
      </c>
      <c r="AB274" s="6" t="s">
        <v>708</v>
      </c>
      <c r="AC274" s="6" t="s">
        <v>712</v>
      </c>
      <c r="AD274" s="6" t="s">
        <v>712</v>
      </c>
      <c r="AE274" s="6" t="s">
        <v>1154</v>
      </c>
      <c r="AF274" s="6" t="s">
        <v>1155</v>
      </c>
    </row>
    <row r="275" spans="1:33" ht="15.75" customHeight="1">
      <c r="A275" s="2">
        <v>127</v>
      </c>
      <c r="B275" s="34" t="s">
        <v>531</v>
      </c>
      <c r="C275">
        <v>4</v>
      </c>
      <c r="D275">
        <v>0</v>
      </c>
      <c r="E275" t="s">
        <v>687</v>
      </c>
      <c r="F275" s="8" t="s">
        <v>742</v>
      </c>
      <c r="G275" t="s">
        <v>818</v>
      </c>
      <c r="H275" s="22" t="s">
        <v>1350</v>
      </c>
      <c r="J275" s="67" t="s">
        <v>1327</v>
      </c>
      <c r="K275" s="22">
        <v>4</v>
      </c>
      <c r="L275" t="s">
        <v>986</v>
      </c>
      <c r="N275" t="s">
        <v>693</v>
      </c>
      <c r="O275" s="26">
        <v>0</v>
      </c>
      <c r="R275">
        <v>3.46</v>
      </c>
      <c r="S275" s="26">
        <v>1</v>
      </c>
      <c r="V275">
        <v>3.5</v>
      </c>
      <c r="W275" t="s">
        <v>705</v>
      </c>
      <c r="Y275">
        <v>0</v>
      </c>
      <c r="Z275" t="s">
        <v>599</v>
      </c>
      <c r="AA275" s="6" t="s">
        <v>708</v>
      </c>
      <c r="AB275" s="6" t="s">
        <v>708</v>
      </c>
      <c r="AC275" s="6" t="s">
        <v>712</v>
      </c>
      <c r="AD275" s="6" t="s">
        <v>712</v>
      </c>
      <c r="AE275" s="6" t="s">
        <v>1154</v>
      </c>
      <c r="AF275" s="6" t="s">
        <v>1155</v>
      </c>
    </row>
    <row r="276" spans="1:33" ht="15.75" customHeight="1">
      <c r="A276" s="2">
        <v>128</v>
      </c>
      <c r="B276" s="34" t="s">
        <v>532</v>
      </c>
      <c r="C276" s="6">
        <v>1</v>
      </c>
      <c r="D276" s="6">
        <v>0</v>
      </c>
      <c r="E276" s="6" t="s">
        <v>687</v>
      </c>
      <c r="F276" s="6" t="s">
        <v>688</v>
      </c>
      <c r="G276" s="6" t="s">
        <v>711</v>
      </c>
      <c r="H276" s="6" t="s">
        <v>711</v>
      </c>
      <c r="I276" s="6"/>
      <c r="J276" s="6"/>
      <c r="K276" s="6">
        <v>1</v>
      </c>
      <c r="L276" s="6" t="s">
        <v>986</v>
      </c>
      <c r="M276" s="6" t="s">
        <v>692</v>
      </c>
      <c r="N276" s="6" t="s">
        <v>693</v>
      </c>
      <c r="O276" s="26">
        <v>0</v>
      </c>
      <c r="P276" s="6"/>
      <c r="Q276" s="6"/>
      <c r="R276" s="6">
        <v>11.7</v>
      </c>
      <c r="S276" s="26">
        <v>1</v>
      </c>
      <c r="T276" s="6"/>
      <c r="V276" s="6">
        <v>11.8</v>
      </c>
      <c r="W276" s="6" t="s">
        <v>705</v>
      </c>
      <c r="X276" s="6"/>
      <c r="Y276">
        <v>0</v>
      </c>
      <c r="Z276" s="22" t="s">
        <v>1156</v>
      </c>
      <c r="AA276" s="6" t="s">
        <v>1157</v>
      </c>
      <c r="AB276" s="6" t="s">
        <v>1157</v>
      </c>
      <c r="AC276" s="6" t="s">
        <v>1158</v>
      </c>
      <c r="AD276" s="6" t="s">
        <v>1158</v>
      </c>
      <c r="AE276" s="6" t="s">
        <v>1159</v>
      </c>
      <c r="AF276" s="6" t="s">
        <v>1160</v>
      </c>
      <c r="AG276" s="6"/>
    </row>
    <row r="277" spans="1:33" ht="15.75" customHeight="1">
      <c r="A277" s="2">
        <v>128</v>
      </c>
      <c r="B277" s="34" t="s">
        <v>532</v>
      </c>
      <c r="C277" s="6">
        <v>2</v>
      </c>
      <c r="D277" s="6">
        <v>0</v>
      </c>
      <c r="E277" s="6" t="s">
        <v>687</v>
      </c>
      <c r="F277" s="6" t="s">
        <v>688</v>
      </c>
      <c r="G277" s="6" t="s">
        <v>711</v>
      </c>
      <c r="H277" s="6" t="s">
        <v>711</v>
      </c>
      <c r="I277" s="6"/>
      <c r="J277" s="6"/>
      <c r="K277" s="6">
        <v>2</v>
      </c>
      <c r="L277" s="6" t="s">
        <v>986</v>
      </c>
      <c r="M277" s="6" t="s">
        <v>692</v>
      </c>
      <c r="N277" s="6" t="s">
        <v>693</v>
      </c>
      <c r="O277" s="26">
        <v>0</v>
      </c>
      <c r="P277" s="6"/>
      <c r="Q277" s="6"/>
      <c r="R277" s="6">
        <v>12</v>
      </c>
      <c r="S277" s="26">
        <v>1</v>
      </c>
      <c r="T277" s="6"/>
      <c r="V277" s="6">
        <v>11.9</v>
      </c>
      <c r="W277" s="6" t="s">
        <v>705</v>
      </c>
      <c r="X277" s="6"/>
      <c r="Y277">
        <v>0</v>
      </c>
      <c r="Z277" s="22" t="s">
        <v>1156</v>
      </c>
      <c r="AA277" s="6" t="s">
        <v>1157</v>
      </c>
      <c r="AB277" s="6" t="s">
        <v>1157</v>
      </c>
      <c r="AC277" s="6" t="s">
        <v>1158</v>
      </c>
      <c r="AD277" s="6" t="s">
        <v>1158</v>
      </c>
      <c r="AE277" s="6" t="s">
        <v>1159</v>
      </c>
      <c r="AF277" s="6" t="s">
        <v>1160</v>
      </c>
      <c r="AG277" s="6"/>
    </row>
    <row r="278" spans="1:33" ht="15.75" customHeight="1">
      <c r="A278" s="2">
        <v>128</v>
      </c>
      <c r="B278" s="34" t="s">
        <v>532</v>
      </c>
      <c r="C278" s="6">
        <v>3</v>
      </c>
      <c r="D278" s="6">
        <v>0</v>
      </c>
      <c r="E278" s="6" t="s">
        <v>687</v>
      </c>
      <c r="F278" s="6" t="s">
        <v>688</v>
      </c>
      <c r="G278" s="6" t="s">
        <v>711</v>
      </c>
      <c r="H278" s="6" t="s">
        <v>711</v>
      </c>
      <c r="I278" s="6"/>
      <c r="J278" s="6"/>
      <c r="K278" s="6">
        <v>3</v>
      </c>
      <c r="L278" s="6" t="s">
        <v>986</v>
      </c>
      <c r="M278" s="6" t="s">
        <v>692</v>
      </c>
      <c r="N278" s="6" t="s">
        <v>693</v>
      </c>
      <c r="O278" s="26">
        <v>0</v>
      </c>
      <c r="P278" s="6"/>
      <c r="Q278" s="6"/>
      <c r="R278" s="6">
        <v>9.1</v>
      </c>
      <c r="S278" s="26">
        <v>1</v>
      </c>
      <c r="T278" s="6"/>
      <c r="V278" s="6">
        <v>11.4</v>
      </c>
      <c r="W278" s="6">
        <v>0.1</v>
      </c>
      <c r="X278" s="6"/>
      <c r="Y278" s="22">
        <v>1</v>
      </c>
      <c r="Z278" s="22" t="s">
        <v>1156</v>
      </c>
      <c r="AA278" s="6" t="s">
        <v>1157</v>
      </c>
      <c r="AB278" s="6" t="s">
        <v>1157</v>
      </c>
      <c r="AC278" s="6" t="s">
        <v>1158</v>
      </c>
      <c r="AD278" s="6" t="s">
        <v>1158</v>
      </c>
      <c r="AE278" s="6" t="s">
        <v>1159</v>
      </c>
      <c r="AF278" s="6" t="s">
        <v>1160</v>
      </c>
      <c r="AG278" s="6"/>
    </row>
    <row r="279" spans="1:33" ht="15.75" customHeight="1">
      <c r="A279" s="2">
        <v>128</v>
      </c>
      <c r="B279" s="34" t="s">
        <v>532</v>
      </c>
      <c r="C279" s="6">
        <v>1</v>
      </c>
      <c r="D279" s="6">
        <v>0</v>
      </c>
      <c r="E279" s="6" t="s">
        <v>687</v>
      </c>
      <c r="F279" s="6" t="s">
        <v>688</v>
      </c>
      <c r="G279" s="6" t="s">
        <v>944</v>
      </c>
      <c r="H279" s="6" t="s">
        <v>944</v>
      </c>
      <c r="I279" s="6"/>
      <c r="J279" s="6"/>
      <c r="K279" s="6">
        <v>1</v>
      </c>
      <c r="L279" s="6" t="s">
        <v>986</v>
      </c>
      <c r="M279" s="6" t="s">
        <v>692</v>
      </c>
      <c r="N279" s="6" t="s">
        <v>693</v>
      </c>
      <c r="O279" s="26">
        <v>0</v>
      </c>
      <c r="P279" s="6"/>
      <c r="Q279" s="6"/>
      <c r="R279" s="6">
        <v>18</v>
      </c>
      <c r="S279" s="26">
        <v>1</v>
      </c>
      <c r="T279" s="6"/>
      <c r="V279" s="6">
        <v>17.8</v>
      </c>
      <c r="W279" s="6" t="s">
        <v>705</v>
      </c>
      <c r="X279" s="6"/>
      <c r="Y279">
        <v>0</v>
      </c>
      <c r="Z279" s="22" t="s">
        <v>1156</v>
      </c>
      <c r="AA279" s="6" t="s">
        <v>1157</v>
      </c>
      <c r="AB279" s="6" t="s">
        <v>1157</v>
      </c>
      <c r="AC279" s="6" t="s">
        <v>1158</v>
      </c>
      <c r="AD279" s="6" t="s">
        <v>1158</v>
      </c>
      <c r="AE279" s="6" t="s">
        <v>1159</v>
      </c>
      <c r="AF279" s="6" t="s">
        <v>1160</v>
      </c>
      <c r="AG279" s="6"/>
    </row>
    <row r="280" spans="1:33" ht="15.75" customHeight="1">
      <c r="A280" s="2">
        <v>128</v>
      </c>
      <c r="B280" s="34" t="s">
        <v>532</v>
      </c>
      <c r="C280" s="6">
        <v>2</v>
      </c>
      <c r="D280" s="6">
        <v>0</v>
      </c>
      <c r="E280" s="6" t="s">
        <v>687</v>
      </c>
      <c r="F280" s="6" t="s">
        <v>688</v>
      </c>
      <c r="G280" s="6" t="s">
        <v>944</v>
      </c>
      <c r="H280" s="6" t="s">
        <v>944</v>
      </c>
      <c r="I280" s="6"/>
      <c r="J280" s="6"/>
      <c r="K280" s="6">
        <v>2</v>
      </c>
      <c r="L280" s="6" t="s">
        <v>986</v>
      </c>
      <c r="M280" s="6" t="s">
        <v>692</v>
      </c>
      <c r="N280" s="6" t="s">
        <v>693</v>
      </c>
      <c r="O280" s="26">
        <v>0</v>
      </c>
      <c r="P280" s="6"/>
      <c r="Q280" s="6"/>
      <c r="R280" s="6">
        <v>19</v>
      </c>
      <c r="S280" s="26">
        <v>1</v>
      </c>
      <c r="T280" s="6"/>
      <c r="V280" s="6">
        <v>18.7</v>
      </c>
      <c r="W280" s="6" t="s">
        <v>705</v>
      </c>
      <c r="X280" s="6"/>
      <c r="Y280">
        <v>0</v>
      </c>
      <c r="Z280" s="22" t="s">
        <v>1156</v>
      </c>
      <c r="AA280" s="6" t="s">
        <v>1157</v>
      </c>
      <c r="AB280" s="6" t="s">
        <v>1157</v>
      </c>
      <c r="AC280" s="6" t="s">
        <v>1158</v>
      </c>
      <c r="AD280" s="6" t="s">
        <v>1158</v>
      </c>
      <c r="AE280" s="6" t="s">
        <v>1159</v>
      </c>
      <c r="AF280" s="6" t="s">
        <v>1160</v>
      </c>
      <c r="AG280" s="6"/>
    </row>
    <row r="281" spans="1:33" ht="15.75" customHeight="1">
      <c r="A281" s="2">
        <v>128</v>
      </c>
      <c r="B281" s="34" t="s">
        <v>532</v>
      </c>
      <c r="C281" s="6">
        <v>3</v>
      </c>
      <c r="D281" s="6">
        <v>0</v>
      </c>
      <c r="E281" s="6" t="s">
        <v>687</v>
      </c>
      <c r="F281" s="6" t="s">
        <v>688</v>
      </c>
      <c r="G281" s="6" t="s">
        <v>944</v>
      </c>
      <c r="H281" s="6" t="s">
        <v>944</v>
      </c>
      <c r="I281" s="6"/>
      <c r="J281" s="6"/>
      <c r="K281" s="6">
        <v>3</v>
      </c>
      <c r="L281" s="6" t="s">
        <v>986</v>
      </c>
      <c r="M281" s="6" t="s">
        <v>692</v>
      </c>
      <c r="N281" s="6" t="s">
        <v>693</v>
      </c>
      <c r="O281" s="26">
        <v>0</v>
      </c>
      <c r="P281" s="6"/>
      <c r="Q281" s="6"/>
      <c r="R281" s="6">
        <v>13.4</v>
      </c>
      <c r="S281" s="26">
        <v>1</v>
      </c>
      <c r="T281" s="6"/>
      <c r="V281" s="6">
        <v>16.3</v>
      </c>
      <c r="W281" s="6">
        <v>0.1</v>
      </c>
      <c r="X281" s="6"/>
      <c r="Y281" s="22">
        <v>1</v>
      </c>
      <c r="Z281" s="22" t="s">
        <v>1156</v>
      </c>
      <c r="AA281" s="6" t="s">
        <v>1157</v>
      </c>
      <c r="AB281" s="6" t="s">
        <v>1157</v>
      </c>
      <c r="AC281" s="6" t="s">
        <v>1158</v>
      </c>
      <c r="AD281" s="6" t="s">
        <v>1158</v>
      </c>
      <c r="AE281" s="6" t="s">
        <v>1159</v>
      </c>
      <c r="AF281" s="6" t="s">
        <v>1160</v>
      </c>
      <c r="AG281" s="6"/>
    </row>
    <row r="282" spans="1:33" ht="15.75" customHeight="1">
      <c r="A282" s="2">
        <v>128</v>
      </c>
      <c r="B282" s="34" t="s">
        <v>532</v>
      </c>
      <c r="C282" s="6">
        <v>1</v>
      </c>
      <c r="D282" s="6">
        <v>0</v>
      </c>
      <c r="E282" s="6" t="s">
        <v>687</v>
      </c>
      <c r="F282" s="6" t="s">
        <v>688</v>
      </c>
      <c r="G282" s="22" t="s">
        <v>950</v>
      </c>
      <c r="H282" s="22" t="s">
        <v>1351</v>
      </c>
      <c r="K282" s="6">
        <v>1</v>
      </c>
      <c r="L282" s="6" t="s">
        <v>728</v>
      </c>
      <c r="M282" s="6" t="s">
        <v>692</v>
      </c>
      <c r="N282" s="6" t="s">
        <v>693</v>
      </c>
      <c r="O282" s="26">
        <v>0</v>
      </c>
      <c r="P282" s="6"/>
      <c r="Q282" s="6"/>
      <c r="R282" s="6">
        <v>189</v>
      </c>
      <c r="S282" s="26">
        <v>1</v>
      </c>
      <c r="T282" s="6"/>
      <c r="V282" s="6">
        <v>185</v>
      </c>
      <c r="W282" s="6" t="s">
        <v>705</v>
      </c>
      <c r="X282" s="6"/>
      <c r="Y282">
        <v>0</v>
      </c>
      <c r="Z282" s="22" t="s">
        <v>1156</v>
      </c>
      <c r="AA282" s="6" t="s">
        <v>1157</v>
      </c>
      <c r="AB282" s="6" t="s">
        <v>1157</v>
      </c>
      <c r="AC282" s="6" t="s">
        <v>1158</v>
      </c>
      <c r="AD282" s="6" t="s">
        <v>1158</v>
      </c>
      <c r="AE282" s="6" t="s">
        <v>1161</v>
      </c>
      <c r="AF282" s="6" t="s">
        <v>1162</v>
      </c>
      <c r="AG282" s="6"/>
    </row>
    <row r="283" spans="1:33" ht="15.75" customHeight="1">
      <c r="A283" s="2">
        <v>128</v>
      </c>
      <c r="B283" s="34" t="s">
        <v>532</v>
      </c>
      <c r="C283" s="6">
        <v>2</v>
      </c>
      <c r="D283" s="6">
        <v>0</v>
      </c>
      <c r="E283" s="6" t="s">
        <v>687</v>
      </c>
      <c r="F283" s="6" t="s">
        <v>688</v>
      </c>
      <c r="G283" s="22" t="s">
        <v>950</v>
      </c>
      <c r="H283" s="22" t="s">
        <v>1351</v>
      </c>
      <c r="K283" s="6">
        <v>2</v>
      </c>
      <c r="L283" s="6" t="s">
        <v>728</v>
      </c>
      <c r="M283" s="6" t="s">
        <v>692</v>
      </c>
      <c r="N283" s="6" t="s">
        <v>693</v>
      </c>
      <c r="O283" s="26">
        <v>0</v>
      </c>
      <c r="P283" s="6"/>
      <c r="Q283" s="6"/>
      <c r="R283" s="6">
        <v>217</v>
      </c>
      <c r="S283" s="26">
        <v>1</v>
      </c>
      <c r="T283" s="6"/>
      <c r="V283" s="6">
        <v>213</v>
      </c>
      <c r="W283" s="6" t="s">
        <v>705</v>
      </c>
      <c r="X283" s="6"/>
      <c r="Y283">
        <v>0</v>
      </c>
      <c r="Z283" s="22" t="s">
        <v>1156</v>
      </c>
      <c r="AA283" s="6" t="s">
        <v>1157</v>
      </c>
      <c r="AB283" s="6" t="s">
        <v>1157</v>
      </c>
      <c r="AC283" s="6" t="s">
        <v>1158</v>
      </c>
      <c r="AD283" s="6" t="s">
        <v>1158</v>
      </c>
      <c r="AE283" s="6" t="s">
        <v>1161</v>
      </c>
      <c r="AF283" s="6" t="s">
        <v>1162</v>
      </c>
      <c r="AG283" s="6"/>
    </row>
    <row r="284" spans="1:33" ht="15.75" customHeight="1">
      <c r="A284" s="2">
        <v>128</v>
      </c>
      <c r="B284" s="34" t="s">
        <v>532</v>
      </c>
      <c r="C284" s="6">
        <v>3</v>
      </c>
      <c r="D284" s="6">
        <v>0</v>
      </c>
      <c r="E284" s="6" t="s">
        <v>687</v>
      </c>
      <c r="F284" s="6" t="s">
        <v>688</v>
      </c>
      <c r="G284" s="22" t="s">
        <v>950</v>
      </c>
      <c r="H284" s="22" t="s">
        <v>1351</v>
      </c>
      <c r="K284" s="6">
        <v>3</v>
      </c>
      <c r="L284" s="6" t="s">
        <v>728</v>
      </c>
      <c r="M284" s="6" t="s">
        <v>692</v>
      </c>
      <c r="N284" s="6" t="s">
        <v>693</v>
      </c>
      <c r="O284" s="26">
        <v>0</v>
      </c>
      <c r="P284" s="6"/>
      <c r="Q284" s="6"/>
      <c r="R284" s="6">
        <v>144</v>
      </c>
      <c r="S284" s="26">
        <v>1</v>
      </c>
      <c r="T284" s="6"/>
      <c r="V284" s="6">
        <v>197</v>
      </c>
      <c r="W284" s="6">
        <v>0.1</v>
      </c>
      <c r="X284" s="6"/>
      <c r="Y284" s="22">
        <v>1</v>
      </c>
      <c r="Z284" s="22" t="s">
        <v>1156</v>
      </c>
      <c r="AA284" s="6" t="s">
        <v>1157</v>
      </c>
      <c r="AB284" s="6" t="s">
        <v>1157</v>
      </c>
      <c r="AC284" s="6" t="s">
        <v>1158</v>
      </c>
      <c r="AD284" s="6" t="s">
        <v>1158</v>
      </c>
      <c r="AE284" s="6" t="s">
        <v>1161</v>
      </c>
      <c r="AF284" s="6" t="s">
        <v>1162</v>
      </c>
      <c r="AG284" s="6"/>
    </row>
    <row r="285" spans="1:33" ht="15.75" customHeight="1">
      <c r="A285" s="2">
        <v>128</v>
      </c>
      <c r="B285" s="34" t="s">
        <v>532</v>
      </c>
      <c r="C285" s="6">
        <v>1</v>
      </c>
      <c r="D285" s="6">
        <v>0</v>
      </c>
      <c r="E285" s="6" t="s">
        <v>687</v>
      </c>
      <c r="F285" s="6" t="s">
        <v>688</v>
      </c>
      <c r="G285" s="22" t="s">
        <v>951</v>
      </c>
      <c r="H285" s="22" t="s">
        <v>951</v>
      </c>
      <c r="K285" s="6">
        <v>1</v>
      </c>
      <c r="L285" s="6" t="s">
        <v>1114</v>
      </c>
      <c r="M285" s="6" t="s">
        <v>692</v>
      </c>
      <c r="N285" s="6" t="s">
        <v>693</v>
      </c>
      <c r="O285" s="26">
        <v>0</v>
      </c>
      <c r="P285" s="6"/>
      <c r="Q285" s="6"/>
      <c r="R285" s="6">
        <v>67.400000000000006</v>
      </c>
      <c r="S285" s="26">
        <v>1</v>
      </c>
      <c r="T285" s="6"/>
      <c r="V285" s="6">
        <v>64.3</v>
      </c>
      <c r="W285" s="6" t="s">
        <v>705</v>
      </c>
      <c r="X285" s="6"/>
      <c r="Y285">
        <v>0</v>
      </c>
      <c r="Z285" s="22" t="s">
        <v>1156</v>
      </c>
      <c r="AA285" s="6" t="s">
        <v>1157</v>
      </c>
      <c r="AB285" s="6" t="s">
        <v>1157</v>
      </c>
      <c r="AC285" s="6" t="s">
        <v>1158</v>
      </c>
      <c r="AD285" s="6" t="s">
        <v>1158</v>
      </c>
      <c r="AE285" s="6" t="s">
        <v>1161</v>
      </c>
      <c r="AF285" s="6" t="s">
        <v>1162</v>
      </c>
      <c r="AG285" s="6"/>
    </row>
    <row r="286" spans="1:33" ht="15.75" customHeight="1">
      <c r="A286" s="2">
        <v>128</v>
      </c>
      <c r="B286" s="34" t="s">
        <v>532</v>
      </c>
      <c r="C286" s="6">
        <v>2</v>
      </c>
      <c r="D286" s="6">
        <v>0</v>
      </c>
      <c r="E286" s="6" t="s">
        <v>687</v>
      </c>
      <c r="F286" s="6" t="s">
        <v>688</v>
      </c>
      <c r="G286" s="22" t="s">
        <v>951</v>
      </c>
      <c r="H286" s="22" t="s">
        <v>951</v>
      </c>
      <c r="K286" s="6">
        <v>2</v>
      </c>
      <c r="L286" s="6" t="s">
        <v>1114</v>
      </c>
      <c r="M286" s="6" t="s">
        <v>692</v>
      </c>
      <c r="N286" s="6" t="s">
        <v>693</v>
      </c>
      <c r="O286" s="26">
        <v>0</v>
      </c>
      <c r="P286" s="6"/>
      <c r="Q286" s="6"/>
      <c r="R286" s="6">
        <v>91.1</v>
      </c>
      <c r="S286" s="26">
        <v>1</v>
      </c>
      <c r="T286" s="6"/>
      <c r="V286" s="6">
        <v>88.1</v>
      </c>
      <c r="W286" s="6" t="s">
        <v>705</v>
      </c>
      <c r="X286" s="6"/>
      <c r="Y286">
        <v>0</v>
      </c>
      <c r="Z286" s="22" t="s">
        <v>1156</v>
      </c>
      <c r="AA286" s="6" t="s">
        <v>1157</v>
      </c>
      <c r="AB286" s="6" t="s">
        <v>1157</v>
      </c>
      <c r="AC286" s="6" t="s">
        <v>1158</v>
      </c>
      <c r="AD286" s="6" t="s">
        <v>1158</v>
      </c>
      <c r="AE286" s="6" t="s">
        <v>1161</v>
      </c>
      <c r="AF286" s="6" t="s">
        <v>1162</v>
      </c>
      <c r="AG286" s="6"/>
    </row>
    <row r="287" spans="1:33" ht="15.75" customHeight="1">
      <c r="A287" s="2">
        <v>128</v>
      </c>
      <c r="B287" s="34" t="s">
        <v>532</v>
      </c>
      <c r="C287" s="6">
        <v>3</v>
      </c>
      <c r="D287" s="6">
        <v>0</v>
      </c>
      <c r="E287" s="6" t="s">
        <v>687</v>
      </c>
      <c r="F287" s="6" t="s">
        <v>688</v>
      </c>
      <c r="G287" s="22" t="s">
        <v>951</v>
      </c>
      <c r="H287" s="22" t="s">
        <v>951</v>
      </c>
      <c r="K287" s="6">
        <v>3</v>
      </c>
      <c r="L287" s="6" t="s">
        <v>1114</v>
      </c>
      <c r="M287" s="6" t="s">
        <v>692</v>
      </c>
      <c r="N287" s="6" t="s">
        <v>693</v>
      </c>
      <c r="O287" s="26">
        <v>0</v>
      </c>
      <c r="P287" s="6"/>
      <c r="Q287" s="6"/>
      <c r="R287" s="6">
        <v>45</v>
      </c>
      <c r="S287" s="26">
        <v>1</v>
      </c>
      <c r="T287" s="6"/>
      <c r="V287" s="6">
        <v>87.5</v>
      </c>
      <c r="W287" s="6">
        <v>0.1</v>
      </c>
      <c r="X287" s="6"/>
      <c r="Y287" s="6">
        <v>-1</v>
      </c>
      <c r="Z287" s="22" t="s">
        <v>1156</v>
      </c>
      <c r="AA287" s="6" t="s">
        <v>1157</v>
      </c>
      <c r="AB287" s="6" t="s">
        <v>1157</v>
      </c>
      <c r="AC287" s="6" t="s">
        <v>1158</v>
      </c>
      <c r="AD287" s="6" t="s">
        <v>1158</v>
      </c>
      <c r="AE287" s="6" t="s">
        <v>1161</v>
      </c>
      <c r="AF287" s="6" t="s">
        <v>1162</v>
      </c>
      <c r="AG287" s="6"/>
    </row>
    <row r="288" spans="1:33" ht="15.75" customHeight="1">
      <c r="A288" s="2">
        <v>129</v>
      </c>
      <c r="B288" s="34" t="s">
        <v>535</v>
      </c>
      <c r="C288" s="6">
        <v>1</v>
      </c>
      <c r="D288" s="6">
        <v>0</v>
      </c>
      <c r="E288" s="6" t="s">
        <v>687</v>
      </c>
      <c r="F288" s="6" t="s">
        <v>688</v>
      </c>
      <c r="G288" s="6" t="s">
        <v>903</v>
      </c>
      <c r="H288" s="6" t="s">
        <v>1352</v>
      </c>
      <c r="I288" s="6"/>
      <c r="J288" s="6"/>
      <c r="K288" s="6">
        <v>1</v>
      </c>
      <c r="L288" s="6" t="s">
        <v>1114</v>
      </c>
      <c r="M288" s="6" t="s">
        <v>692</v>
      </c>
      <c r="N288" s="6" t="s">
        <v>693</v>
      </c>
      <c r="O288" s="26">
        <v>0</v>
      </c>
      <c r="P288" s="6"/>
      <c r="Q288" s="6"/>
      <c r="R288" s="6">
        <v>42</v>
      </c>
      <c r="S288" s="26">
        <v>1</v>
      </c>
      <c r="T288" s="6"/>
      <c r="U288" s="6"/>
      <c r="V288" s="6">
        <v>11</v>
      </c>
      <c r="W288" s="6">
        <v>0.05</v>
      </c>
      <c r="X288" s="6"/>
      <c r="Y288" s="6">
        <v>1</v>
      </c>
      <c r="Z288" s="6" t="s">
        <v>1163</v>
      </c>
      <c r="AA288" s="6" t="s">
        <v>1164</v>
      </c>
      <c r="AB288" s="6" t="s">
        <v>1164</v>
      </c>
      <c r="AC288" s="6" t="s">
        <v>1165</v>
      </c>
      <c r="AD288" s="6" t="s">
        <v>1165</v>
      </c>
      <c r="AE288" s="6" t="s">
        <v>1166</v>
      </c>
      <c r="AF288" s="6" t="s">
        <v>1167</v>
      </c>
      <c r="AG288" s="6"/>
    </row>
    <row r="289" spans="1:33" ht="15.75" customHeight="1">
      <c r="A289" s="2">
        <v>129</v>
      </c>
      <c r="B289" s="34" t="s">
        <v>535</v>
      </c>
      <c r="C289" s="6">
        <v>2</v>
      </c>
      <c r="D289" s="6">
        <v>0</v>
      </c>
      <c r="E289" s="6" t="s">
        <v>687</v>
      </c>
      <c r="F289" s="6" t="s">
        <v>688</v>
      </c>
      <c r="G289" s="6" t="s">
        <v>903</v>
      </c>
      <c r="H289" s="6" t="s">
        <v>1352</v>
      </c>
      <c r="I289" s="6"/>
      <c r="J289" s="6"/>
      <c r="K289" s="6">
        <v>2</v>
      </c>
      <c r="L289" s="6" t="s">
        <v>1114</v>
      </c>
      <c r="M289" s="6" t="s">
        <v>692</v>
      </c>
      <c r="N289" s="6" t="s">
        <v>693</v>
      </c>
      <c r="O289" s="26">
        <v>0</v>
      </c>
      <c r="P289" s="6"/>
      <c r="Q289" s="6"/>
      <c r="R289" s="6">
        <v>32</v>
      </c>
      <c r="S289" s="26">
        <v>1</v>
      </c>
      <c r="T289" s="6"/>
      <c r="U289" s="6"/>
      <c r="V289" s="6">
        <v>26</v>
      </c>
      <c r="W289" s="6">
        <v>0.05</v>
      </c>
      <c r="X289" s="6"/>
      <c r="Y289" s="6">
        <v>1</v>
      </c>
      <c r="Z289" s="6" t="s">
        <v>1163</v>
      </c>
      <c r="AA289" s="6" t="s">
        <v>1164</v>
      </c>
      <c r="AB289" s="6" t="s">
        <v>1164</v>
      </c>
      <c r="AC289" s="6" t="s">
        <v>1165</v>
      </c>
      <c r="AD289" s="6" t="s">
        <v>1165</v>
      </c>
      <c r="AE289" s="6" t="s">
        <v>1166</v>
      </c>
      <c r="AF289" s="6" t="s">
        <v>1167</v>
      </c>
      <c r="AG289" s="6"/>
    </row>
    <row r="290" spans="1:33" ht="15.75" customHeight="1">
      <c r="A290" s="2">
        <v>129</v>
      </c>
      <c r="B290" s="34" t="s">
        <v>535</v>
      </c>
      <c r="C290" s="6">
        <v>2</v>
      </c>
      <c r="D290" s="6">
        <v>0</v>
      </c>
      <c r="E290" s="6" t="s">
        <v>687</v>
      </c>
      <c r="F290" s="6" t="s">
        <v>688</v>
      </c>
      <c r="G290" s="6" t="s">
        <v>903</v>
      </c>
      <c r="H290" s="6" t="s">
        <v>1352</v>
      </c>
      <c r="I290" s="6"/>
      <c r="J290" s="6"/>
      <c r="K290" s="6">
        <v>2</v>
      </c>
      <c r="L290" s="6" t="s">
        <v>1114</v>
      </c>
      <c r="M290" s="6" t="s">
        <v>692</v>
      </c>
      <c r="N290" s="6" t="s">
        <v>693</v>
      </c>
      <c r="O290" s="26">
        <v>0</v>
      </c>
      <c r="P290" s="6"/>
      <c r="Q290" s="6"/>
      <c r="R290" s="6">
        <v>156</v>
      </c>
      <c r="S290" s="26">
        <v>1</v>
      </c>
      <c r="T290" s="6"/>
      <c r="U290" s="6"/>
      <c r="V290" s="6">
        <v>164</v>
      </c>
      <c r="W290" s="6">
        <v>0.05</v>
      </c>
      <c r="X290" s="6"/>
      <c r="Y290" s="6">
        <v>1</v>
      </c>
      <c r="Z290" s="6" t="s">
        <v>1163</v>
      </c>
      <c r="AA290" s="6" t="s">
        <v>1164</v>
      </c>
      <c r="AB290" s="6" t="s">
        <v>1164</v>
      </c>
      <c r="AC290" s="6" t="s">
        <v>1165</v>
      </c>
      <c r="AD290" s="6" t="s">
        <v>1165</v>
      </c>
      <c r="AE290" s="6" t="s">
        <v>1168</v>
      </c>
      <c r="AF290" s="6" t="s">
        <v>1169</v>
      </c>
      <c r="AG290" s="6"/>
    </row>
    <row r="291" spans="1:33" ht="15.75" customHeight="1">
      <c r="A291" s="2">
        <v>130</v>
      </c>
      <c r="B291" s="34" t="s">
        <v>537</v>
      </c>
      <c r="C291" s="6">
        <v>1</v>
      </c>
      <c r="D291" s="6">
        <v>0</v>
      </c>
      <c r="E291" s="6" t="s">
        <v>687</v>
      </c>
      <c r="F291" s="6" t="s">
        <v>688</v>
      </c>
      <c r="G291" s="6" t="s">
        <v>891</v>
      </c>
      <c r="H291" s="6" t="s">
        <v>1353</v>
      </c>
      <c r="I291" s="6"/>
      <c r="J291" s="6"/>
      <c r="K291" s="6">
        <v>1</v>
      </c>
      <c r="L291" s="6" t="s">
        <v>1170</v>
      </c>
      <c r="M291" s="6" t="s">
        <v>692</v>
      </c>
      <c r="N291" s="6" t="s">
        <v>693</v>
      </c>
      <c r="O291" s="26">
        <v>0</v>
      </c>
      <c r="P291" s="6"/>
      <c r="Q291" s="6"/>
      <c r="R291" s="6">
        <v>49.9</v>
      </c>
      <c r="S291" s="26">
        <v>1</v>
      </c>
      <c r="T291" s="6"/>
      <c r="U291" s="6"/>
      <c r="V291" s="6">
        <v>45</v>
      </c>
      <c r="W291" s="6">
        <v>0.05</v>
      </c>
      <c r="X291" s="6"/>
      <c r="Y291" s="6">
        <v>-1</v>
      </c>
      <c r="Z291" s="6" t="s">
        <v>664</v>
      </c>
      <c r="AA291" s="6" t="s">
        <v>758</v>
      </c>
      <c r="AB291" s="6" t="s">
        <v>758</v>
      </c>
      <c r="AC291" s="6" t="s">
        <v>761</v>
      </c>
      <c r="AD291" s="6" t="s">
        <v>761</v>
      </c>
      <c r="AE291" s="6"/>
      <c r="AF291" s="6"/>
      <c r="AG291" s="6"/>
    </row>
    <row r="292" spans="1:33" ht="15.75" customHeight="1">
      <c r="A292" s="2">
        <v>130</v>
      </c>
      <c r="B292" s="34" t="s">
        <v>537</v>
      </c>
      <c r="C292" s="6">
        <v>2</v>
      </c>
      <c r="D292" s="6">
        <v>0</v>
      </c>
      <c r="E292" s="6" t="s">
        <v>687</v>
      </c>
      <c r="F292" s="6" t="s">
        <v>688</v>
      </c>
      <c r="G292" s="6" t="s">
        <v>891</v>
      </c>
      <c r="H292" s="6" t="s">
        <v>1353</v>
      </c>
      <c r="I292" s="6"/>
      <c r="J292" s="6"/>
      <c r="K292" s="6">
        <v>2</v>
      </c>
      <c r="L292" s="6" t="s">
        <v>1170</v>
      </c>
      <c r="M292" s="6" t="s">
        <v>692</v>
      </c>
      <c r="N292" s="6" t="s">
        <v>693</v>
      </c>
      <c r="O292" s="26">
        <v>0</v>
      </c>
      <c r="P292" s="6"/>
      <c r="Q292" s="6"/>
      <c r="R292" s="6">
        <v>61</v>
      </c>
      <c r="S292" s="26">
        <v>1</v>
      </c>
      <c r="T292" s="6"/>
      <c r="U292" s="6"/>
      <c r="V292" s="6">
        <v>53.1</v>
      </c>
      <c r="W292" s="6">
        <v>0.05</v>
      </c>
      <c r="X292" s="57"/>
      <c r="Y292" s="6">
        <v>-1</v>
      </c>
      <c r="Z292" s="6" t="s">
        <v>664</v>
      </c>
      <c r="AA292" s="6" t="s">
        <v>758</v>
      </c>
      <c r="AB292" s="6" t="s">
        <v>758</v>
      </c>
      <c r="AC292" s="6" t="s">
        <v>761</v>
      </c>
      <c r="AD292" s="6" t="s">
        <v>761</v>
      </c>
      <c r="AE292" s="6"/>
      <c r="AF292" s="6"/>
      <c r="AG292" s="6"/>
    </row>
    <row r="293" spans="1:33" ht="15.75" customHeight="1">
      <c r="A293" s="2">
        <v>130</v>
      </c>
      <c r="B293" s="34" t="s">
        <v>537</v>
      </c>
      <c r="C293" s="6">
        <v>1</v>
      </c>
      <c r="D293" s="6">
        <v>0</v>
      </c>
      <c r="E293" s="6" t="s">
        <v>687</v>
      </c>
      <c r="F293" s="6" t="s">
        <v>688</v>
      </c>
      <c r="G293" s="6" t="s">
        <v>939</v>
      </c>
      <c r="H293" s="6" t="s">
        <v>939</v>
      </c>
      <c r="I293" s="6"/>
      <c r="J293" s="6"/>
      <c r="K293" s="6">
        <v>1</v>
      </c>
      <c r="L293" s="6" t="s">
        <v>728</v>
      </c>
      <c r="M293" s="6" t="s">
        <v>692</v>
      </c>
      <c r="N293" s="6" t="s">
        <v>693</v>
      </c>
      <c r="O293" s="26">
        <v>0</v>
      </c>
      <c r="P293" s="6"/>
      <c r="Q293" s="6"/>
      <c r="R293" s="6">
        <v>212</v>
      </c>
      <c r="S293" s="26">
        <v>1</v>
      </c>
      <c r="T293" s="6"/>
      <c r="U293" s="6"/>
      <c r="V293" s="6">
        <v>186</v>
      </c>
      <c r="W293" s="6" t="s">
        <v>705</v>
      </c>
      <c r="X293" s="6"/>
      <c r="Y293" s="6">
        <v>0</v>
      </c>
      <c r="Z293" s="6" t="s">
        <v>664</v>
      </c>
      <c r="AA293" s="6" t="s">
        <v>758</v>
      </c>
      <c r="AB293" s="6" t="s">
        <v>758</v>
      </c>
      <c r="AC293" s="6" t="s">
        <v>761</v>
      </c>
      <c r="AD293" s="6" t="s">
        <v>761</v>
      </c>
      <c r="AE293" s="6"/>
      <c r="AF293" s="6"/>
      <c r="AG293" s="6"/>
    </row>
    <row r="294" spans="1:33" ht="15.75" customHeight="1">
      <c r="A294" s="2">
        <v>130</v>
      </c>
      <c r="B294" s="34" t="s">
        <v>537</v>
      </c>
      <c r="C294" s="6">
        <v>2</v>
      </c>
      <c r="D294" s="6">
        <v>0</v>
      </c>
      <c r="E294" s="6" t="s">
        <v>687</v>
      </c>
      <c r="F294" s="6" t="s">
        <v>688</v>
      </c>
      <c r="G294" s="6" t="s">
        <v>939</v>
      </c>
      <c r="H294" s="6" t="s">
        <v>939</v>
      </c>
      <c r="I294" s="6"/>
      <c r="J294" s="6"/>
      <c r="K294" s="6">
        <v>2</v>
      </c>
      <c r="L294" s="6" t="s">
        <v>728</v>
      </c>
      <c r="M294" s="6" t="s">
        <v>692</v>
      </c>
      <c r="N294" s="6" t="s">
        <v>693</v>
      </c>
      <c r="O294" s="26">
        <v>0</v>
      </c>
      <c r="P294" s="6"/>
      <c r="Q294" s="6"/>
      <c r="R294" s="6">
        <v>432</v>
      </c>
      <c r="S294" s="26">
        <v>1</v>
      </c>
      <c r="T294" s="6"/>
      <c r="U294" s="6"/>
      <c r="V294" s="6">
        <v>341</v>
      </c>
      <c r="W294" s="6">
        <v>0.05</v>
      </c>
      <c r="X294" s="57"/>
      <c r="Y294" s="6">
        <v>-1</v>
      </c>
      <c r="Z294" s="6" t="s">
        <v>664</v>
      </c>
      <c r="AA294" s="6" t="s">
        <v>758</v>
      </c>
      <c r="AB294" s="6" t="s">
        <v>758</v>
      </c>
      <c r="AC294" s="6" t="s">
        <v>761</v>
      </c>
      <c r="AD294" s="6" t="s">
        <v>761</v>
      </c>
      <c r="AE294" s="6"/>
      <c r="AF294" s="6"/>
      <c r="AG294" s="6"/>
    </row>
    <row r="295" spans="1:33" ht="15.75" customHeight="1">
      <c r="A295" s="2">
        <v>130</v>
      </c>
      <c r="B295" s="34" t="s">
        <v>537</v>
      </c>
      <c r="C295" s="6">
        <v>1</v>
      </c>
      <c r="D295" s="6">
        <v>0</v>
      </c>
      <c r="E295" s="6" t="s">
        <v>687</v>
      </c>
      <c r="F295" s="6" t="s">
        <v>688</v>
      </c>
      <c r="G295" s="6" t="s">
        <v>938</v>
      </c>
      <c r="H295" s="6" t="s">
        <v>938</v>
      </c>
      <c r="I295" s="6"/>
      <c r="J295" s="6"/>
      <c r="K295" s="6">
        <v>1</v>
      </c>
      <c r="L295" s="6" t="s">
        <v>986</v>
      </c>
      <c r="M295" s="6" t="s">
        <v>692</v>
      </c>
      <c r="N295" s="6" t="s">
        <v>693</v>
      </c>
      <c r="O295" s="26">
        <v>0</v>
      </c>
      <c r="P295" s="6"/>
      <c r="Q295" s="6"/>
      <c r="R295" s="6">
        <v>8.15</v>
      </c>
      <c r="S295" s="26">
        <v>1</v>
      </c>
      <c r="T295" s="6"/>
      <c r="U295" s="6"/>
      <c r="V295" s="6">
        <v>7.59</v>
      </c>
      <c r="W295" s="6" t="s">
        <v>705</v>
      </c>
      <c r="X295" s="6"/>
      <c r="Y295" s="6">
        <v>0</v>
      </c>
      <c r="Z295" s="6" t="s">
        <v>664</v>
      </c>
      <c r="AA295" s="6" t="s">
        <v>758</v>
      </c>
      <c r="AB295" s="6" t="s">
        <v>758</v>
      </c>
      <c r="AC295" s="6" t="s">
        <v>761</v>
      </c>
      <c r="AD295" s="6" t="s">
        <v>761</v>
      </c>
      <c r="AE295" s="6"/>
      <c r="AF295" s="6"/>
      <c r="AG295" s="6"/>
    </row>
    <row r="296" spans="1:33" ht="15.75" customHeight="1">
      <c r="A296" s="2">
        <v>130</v>
      </c>
      <c r="B296" s="34" t="s">
        <v>537</v>
      </c>
      <c r="C296" s="6">
        <v>2</v>
      </c>
      <c r="D296" s="6">
        <v>0</v>
      </c>
      <c r="E296" s="6" t="s">
        <v>687</v>
      </c>
      <c r="F296" s="6" t="s">
        <v>688</v>
      </c>
      <c r="G296" s="6" t="s">
        <v>938</v>
      </c>
      <c r="H296" s="6" t="s">
        <v>938</v>
      </c>
      <c r="I296" s="6"/>
      <c r="J296" s="6"/>
      <c r="K296" s="6">
        <v>2</v>
      </c>
      <c r="L296" s="6" t="s">
        <v>986</v>
      </c>
      <c r="M296" s="6" t="s">
        <v>692</v>
      </c>
      <c r="N296" s="6" t="s">
        <v>693</v>
      </c>
      <c r="O296" s="26">
        <v>0</v>
      </c>
      <c r="P296" s="6"/>
      <c r="Q296" s="6"/>
      <c r="R296" s="6">
        <v>5.77</v>
      </c>
      <c r="S296" s="26">
        <v>1</v>
      </c>
      <c r="T296" s="6"/>
      <c r="U296" s="6"/>
      <c r="V296" s="6">
        <v>5.2</v>
      </c>
      <c r="W296" s="6">
        <v>0.05</v>
      </c>
      <c r="X296" s="57"/>
      <c r="Y296" s="6">
        <v>-1</v>
      </c>
      <c r="Z296" s="6" t="s">
        <v>664</v>
      </c>
      <c r="AA296" s="6" t="s">
        <v>758</v>
      </c>
      <c r="AB296" s="6" t="s">
        <v>758</v>
      </c>
      <c r="AC296" s="6" t="s">
        <v>761</v>
      </c>
      <c r="AD296" s="6" t="s">
        <v>761</v>
      </c>
      <c r="AE296" s="6"/>
      <c r="AF296" s="6"/>
      <c r="AG296" s="6"/>
    </row>
    <row r="297" spans="1:33" ht="15.75" customHeight="1">
      <c r="A297" s="2">
        <v>131</v>
      </c>
      <c r="B297" s="34" t="s">
        <v>541</v>
      </c>
      <c r="C297" s="6">
        <v>0</v>
      </c>
      <c r="D297" s="6">
        <v>0</v>
      </c>
      <c r="E297" s="6" t="s">
        <v>687</v>
      </c>
      <c r="F297" s="6" t="s">
        <v>688</v>
      </c>
      <c r="G297" s="6" t="s">
        <v>938</v>
      </c>
      <c r="H297" s="6" t="s">
        <v>938</v>
      </c>
      <c r="I297" s="6"/>
      <c r="J297" s="6"/>
      <c r="K297" s="22">
        <v>1</v>
      </c>
      <c r="L297" s="6" t="s">
        <v>986</v>
      </c>
      <c r="M297" s="6" t="s">
        <v>871</v>
      </c>
      <c r="N297" s="6" t="s">
        <v>693</v>
      </c>
      <c r="O297" s="26">
        <v>0</v>
      </c>
      <c r="P297" s="6"/>
      <c r="Q297" s="6"/>
      <c r="R297" s="6">
        <v>10.8</v>
      </c>
      <c r="S297" s="26">
        <v>1</v>
      </c>
      <c r="T297" s="6"/>
      <c r="U297" s="6"/>
      <c r="V297" s="6">
        <v>10.7</v>
      </c>
      <c r="W297" s="6" t="s">
        <v>705</v>
      </c>
      <c r="X297" s="6"/>
      <c r="Y297" s="6">
        <v>0</v>
      </c>
      <c r="Z297" s="6" t="s">
        <v>599</v>
      </c>
      <c r="AA297" s="6" t="s">
        <v>803</v>
      </c>
      <c r="AB297" s="6" t="s">
        <v>803</v>
      </c>
      <c r="AC297" s="6" t="s">
        <v>809</v>
      </c>
      <c r="AD297" s="6" t="s">
        <v>809</v>
      </c>
      <c r="AE297" s="6" t="s">
        <v>1171</v>
      </c>
      <c r="AF297" s="6" t="s">
        <v>1172</v>
      </c>
      <c r="AG297" s="6"/>
    </row>
    <row r="298" spans="1:33" ht="15.75" customHeight="1">
      <c r="A298" s="2">
        <v>131</v>
      </c>
      <c r="B298" s="34" t="s">
        <v>541</v>
      </c>
      <c r="C298" s="6">
        <v>0</v>
      </c>
      <c r="D298" s="6">
        <v>0</v>
      </c>
      <c r="E298" s="6" t="s">
        <v>687</v>
      </c>
      <c r="F298" s="6" t="s">
        <v>688</v>
      </c>
      <c r="G298" s="22" t="s">
        <v>900</v>
      </c>
      <c r="H298" s="22" t="s">
        <v>900</v>
      </c>
      <c r="K298" s="6">
        <v>1</v>
      </c>
      <c r="L298" s="6" t="s">
        <v>986</v>
      </c>
      <c r="M298" s="6" t="s">
        <v>871</v>
      </c>
      <c r="N298" s="6" t="s">
        <v>693</v>
      </c>
      <c r="O298" s="26">
        <v>0</v>
      </c>
      <c r="P298" s="6"/>
      <c r="Q298" s="6"/>
      <c r="R298" s="6">
        <v>3.8</v>
      </c>
      <c r="S298" s="26">
        <v>1</v>
      </c>
      <c r="T298" s="6"/>
      <c r="U298" s="6"/>
      <c r="V298" s="6">
        <v>3.8</v>
      </c>
      <c r="W298" s="6" t="s">
        <v>705</v>
      </c>
      <c r="X298" s="6"/>
      <c r="Y298" s="6">
        <v>0</v>
      </c>
      <c r="Z298" s="6" t="s">
        <v>599</v>
      </c>
      <c r="AA298" s="6" t="s">
        <v>803</v>
      </c>
      <c r="AB298" s="6" t="s">
        <v>803</v>
      </c>
      <c r="AC298" s="6" t="s">
        <v>809</v>
      </c>
      <c r="AD298" s="6" t="s">
        <v>809</v>
      </c>
      <c r="AE298" s="6" t="s">
        <v>1171</v>
      </c>
      <c r="AF298" s="6" t="s">
        <v>1172</v>
      </c>
      <c r="AG298" s="6"/>
    </row>
    <row r="299" spans="1:33" ht="15.75" customHeight="1">
      <c r="A299" s="2">
        <v>132</v>
      </c>
      <c r="B299" s="34" t="s">
        <v>543</v>
      </c>
      <c r="C299" s="6">
        <v>0</v>
      </c>
      <c r="D299" s="6">
        <v>0</v>
      </c>
      <c r="E299" s="6" t="s">
        <v>687</v>
      </c>
      <c r="F299" s="6" t="s">
        <v>742</v>
      </c>
      <c r="G299" s="6" t="s">
        <v>775</v>
      </c>
      <c r="H299" s="6" t="s">
        <v>1345</v>
      </c>
      <c r="I299" s="6" t="s">
        <v>1354</v>
      </c>
      <c r="J299" s="22" t="s">
        <v>1325</v>
      </c>
      <c r="K299" s="22" t="s">
        <v>1322</v>
      </c>
      <c r="L299" s="6" t="s">
        <v>1173</v>
      </c>
      <c r="M299" s="6" t="s">
        <v>692</v>
      </c>
      <c r="N299" s="6" t="s">
        <v>693</v>
      </c>
      <c r="O299" s="26">
        <v>0</v>
      </c>
      <c r="P299" s="6"/>
      <c r="Q299" s="6"/>
      <c r="R299" s="6">
        <v>1.43</v>
      </c>
      <c r="S299" s="26">
        <v>1</v>
      </c>
      <c r="T299" s="6"/>
      <c r="U299" s="6"/>
      <c r="V299" s="6">
        <v>1.36</v>
      </c>
      <c r="W299" s="6">
        <v>0.1</v>
      </c>
      <c r="X299" s="6"/>
      <c r="Y299" s="6">
        <v>1</v>
      </c>
      <c r="Z299" s="6" t="s">
        <v>1174</v>
      </c>
      <c r="AA299" s="6" t="s">
        <v>815</v>
      </c>
      <c r="AB299" s="6" t="s">
        <v>815</v>
      </c>
      <c r="AC299" s="6" t="s">
        <v>819</v>
      </c>
      <c r="AD299" s="6" t="s">
        <v>819</v>
      </c>
      <c r="AE299" s="6"/>
      <c r="AF299" s="6"/>
      <c r="AG299" s="6"/>
    </row>
    <row r="300" spans="1:33" ht="15.75" customHeight="1">
      <c r="A300" s="2">
        <v>132</v>
      </c>
      <c r="B300" s="34" t="s">
        <v>543</v>
      </c>
      <c r="C300" s="6">
        <v>0</v>
      </c>
      <c r="D300" s="6">
        <v>0</v>
      </c>
      <c r="E300" s="6" t="s">
        <v>687</v>
      </c>
      <c r="F300" s="6" t="s">
        <v>742</v>
      </c>
      <c r="G300" s="6" t="s">
        <v>773</v>
      </c>
      <c r="H300" s="6" t="s">
        <v>1334</v>
      </c>
      <c r="I300" s="6" t="s">
        <v>1354</v>
      </c>
      <c r="J300" s="22" t="s">
        <v>1325</v>
      </c>
      <c r="K300" s="22" t="s">
        <v>1322</v>
      </c>
      <c r="L300" s="6" t="s">
        <v>1173</v>
      </c>
      <c r="M300" s="6" t="s">
        <v>692</v>
      </c>
      <c r="N300" s="6" t="s">
        <v>693</v>
      </c>
      <c r="O300" s="26">
        <v>0</v>
      </c>
      <c r="P300" s="6"/>
      <c r="Q300" s="6"/>
      <c r="R300" s="6">
        <v>1.51</v>
      </c>
      <c r="S300" s="26">
        <v>1</v>
      </c>
      <c r="T300" s="6"/>
      <c r="U300" s="6"/>
      <c r="V300" s="6">
        <v>1.22</v>
      </c>
      <c r="W300" s="6">
        <v>0.1</v>
      </c>
      <c r="X300" s="6"/>
      <c r="Y300" s="6">
        <v>1</v>
      </c>
      <c r="Z300" s="6" t="s">
        <v>1174</v>
      </c>
      <c r="AA300" s="6" t="s">
        <v>815</v>
      </c>
      <c r="AB300" s="6" t="s">
        <v>815</v>
      </c>
      <c r="AC300" s="6" t="s">
        <v>819</v>
      </c>
      <c r="AD300" s="6" t="s">
        <v>819</v>
      </c>
      <c r="AE300" s="6"/>
      <c r="AF300" s="6"/>
      <c r="AG300" s="6"/>
    </row>
    <row r="301" spans="1:33" ht="15.75" customHeight="1">
      <c r="A301" s="2">
        <v>132</v>
      </c>
      <c r="B301" s="34" t="s">
        <v>543</v>
      </c>
      <c r="C301" s="6">
        <v>0</v>
      </c>
      <c r="D301" s="6">
        <v>0</v>
      </c>
      <c r="E301" s="6" t="s">
        <v>687</v>
      </c>
      <c r="F301" s="6" t="s">
        <v>742</v>
      </c>
      <c r="G301" s="6" t="s">
        <v>789</v>
      </c>
      <c r="H301" s="6" t="s">
        <v>1355</v>
      </c>
      <c r="I301" s="6" t="s">
        <v>1354</v>
      </c>
      <c r="J301" s="22" t="s">
        <v>1325</v>
      </c>
      <c r="K301" s="22" t="s">
        <v>1322</v>
      </c>
      <c r="L301" s="6" t="s">
        <v>1173</v>
      </c>
      <c r="M301" s="6" t="s">
        <v>692</v>
      </c>
      <c r="N301" s="6" t="s">
        <v>693</v>
      </c>
      <c r="O301" s="26">
        <v>0</v>
      </c>
      <c r="P301" s="6"/>
      <c r="Q301" s="6"/>
      <c r="R301" s="6">
        <v>1.81</v>
      </c>
      <c r="S301" s="26">
        <v>1</v>
      </c>
      <c r="T301" s="6"/>
      <c r="U301" s="6"/>
      <c r="V301" s="6">
        <v>1.63</v>
      </c>
      <c r="W301" s="6">
        <v>0.1</v>
      </c>
      <c r="X301" s="6"/>
      <c r="Y301" s="6">
        <v>1</v>
      </c>
      <c r="Z301" s="6" t="s">
        <v>1174</v>
      </c>
      <c r="AA301" s="6" t="s">
        <v>815</v>
      </c>
      <c r="AB301" s="6" t="s">
        <v>815</v>
      </c>
      <c r="AC301" s="6" t="s">
        <v>819</v>
      </c>
      <c r="AD301" s="6" t="s">
        <v>819</v>
      </c>
      <c r="AE301" s="6"/>
      <c r="AF301" s="6"/>
      <c r="AG301" s="6"/>
    </row>
    <row r="302" spans="1:33" ht="15.75" customHeight="1">
      <c r="A302" s="2">
        <v>132</v>
      </c>
      <c r="B302" s="34" t="s">
        <v>543</v>
      </c>
      <c r="C302" s="6">
        <v>0</v>
      </c>
      <c r="D302" s="6">
        <v>0</v>
      </c>
      <c r="E302" s="6" t="s">
        <v>687</v>
      </c>
      <c r="F302" s="6" t="s">
        <v>742</v>
      </c>
      <c r="G302" s="6" t="s">
        <v>780</v>
      </c>
      <c r="H302" s="6" t="s">
        <v>1345</v>
      </c>
      <c r="I302" s="6" t="s">
        <v>1356</v>
      </c>
      <c r="J302" s="22" t="s">
        <v>1325</v>
      </c>
      <c r="K302" s="22" t="s">
        <v>1322</v>
      </c>
      <c r="L302" s="6" t="s">
        <v>1173</v>
      </c>
      <c r="M302" s="6" t="s">
        <v>692</v>
      </c>
      <c r="N302" s="6" t="s">
        <v>693</v>
      </c>
      <c r="O302" s="26">
        <v>2</v>
      </c>
      <c r="P302" s="6"/>
      <c r="Q302" s="6"/>
      <c r="R302" s="6">
        <v>1.7</v>
      </c>
      <c r="S302" s="26">
        <v>3</v>
      </c>
      <c r="T302" s="6"/>
      <c r="U302" s="6"/>
      <c r="V302" s="6">
        <v>1.46</v>
      </c>
      <c r="W302" s="6">
        <v>0.05</v>
      </c>
      <c r="X302" s="6"/>
      <c r="Y302" s="6">
        <v>1</v>
      </c>
      <c r="Z302" s="6" t="s">
        <v>1175</v>
      </c>
      <c r="AA302" s="6" t="s">
        <v>823</v>
      </c>
      <c r="AB302" s="6" t="s">
        <v>823</v>
      </c>
      <c r="AC302" s="6" t="s">
        <v>825</v>
      </c>
      <c r="AD302" s="6" t="s">
        <v>825</v>
      </c>
      <c r="AE302" s="6"/>
      <c r="AF302" s="6"/>
      <c r="AG302" s="6"/>
    </row>
    <row r="303" spans="1:33" ht="15.75" customHeight="1">
      <c r="A303" s="2">
        <v>132</v>
      </c>
      <c r="B303" s="34" t="s">
        <v>543</v>
      </c>
      <c r="C303" s="6">
        <v>0</v>
      </c>
      <c r="D303" s="6">
        <v>0</v>
      </c>
      <c r="E303" s="6" t="s">
        <v>687</v>
      </c>
      <c r="F303" s="6" t="s">
        <v>742</v>
      </c>
      <c r="G303" s="6" t="s">
        <v>780</v>
      </c>
      <c r="H303" s="6" t="s">
        <v>1345</v>
      </c>
      <c r="I303" s="6" t="s">
        <v>1356</v>
      </c>
      <c r="J303" s="22" t="s">
        <v>1325</v>
      </c>
      <c r="K303" s="22" t="s">
        <v>1322</v>
      </c>
      <c r="L303" s="6" t="s">
        <v>1173</v>
      </c>
      <c r="M303" s="6" t="s">
        <v>692</v>
      </c>
      <c r="N303" s="6" t="s">
        <v>693</v>
      </c>
      <c r="O303" s="26">
        <v>2</v>
      </c>
      <c r="P303" s="6"/>
      <c r="Q303" s="6"/>
      <c r="R303" s="6">
        <v>1.7</v>
      </c>
      <c r="S303" s="26">
        <v>4</v>
      </c>
      <c r="T303" s="6"/>
      <c r="U303" s="6"/>
      <c r="V303" s="6">
        <v>1.36</v>
      </c>
      <c r="W303" s="6">
        <v>0.05</v>
      </c>
      <c r="X303" s="6"/>
      <c r="Y303" s="6">
        <v>1</v>
      </c>
      <c r="Z303" s="6" t="s">
        <v>1176</v>
      </c>
      <c r="AA303" s="6" t="s">
        <v>823</v>
      </c>
      <c r="AB303" s="6" t="s">
        <v>823</v>
      </c>
      <c r="AC303" s="6" t="s">
        <v>827</v>
      </c>
      <c r="AD303" s="6" t="s">
        <v>827</v>
      </c>
      <c r="AE303" s="6"/>
      <c r="AF303" s="6"/>
      <c r="AG303" s="6"/>
    </row>
    <row r="304" spans="1:33" ht="15.75" customHeight="1">
      <c r="A304" s="2">
        <v>132</v>
      </c>
      <c r="B304" s="34" t="s">
        <v>543</v>
      </c>
      <c r="C304" s="6">
        <v>0</v>
      </c>
      <c r="D304" s="6">
        <v>0</v>
      </c>
      <c r="E304" s="6" t="s">
        <v>687</v>
      </c>
      <c r="F304" s="6" t="s">
        <v>742</v>
      </c>
      <c r="G304" s="6" t="s">
        <v>780</v>
      </c>
      <c r="H304" s="6" t="s">
        <v>1345</v>
      </c>
      <c r="I304" s="6" t="s">
        <v>1356</v>
      </c>
      <c r="J304" s="22" t="s">
        <v>1325</v>
      </c>
      <c r="K304" s="22" t="s">
        <v>1322</v>
      </c>
      <c r="L304" s="6" t="s">
        <v>1173</v>
      </c>
      <c r="M304" s="6" t="s">
        <v>692</v>
      </c>
      <c r="N304" s="6" t="s">
        <v>693</v>
      </c>
      <c r="O304" s="26">
        <v>4</v>
      </c>
      <c r="P304" s="6"/>
      <c r="Q304" s="6"/>
      <c r="R304" s="6">
        <v>1.36</v>
      </c>
      <c r="S304" s="26">
        <v>3</v>
      </c>
      <c r="T304" s="6"/>
      <c r="V304" s="6">
        <v>1.46</v>
      </c>
      <c r="W304" s="6" t="s">
        <v>705</v>
      </c>
      <c r="X304" s="6"/>
      <c r="Y304" s="6">
        <v>0</v>
      </c>
      <c r="Z304" s="6" t="s">
        <v>1382</v>
      </c>
      <c r="AA304" s="6" t="s">
        <v>827</v>
      </c>
      <c r="AB304" s="6" t="s">
        <v>827</v>
      </c>
      <c r="AC304" s="6" t="s">
        <v>825</v>
      </c>
      <c r="AD304" s="6" t="s">
        <v>825</v>
      </c>
      <c r="AE304" s="6"/>
      <c r="AF304" s="6"/>
      <c r="AG304" s="6"/>
    </row>
    <row r="305" spans="1:33" ht="15.75" customHeight="1">
      <c r="A305" s="2">
        <v>132</v>
      </c>
      <c r="B305" s="34" t="s">
        <v>543</v>
      </c>
      <c r="C305" s="6">
        <v>0</v>
      </c>
      <c r="D305" s="6">
        <v>0</v>
      </c>
      <c r="E305" s="6" t="s">
        <v>687</v>
      </c>
      <c r="F305" s="6" t="s">
        <v>742</v>
      </c>
      <c r="G305" s="6" t="s">
        <v>778</v>
      </c>
      <c r="H305" s="6" t="s">
        <v>1334</v>
      </c>
      <c r="I305" s="6" t="s">
        <v>1356</v>
      </c>
      <c r="J305" s="22" t="s">
        <v>1325</v>
      </c>
      <c r="K305" s="22" t="s">
        <v>1322</v>
      </c>
      <c r="L305" s="6" t="s">
        <v>1173</v>
      </c>
      <c r="M305" s="6" t="s">
        <v>692</v>
      </c>
      <c r="N305" s="6" t="s">
        <v>693</v>
      </c>
      <c r="O305" s="26">
        <v>2</v>
      </c>
      <c r="P305" s="6"/>
      <c r="Q305" s="6"/>
      <c r="R305" s="6">
        <v>2.15</v>
      </c>
      <c r="S305" s="26">
        <v>3</v>
      </c>
      <c r="T305" s="6"/>
      <c r="U305" s="6"/>
      <c r="V305" s="6">
        <v>2.08</v>
      </c>
      <c r="W305" s="6" t="s">
        <v>705</v>
      </c>
      <c r="X305" s="6"/>
      <c r="Y305" s="6">
        <v>0</v>
      </c>
      <c r="Z305" s="6" t="s">
        <v>1175</v>
      </c>
      <c r="AA305" s="6" t="s">
        <v>823</v>
      </c>
      <c r="AB305" s="6" t="s">
        <v>823</v>
      </c>
      <c r="AC305" s="6" t="s">
        <v>825</v>
      </c>
      <c r="AD305" s="6" t="s">
        <v>825</v>
      </c>
      <c r="AE305" s="6"/>
      <c r="AF305" s="6"/>
      <c r="AG305" s="6"/>
    </row>
    <row r="306" spans="1:33" ht="15.75" customHeight="1">
      <c r="A306" s="2">
        <v>132</v>
      </c>
      <c r="B306" s="34" t="s">
        <v>543</v>
      </c>
      <c r="C306" s="6">
        <v>0</v>
      </c>
      <c r="D306" s="6">
        <v>0</v>
      </c>
      <c r="E306" s="6" t="s">
        <v>687</v>
      </c>
      <c r="F306" s="6" t="s">
        <v>742</v>
      </c>
      <c r="G306" s="6" t="s">
        <v>778</v>
      </c>
      <c r="H306" s="6" t="s">
        <v>1334</v>
      </c>
      <c r="I306" s="6" t="s">
        <v>1356</v>
      </c>
      <c r="J306" s="22" t="s">
        <v>1325</v>
      </c>
      <c r="K306" s="22" t="s">
        <v>1322</v>
      </c>
      <c r="L306" s="6" t="s">
        <v>1173</v>
      </c>
      <c r="M306" s="6" t="s">
        <v>692</v>
      </c>
      <c r="N306" s="6" t="s">
        <v>693</v>
      </c>
      <c r="O306" s="26">
        <v>2</v>
      </c>
      <c r="P306" s="6"/>
      <c r="Q306" s="6"/>
      <c r="R306" s="6">
        <v>2.15</v>
      </c>
      <c r="S306" s="26">
        <v>4</v>
      </c>
      <c r="T306" s="6"/>
      <c r="U306" s="6"/>
      <c r="V306" s="6">
        <v>1.78</v>
      </c>
      <c r="W306" s="6">
        <v>0.05</v>
      </c>
      <c r="X306" s="6"/>
      <c r="Y306" s="6">
        <v>1</v>
      </c>
      <c r="Z306" s="6" t="s">
        <v>1176</v>
      </c>
      <c r="AA306" s="6" t="s">
        <v>823</v>
      </c>
      <c r="AB306" s="6" t="s">
        <v>823</v>
      </c>
      <c r="AC306" s="6" t="s">
        <v>827</v>
      </c>
      <c r="AD306" s="6" t="s">
        <v>827</v>
      </c>
      <c r="AE306" s="6"/>
      <c r="AF306" s="6"/>
      <c r="AG306" s="6"/>
    </row>
    <row r="307" spans="1:33" ht="15.75" customHeight="1">
      <c r="A307" s="2">
        <v>132</v>
      </c>
      <c r="B307" s="34" t="s">
        <v>543</v>
      </c>
      <c r="C307" s="6">
        <v>0</v>
      </c>
      <c r="D307" s="6">
        <v>0</v>
      </c>
      <c r="E307" s="6" t="s">
        <v>687</v>
      </c>
      <c r="F307" s="6" t="s">
        <v>742</v>
      </c>
      <c r="G307" s="6" t="s">
        <v>778</v>
      </c>
      <c r="H307" s="6" t="s">
        <v>1334</v>
      </c>
      <c r="I307" s="6" t="s">
        <v>1356</v>
      </c>
      <c r="J307" s="22" t="s">
        <v>1325</v>
      </c>
      <c r="K307" s="22" t="s">
        <v>1322</v>
      </c>
      <c r="L307" s="6" t="s">
        <v>1173</v>
      </c>
      <c r="M307" s="6" t="s">
        <v>692</v>
      </c>
      <c r="N307" s="6" t="s">
        <v>693</v>
      </c>
      <c r="O307" s="26">
        <v>4</v>
      </c>
      <c r="P307" s="6"/>
      <c r="Q307" s="6"/>
      <c r="R307" s="6">
        <v>1.78</v>
      </c>
      <c r="S307" s="26">
        <v>3</v>
      </c>
      <c r="T307" s="6"/>
      <c r="V307" s="6">
        <v>2.08</v>
      </c>
      <c r="W307" s="6">
        <v>0.05</v>
      </c>
      <c r="X307" s="6"/>
      <c r="Y307" s="6">
        <v>-1</v>
      </c>
      <c r="Z307" s="6" t="s">
        <v>1382</v>
      </c>
      <c r="AA307" s="6" t="s">
        <v>827</v>
      </c>
      <c r="AB307" s="6" t="s">
        <v>827</v>
      </c>
      <c r="AC307" s="6" t="s">
        <v>825</v>
      </c>
      <c r="AD307" s="6" t="s">
        <v>825</v>
      </c>
      <c r="AE307" s="6"/>
      <c r="AF307" s="6"/>
      <c r="AG307" s="6"/>
    </row>
    <row r="308" spans="1:33" ht="15.75" customHeight="1">
      <c r="A308" s="2">
        <v>132</v>
      </c>
      <c r="B308" s="34" t="s">
        <v>543</v>
      </c>
      <c r="C308" s="6">
        <v>0</v>
      </c>
      <c r="D308" s="6">
        <v>0</v>
      </c>
      <c r="E308" s="6" t="s">
        <v>687</v>
      </c>
      <c r="F308" s="6" t="s">
        <v>742</v>
      </c>
      <c r="G308" s="6" t="s">
        <v>782</v>
      </c>
      <c r="H308" s="6" t="s">
        <v>1355</v>
      </c>
      <c r="I308" s="6" t="s">
        <v>1356</v>
      </c>
      <c r="J308" s="22" t="s">
        <v>1325</v>
      </c>
      <c r="K308" s="22" t="s">
        <v>1322</v>
      </c>
      <c r="L308" s="6" t="s">
        <v>1173</v>
      </c>
      <c r="M308" s="6" t="s">
        <v>692</v>
      </c>
      <c r="N308" s="6" t="s">
        <v>693</v>
      </c>
      <c r="O308" s="26">
        <v>2</v>
      </c>
      <c r="P308" s="6"/>
      <c r="Q308" s="6"/>
      <c r="R308" s="6">
        <v>2.29</v>
      </c>
      <c r="S308" s="26">
        <v>3</v>
      </c>
      <c r="T308" s="6"/>
      <c r="U308" s="6"/>
      <c r="V308" s="6">
        <v>2.1800000000000002</v>
      </c>
      <c r="W308" s="6" t="s">
        <v>705</v>
      </c>
      <c r="X308" s="6"/>
      <c r="Y308" s="6">
        <v>0</v>
      </c>
      <c r="Z308" s="6" t="s">
        <v>1175</v>
      </c>
      <c r="AA308" s="6" t="s">
        <v>823</v>
      </c>
      <c r="AB308" s="6" t="s">
        <v>823</v>
      </c>
      <c r="AC308" s="6" t="s">
        <v>825</v>
      </c>
      <c r="AD308" s="6" t="s">
        <v>825</v>
      </c>
      <c r="AE308" s="6"/>
      <c r="AF308" s="6"/>
      <c r="AG308" s="6"/>
    </row>
    <row r="309" spans="1:33" ht="15.75" customHeight="1">
      <c r="A309" s="2">
        <v>132</v>
      </c>
      <c r="B309" s="34" t="s">
        <v>543</v>
      </c>
      <c r="C309" s="6">
        <v>0</v>
      </c>
      <c r="D309" s="6">
        <v>0</v>
      </c>
      <c r="E309" s="6" t="s">
        <v>687</v>
      </c>
      <c r="F309" s="6" t="s">
        <v>742</v>
      </c>
      <c r="G309" s="6" t="s">
        <v>782</v>
      </c>
      <c r="H309" s="6" t="s">
        <v>1355</v>
      </c>
      <c r="I309" s="6" t="s">
        <v>1356</v>
      </c>
      <c r="J309" s="22" t="s">
        <v>1325</v>
      </c>
      <c r="K309" s="22" t="s">
        <v>1322</v>
      </c>
      <c r="L309" s="6" t="s">
        <v>1173</v>
      </c>
      <c r="M309" s="6" t="s">
        <v>692</v>
      </c>
      <c r="N309" s="6" t="s">
        <v>693</v>
      </c>
      <c r="O309" s="26">
        <v>2</v>
      </c>
      <c r="P309" s="6"/>
      <c r="Q309" s="6"/>
      <c r="R309" s="6">
        <v>2.29</v>
      </c>
      <c r="S309" s="26">
        <v>4</v>
      </c>
      <c r="T309" s="6"/>
      <c r="U309" s="6"/>
      <c r="V309" s="6">
        <v>1.94</v>
      </c>
      <c r="W309" s="6">
        <v>0.05</v>
      </c>
      <c r="X309" s="6"/>
      <c r="Y309" s="6">
        <v>1</v>
      </c>
      <c r="Z309" s="6" t="s">
        <v>1176</v>
      </c>
      <c r="AA309" s="6" t="s">
        <v>823</v>
      </c>
      <c r="AB309" s="6" t="s">
        <v>823</v>
      </c>
      <c r="AC309" s="6" t="s">
        <v>827</v>
      </c>
      <c r="AD309" s="6" t="s">
        <v>827</v>
      </c>
      <c r="AE309" s="6"/>
      <c r="AF309" s="6"/>
      <c r="AG309" s="6"/>
    </row>
    <row r="310" spans="1:33" ht="15.75" customHeight="1">
      <c r="A310" s="2">
        <v>132</v>
      </c>
      <c r="B310" s="34" t="s">
        <v>543</v>
      </c>
      <c r="C310" s="6">
        <v>0</v>
      </c>
      <c r="D310" s="6">
        <v>0</v>
      </c>
      <c r="E310" s="6" t="s">
        <v>687</v>
      </c>
      <c r="F310" s="6" t="s">
        <v>742</v>
      </c>
      <c r="G310" s="6" t="s">
        <v>782</v>
      </c>
      <c r="H310" s="6" t="s">
        <v>1355</v>
      </c>
      <c r="I310" s="6" t="s">
        <v>1356</v>
      </c>
      <c r="J310" s="22" t="s">
        <v>1325</v>
      </c>
      <c r="K310" s="22" t="s">
        <v>1322</v>
      </c>
      <c r="L310" s="6" t="s">
        <v>1173</v>
      </c>
      <c r="M310" s="6" t="s">
        <v>692</v>
      </c>
      <c r="N310" s="6" t="s">
        <v>693</v>
      </c>
      <c r="O310" s="26">
        <v>4</v>
      </c>
      <c r="P310" s="6"/>
      <c r="Q310" s="6"/>
      <c r="R310" s="6">
        <v>1.94</v>
      </c>
      <c r="S310" s="26">
        <v>3</v>
      </c>
      <c r="T310" s="6"/>
      <c r="V310" s="6">
        <v>2.1800000000000002</v>
      </c>
      <c r="W310" s="6">
        <v>0.05</v>
      </c>
      <c r="X310" s="6"/>
      <c r="Y310" s="6">
        <v>-1</v>
      </c>
      <c r="Z310" s="6" t="s">
        <v>1382</v>
      </c>
      <c r="AA310" s="6" t="s">
        <v>827</v>
      </c>
      <c r="AB310" s="6" t="s">
        <v>827</v>
      </c>
      <c r="AC310" s="6" t="s">
        <v>825</v>
      </c>
      <c r="AD310" s="6" t="s">
        <v>825</v>
      </c>
      <c r="AE310" s="6"/>
      <c r="AF310" s="6"/>
      <c r="AG310" s="6"/>
    </row>
    <row r="311" spans="1:33" ht="15.75" customHeight="1">
      <c r="A311" s="2">
        <v>132</v>
      </c>
      <c r="B311" s="34" t="s">
        <v>543</v>
      </c>
      <c r="C311" s="6">
        <v>0</v>
      </c>
      <c r="D311" s="6">
        <v>0</v>
      </c>
      <c r="E311" s="6" t="s">
        <v>687</v>
      </c>
      <c r="F311" s="6" t="s">
        <v>742</v>
      </c>
      <c r="G311" s="6" t="s">
        <v>790</v>
      </c>
      <c r="H311" s="6" t="s">
        <v>1345</v>
      </c>
      <c r="I311" s="6" t="s">
        <v>1357</v>
      </c>
      <c r="J311" s="22" t="s">
        <v>1325</v>
      </c>
      <c r="K311" s="22" t="s">
        <v>1322</v>
      </c>
      <c r="L311" s="6" t="s">
        <v>1173</v>
      </c>
      <c r="M311" s="6" t="s">
        <v>692</v>
      </c>
      <c r="N311" s="6" t="s">
        <v>693</v>
      </c>
      <c r="O311" s="26">
        <v>0</v>
      </c>
      <c r="P311" s="6"/>
      <c r="Q311" s="6"/>
      <c r="R311" s="6">
        <v>1.65</v>
      </c>
      <c r="S311" s="26">
        <v>1</v>
      </c>
      <c r="T311" s="6"/>
      <c r="U311" s="6"/>
      <c r="V311" s="6">
        <v>1.72</v>
      </c>
      <c r="W311" s="6" t="s">
        <v>705</v>
      </c>
      <c r="X311" s="6"/>
      <c r="Y311" s="6">
        <v>0</v>
      </c>
      <c r="Z311" s="6" t="s">
        <v>1174</v>
      </c>
      <c r="AA311" s="6" t="s">
        <v>815</v>
      </c>
      <c r="AB311" s="6" t="s">
        <v>815</v>
      </c>
      <c r="AC311" s="6" t="s">
        <v>819</v>
      </c>
      <c r="AD311" s="6" t="s">
        <v>819</v>
      </c>
      <c r="AE311" s="6"/>
      <c r="AF311" s="6"/>
      <c r="AG311" s="6"/>
    </row>
    <row r="312" spans="1:33" ht="15.75" customHeight="1">
      <c r="A312" s="2">
        <v>132</v>
      </c>
      <c r="B312" s="34" t="s">
        <v>543</v>
      </c>
      <c r="C312" s="6">
        <v>0</v>
      </c>
      <c r="D312" s="6">
        <v>0</v>
      </c>
      <c r="E312" s="6" t="s">
        <v>687</v>
      </c>
      <c r="F312" s="6" t="s">
        <v>742</v>
      </c>
      <c r="G312" s="6" t="s">
        <v>795</v>
      </c>
      <c r="H312" s="6" t="s">
        <v>1334</v>
      </c>
      <c r="I312" s="6" t="s">
        <v>1357</v>
      </c>
      <c r="J312" s="22" t="s">
        <v>1325</v>
      </c>
      <c r="K312" s="22" t="s">
        <v>1322</v>
      </c>
      <c r="L312" s="6" t="s">
        <v>1173</v>
      </c>
      <c r="M312" s="6" t="s">
        <v>692</v>
      </c>
      <c r="N312" s="6" t="s">
        <v>693</v>
      </c>
      <c r="O312" s="26">
        <v>0</v>
      </c>
      <c r="P312" s="6"/>
      <c r="Q312" s="6"/>
      <c r="R312" s="6">
        <v>1.94</v>
      </c>
      <c r="S312" s="26">
        <v>1</v>
      </c>
      <c r="T312" s="6"/>
      <c r="U312" s="6"/>
      <c r="V312" s="6">
        <v>2.04</v>
      </c>
      <c r="W312" s="6" t="s">
        <v>705</v>
      </c>
      <c r="X312" s="6"/>
      <c r="Y312" s="6">
        <v>0</v>
      </c>
      <c r="Z312" s="6" t="s">
        <v>1174</v>
      </c>
      <c r="AA312" s="6" t="s">
        <v>815</v>
      </c>
      <c r="AB312" s="6" t="s">
        <v>815</v>
      </c>
      <c r="AC312" s="6" t="s">
        <v>819</v>
      </c>
      <c r="AD312" s="6" t="s">
        <v>819</v>
      </c>
      <c r="AE312" s="6"/>
      <c r="AF312" s="6"/>
      <c r="AG312" s="6"/>
    </row>
    <row r="313" spans="1:33" ht="15.75" customHeight="1">
      <c r="A313" s="2">
        <v>132</v>
      </c>
      <c r="B313" s="34" t="s">
        <v>543</v>
      </c>
      <c r="C313" s="6">
        <v>0</v>
      </c>
      <c r="D313" s="6">
        <v>0</v>
      </c>
      <c r="E313" s="6" t="s">
        <v>687</v>
      </c>
      <c r="F313" s="6" t="s">
        <v>742</v>
      </c>
      <c r="G313" s="6" t="s">
        <v>797</v>
      </c>
      <c r="H313" s="6" t="s">
        <v>1355</v>
      </c>
      <c r="I313" s="6" t="s">
        <v>1357</v>
      </c>
      <c r="J313" s="22" t="s">
        <v>1325</v>
      </c>
      <c r="K313" s="22" t="s">
        <v>1322</v>
      </c>
      <c r="L313" s="6" t="s">
        <v>1173</v>
      </c>
      <c r="M313" s="6" t="s">
        <v>692</v>
      </c>
      <c r="N313" s="6" t="s">
        <v>693</v>
      </c>
      <c r="O313" s="26">
        <v>0</v>
      </c>
      <c r="P313" s="6"/>
      <c r="Q313" s="6"/>
      <c r="R313" s="6">
        <v>2.17</v>
      </c>
      <c r="S313" s="26">
        <v>1</v>
      </c>
      <c r="T313" s="6"/>
      <c r="U313" s="6"/>
      <c r="V313" s="6">
        <v>2.2599999999999998</v>
      </c>
      <c r="W313" s="6">
        <v>0.1</v>
      </c>
      <c r="X313" s="6"/>
      <c r="Y313" s="6">
        <v>1</v>
      </c>
      <c r="Z313" s="6" t="s">
        <v>1174</v>
      </c>
      <c r="AA313" s="6" t="s">
        <v>815</v>
      </c>
      <c r="AB313" s="6" t="s">
        <v>815</v>
      </c>
      <c r="AC313" s="6" t="s">
        <v>819</v>
      </c>
      <c r="AD313" s="6" t="s">
        <v>819</v>
      </c>
      <c r="AE313" s="6"/>
      <c r="AF313" s="6"/>
      <c r="AG313" s="6"/>
    </row>
    <row r="314" spans="1:33" ht="15.75" customHeight="1">
      <c r="A314" s="2">
        <v>132</v>
      </c>
      <c r="B314" s="34" t="s">
        <v>543</v>
      </c>
      <c r="C314" s="6">
        <v>0</v>
      </c>
      <c r="D314" s="6">
        <v>0</v>
      </c>
      <c r="E314" s="6" t="s">
        <v>687</v>
      </c>
      <c r="F314" s="6" t="s">
        <v>742</v>
      </c>
      <c r="G314" s="6" t="s">
        <v>790</v>
      </c>
      <c r="H314" s="6" t="s">
        <v>1345</v>
      </c>
      <c r="I314" s="6" t="s">
        <v>1357</v>
      </c>
      <c r="J314" s="22" t="s">
        <v>1325</v>
      </c>
      <c r="K314" s="22" t="s">
        <v>1322</v>
      </c>
      <c r="L314" s="6" t="s">
        <v>1173</v>
      </c>
      <c r="M314" s="6" t="s">
        <v>692</v>
      </c>
      <c r="N314" s="6" t="s">
        <v>693</v>
      </c>
      <c r="O314" s="26">
        <v>2</v>
      </c>
      <c r="P314" s="6"/>
      <c r="Q314" s="6"/>
      <c r="R314" s="6">
        <v>1.58</v>
      </c>
      <c r="S314" s="26">
        <v>3</v>
      </c>
      <c r="T314" s="6"/>
      <c r="U314" s="6"/>
      <c r="V314" s="6">
        <v>1.68</v>
      </c>
      <c r="W314" s="6" t="s">
        <v>705</v>
      </c>
      <c r="X314" s="6"/>
      <c r="Y314" s="6">
        <v>0</v>
      </c>
      <c r="Z314" s="6" t="s">
        <v>1175</v>
      </c>
      <c r="AA314" s="6" t="s">
        <v>823</v>
      </c>
      <c r="AB314" s="6" t="s">
        <v>823</v>
      </c>
      <c r="AC314" s="6" t="s">
        <v>825</v>
      </c>
      <c r="AD314" s="6" t="s">
        <v>825</v>
      </c>
      <c r="AE314" s="6"/>
      <c r="AF314" s="6"/>
      <c r="AG314" s="6"/>
    </row>
    <row r="315" spans="1:33" ht="15.75" customHeight="1">
      <c r="A315" s="2">
        <v>132</v>
      </c>
      <c r="B315" s="34" t="s">
        <v>543</v>
      </c>
      <c r="C315" s="6">
        <v>0</v>
      </c>
      <c r="D315" s="6">
        <v>0</v>
      </c>
      <c r="E315" s="6" t="s">
        <v>687</v>
      </c>
      <c r="F315" s="6" t="s">
        <v>742</v>
      </c>
      <c r="G315" s="6" t="s">
        <v>790</v>
      </c>
      <c r="H315" s="6" t="s">
        <v>1345</v>
      </c>
      <c r="I315" s="6" t="s">
        <v>1357</v>
      </c>
      <c r="J315" s="22" t="s">
        <v>1325</v>
      </c>
      <c r="K315" s="22" t="s">
        <v>1322</v>
      </c>
      <c r="L315" s="6" t="s">
        <v>1173</v>
      </c>
      <c r="M315" s="6" t="s">
        <v>692</v>
      </c>
      <c r="N315" s="6" t="s">
        <v>693</v>
      </c>
      <c r="O315" s="26">
        <v>2</v>
      </c>
      <c r="P315" s="6"/>
      <c r="Q315" s="6"/>
      <c r="R315" s="6">
        <v>1.58</v>
      </c>
      <c r="S315" s="26">
        <v>4</v>
      </c>
      <c r="T315" s="6"/>
      <c r="U315" s="6"/>
      <c r="V315" s="6">
        <v>1.79</v>
      </c>
      <c r="W315" s="6">
        <v>0.05</v>
      </c>
      <c r="X315" s="6"/>
      <c r="Y315" s="6">
        <v>1</v>
      </c>
      <c r="Z315" s="6" t="s">
        <v>1176</v>
      </c>
      <c r="AA315" s="6" t="s">
        <v>823</v>
      </c>
      <c r="AB315" s="6" t="s">
        <v>823</v>
      </c>
      <c r="AC315" s="6" t="s">
        <v>827</v>
      </c>
      <c r="AD315" s="6" t="s">
        <v>827</v>
      </c>
      <c r="AE315" s="6"/>
      <c r="AF315" s="6"/>
      <c r="AG315" s="6"/>
    </row>
    <row r="316" spans="1:33" ht="15.75" customHeight="1">
      <c r="A316" s="2">
        <v>132</v>
      </c>
      <c r="B316" s="34" t="s">
        <v>543</v>
      </c>
      <c r="C316" s="6">
        <v>0</v>
      </c>
      <c r="D316" s="6">
        <v>0</v>
      </c>
      <c r="E316" s="6" t="s">
        <v>687</v>
      </c>
      <c r="F316" s="6" t="s">
        <v>742</v>
      </c>
      <c r="G316" s="6" t="s">
        <v>790</v>
      </c>
      <c r="H316" s="6" t="s">
        <v>1345</v>
      </c>
      <c r="I316" s="6" t="s">
        <v>1357</v>
      </c>
      <c r="J316" s="22" t="s">
        <v>1325</v>
      </c>
      <c r="K316" s="22" t="s">
        <v>1322</v>
      </c>
      <c r="L316" s="6" t="s">
        <v>1173</v>
      </c>
      <c r="M316" s="6" t="s">
        <v>692</v>
      </c>
      <c r="N316" s="6" t="s">
        <v>693</v>
      </c>
      <c r="O316" s="26">
        <v>4</v>
      </c>
      <c r="P316" s="6"/>
      <c r="Q316" s="6"/>
      <c r="R316" s="6">
        <v>1.79</v>
      </c>
      <c r="S316" s="26">
        <v>3</v>
      </c>
      <c r="T316" s="6"/>
      <c r="V316" s="6">
        <v>1.68</v>
      </c>
      <c r="W316" s="6" t="s">
        <v>705</v>
      </c>
      <c r="X316" s="6"/>
      <c r="Y316" s="6">
        <v>0</v>
      </c>
      <c r="Z316" s="6" t="s">
        <v>1382</v>
      </c>
      <c r="AA316" s="6" t="s">
        <v>827</v>
      </c>
      <c r="AB316" s="6" t="s">
        <v>827</v>
      </c>
      <c r="AC316" s="6" t="s">
        <v>825</v>
      </c>
      <c r="AD316" s="6" t="s">
        <v>825</v>
      </c>
      <c r="AE316" s="6"/>
      <c r="AF316" s="6"/>
      <c r="AG316" s="6"/>
    </row>
    <row r="317" spans="1:33" ht="15.75" customHeight="1">
      <c r="A317" s="2">
        <v>132</v>
      </c>
      <c r="B317" s="34" t="s">
        <v>543</v>
      </c>
      <c r="C317" s="6">
        <v>0</v>
      </c>
      <c r="D317" s="6">
        <v>0</v>
      </c>
      <c r="E317" s="6" t="s">
        <v>687</v>
      </c>
      <c r="F317" s="6" t="s">
        <v>742</v>
      </c>
      <c r="G317" s="6" t="s">
        <v>795</v>
      </c>
      <c r="H317" s="6" t="s">
        <v>1334</v>
      </c>
      <c r="I317" s="6" t="s">
        <v>1357</v>
      </c>
      <c r="J317" s="22" t="s">
        <v>1325</v>
      </c>
      <c r="K317" s="22" t="s">
        <v>1322</v>
      </c>
      <c r="L317" s="6" t="s">
        <v>1173</v>
      </c>
      <c r="M317" s="6" t="s">
        <v>692</v>
      </c>
      <c r="N317" s="6" t="s">
        <v>693</v>
      </c>
      <c r="O317" s="26">
        <v>2</v>
      </c>
      <c r="P317" s="6"/>
      <c r="Q317" s="6"/>
      <c r="R317" s="6">
        <v>2.0099999999999998</v>
      </c>
      <c r="S317" s="26">
        <v>3</v>
      </c>
      <c r="T317" s="6"/>
      <c r="U317" s="6"/>
      <c r="V317" s="6">
        <v>1.99</v>
      </c>
      <c r="W317" s="6" t="s">
        <v>705</v>
      </c>
      <c r="X317" s="6"/>
      <c r="Y317" s="6">
        <v>0</v>
      </c>
      <c r="Z317" s="6" t="s">
        <v>1175</v>
      </c>
      <c r="AA317" s="6" t="s">
        <v>823</v>
      </c>
      <c r="AB317" s="6" t="s">
        <v>823</v>
      </c>
      <c r="AC317" s="6" t="s">
        <v>825</v>
      </c>
      <c r="AD317" s="6" t="s">
        <v>825</v>
      </c>
      <c r="AE317" s="6"/>
      <c r="AF317" s="6"/>
      <c r="AG317" s="6"/>
    </row>
    <row r="318" spans="1:33" ht="15.75" customHeight="1">
      <c r="A318" s="2">
        <v>132</v>
      </c>
      <c r="B318" s="34" t="s">
        <v>543</v>
      </c>
      <c r="C318" s="6">
        <v>0</v>
      </c>
      <c r="D318" s="6">
        <v>0</v>
      </c>
      <c r="E318" s="6" t="s">
        <v>687</v>
      </c>
      <c r="F318" s="6" t="s">
        <v>742</v>
      </c>
      <c r="G318" s="6" t="s">
        <v>795</v>
      </c>
      <c r="H318" s="6" t="s">
        <v>1334</v>
      </c>
      <c r="I318" s="6" t="s">
        <v>1357</v>
      </c>
      <c r="J318" s="22" t="s">
        <v>1325</v>
      </c>
      <c r="K318" s="22" t="s">
        <v>1322</v>
      </c>
      <c r="L318" s="6" t="s">
        <v>1173</v>
      </c>
      <c r="M318" s="6" t="s">
        <v>692</v>
      </c>
      <c r="N318" s="6" t="s">
        <v>693</v>
      </c>
      <c r="O318" s="26">
        <v>2</v>
      </c>
      <c r="P318" s="6"/>
      <c r="Q318" s="6"/>
      <c r="R318" s="6">
        <v>2.0099999999999998</v>
      </c>
      <c r="S318" s="26">
        <v>4</v>
      </c>
      <c r="T318" s="6"/>
      <c r="U318" s="6"/>
      <c r="V318" s="6">
        <v>1.97</v>
      </c>
      <c r="W318" s="6" t="s">
        <v>705</v>
      </c>
      <c r="X318" s="6"/>
      <c r="Y318" s="6">
        <v>0</v>
      </c>
      <c r="Z318" s="6" t="s">
        <v>1176</v>
      </c>
      <c r="AA318" s="6" t="s">
        <v>823</v>
      </c>
      <c r="AB318" s="6" t="s">
        <v>823</v>
      </c>
      <c r="AC318" s="6" t="s">
        <v>827</v>
      </c>
      <c r="AD318" s="6" t="s">
        <v>827</v>
      </c>
      <c r="AE318" s="6"/>
      <c r="AF318" s="6"/>
      <c r="AG318" s="6"/>
    </row>
    <row r="319" spans="1:33" ht="15.75" customHeight="1">
      <c r="A319" s="2">
        <v>132</v>
      </c>
      <c r="B319" s="34" t="s">
        <v>543</v>
      </c>
      <c r="C319" s="6">
        <v>0</v>
      </c>
      <c r="D319" s="6">
        <v>0</v>
      </c>
      <c r="E319" s="6" t="s">
        <v>687</v>
      </c>
      <c r="F319" s="6" t="s">
        <v>742</v>
      </c>
      <c r="G319" s="6" t="s">
        <v>795</v>
      </c>
      <c r="H319" s="6" t="s">
        <v>1334</v>
      </c>
      <c r="I319" s="6" t="s">
        <v>1357</v>
      </c>
      <c r="J319" s="22" t="s">
        <v>1325</v>
      </c>
      <c r="K319" s="22" t="s">
        <v>1322</v>
      </c>
      <c r="L319" s="6" t="s">
        <v>1173</v>
      </c>
      <c r="M319" s="6" t="s">
        <v>692</v>
      </c>
      <c r="N319" s="6" t="s">
        <v>693</v>
      </c>
      <c r="O319" s="26">
        <v>4</v>
      </c>
      <c r="P319" s="6"/>
      <c r="Q319" s="6"/>
      <c r="R319" s="6">
        <v>1.97</v>
      </c>
      <c r="S319" s="26">
        <v>3</v>
      </c>
      <c r="T319" s="6"/>
      <c r="V319" s="6">
        <v>1.99</v>
      </c>
      <c r="W319" s="6" t="s">
        <v>705</v>
      </c>
      <c r="X319" s="6"/>
      <c r="Y319" s="6">
        <v>0</v>
      </c>
      <c r="Z319" s="6" t="s">
        <v>1382</v>
      </c>
      <c r="AA319" s="6" t="s">
        <v>827</v>
      </c>
      <c r="AB319" s="6" t="s">
        <v>827</v>
      </c>
      <c r="AC319" s="6" t="s">
        <v>825</v>
      </c>
      <c r="AD319" s="6" t="s">
        <v>825</v>
      </c>
      <c r="AE319" s="6"/>
      <c r="AF319" s="6"/>
      <c r="AG319" s="6"/>
    </row>
    <row r="320" spans="1:33" ht="15.75" customHeight="1">
      <c r="A320" s="2">
        <v>132</v>
      </c>
      <c r="B320" s="34" t="s">
        <v>543</v>
      </c>
      <c r="C320" s="6">
        <v>0</v>
      </c>
      <c r="D320" s="6">
        <v>0</v>
      </c>
      <c r="E320" s="6" t="s">
        <v>687</v>
      </c>
      <c r="F320" s="6" t="s">
        <v>742</v>
      </c>
      <c r="G320" s="6" t="s">
        <v>797</v>
      </c>
      <c r="H320" s="6" t="s">
        <v>1355</v>
      </c>
      <c r="I320" s="6" t="s">
        <v>1357</v>
      </c>
      <c r="J320" s="22" t="s">
        <v>1325</v>
      </c>
      <c r="K320" s="22" t="s">
        <v>1322</v>
      </c>
      <c r="L320" s="6" t="s">
        <v>1173</v>
      </c>
      <c r="M320" s="6" t="s">
        <v>692</v>
      </c>
      <c r="N320" s="6" t="s">
        <v>693</v>
      </c>
      <c r="O320" s="26">
        <v>2</v>
      </c>
      <c r="P320" s="6"/>
      <c r="Q320" s="6"/>
      <c r="R320" s="6">
        <v>2.17</v>
      </c>
      <c r="S320" s="26">
        <v>3</v>
      </c>
      <c r="T320" s="6"/>
      <c r="U320" s="6"/>
      <c r="V320" s="6">
        <v>2.2000000000000002</v>
      </c>
      <c r="W320" s="6" t="s">
        <v>705</v>
      </c>
      <c r="X320" s="6"/>
      <c r="Y320" s="6">
        <v>0</v>
      </c>
      <c r="Z320" s="6" t="s">
        <v>1175</v>
      </c>
      <c r="AA320" s="6" t="s">
        <v>823</v>
      </c>
      <c r="AB320" s="6" t="s">
        <v>823</v>
      </c>
      <c r="AC320" s="6" t="s">
        <v>825</v>
      </c>
      <c r="AD320" s="6" t="s">
        <v>825</v>
      </c>
      <c r="AE320" s="6"/>
      <c r="AF320" s="6"/>
      <c r="AG320" s="6"/>
    </row>
    <row r="321" spans="1:33" ht="15.75" customHeight="1">
      <c r="A321" s="2">
        <v>132</v>
      </c>
      <c r="B321" s="34" t="s">
        <v>543</v>
      </c>
      <c r="C321" s="6">
        <v>0</v>
      </c>
      <c r="D321" s="6">
        <v>0</v>
      </c>
      <c r="E321" s="6" t="s">
        <v>687</v>
      </c>
      <c r="F321" s="6" t="s">
        <v>742</v>
      </c>
      <c r="G321" s="6" t="s">
        <v>797</v>
      </c>
      <c r="H321" s="6" t="s">
        <v>1355</v>
      </c>
      <c r="I321" s="6" t="s">
        <v>1357</v>
      </c>
      <c r="J321" s="22" t="s">
        <v>1325</v>
      </c>
      <c r="K321" s="22" t="s">
        <v>1322</v>
      </c>
      <c r="L321" s="6" t="s">
        <v>1173</v>
      </c>
      <c r="M321" s="6" t="s">
        <v>692</v>
      </c>
      <c r="N321" s="6" t="s">
        <v>693</v>
      </c>
      <c r="O321" s="26">
        <v>2</v>
      </c>
      <c r="P321" s="6"/>
      <c r="Q321" s="6"/>
      <c r="R321" s="6">
        <v>2.17</v>
      </c>
      <c r="S321" s="26">
        <v>4</v>
      </c>
      <c r="T321" s="6"/>
      <c r="U321" s="6"/>
      <c r="V321" s="6">
        <v>2.27</v>
      </c>
      <c r="W321" s="6">
        <v>0.05</v>
      </c>
      <c r="X321" s="6"/>
      <c r="Y321" s="6">
        <v>1</v>
      </c>
      <c r="Z321" s="6" t="s">
        <v>1176</v>
      </c>
      <c r="AA321" s="6" t="s">
        <v>823</v>
      </c>
      <c r="AB321" s="6" t="s">
        <v>823</v>
      </c>
      <c r="AC321" s="6" t="s">
        <v>827</v>
      </c>
      <c r="AD321" s="6" t="s">
        <v>827</v>
      </c>
      <c r="AE321" s="6"/>
      <c r="AF321" s="6"/>
      <c r="AG321" s="6"/>
    </row>
    <row r="322" spans="1:33" ht="15.75" customHeight="1">
      <c r="A322" s="2">
        <v>132</v>
      </c>
      <c r="B322" s="34" t="s">
        <v>543</v>
      </c>
      <c r="C322" s="6">
        <v>0</v>
      </c>
      <c r="D322" s="6">
        <v>0</v>
      </c>
      <c r="E322" s="6" t="s">
        <v>687</v>
      </c>
      <c r="F322" s="6" t="s">
        <v>742</v>
      </c>
      <c r="G322" s="6" t="s">
        <v>797</v>
      </c>
      <c r="H322" s="6" t="s">
        <v>1355</v>
      </c>
      <c r="I322" s="6" t="s">
        <v>1357</v>
      </c>
      <c r="J322" s="22" t="s">
        <v>1325</v>
      </c>
      <c r="K322" s="22" t="s">
        <v>1322</v>
      </c>
      <c r="L322" s="6" t="s">
        <v>1173</v>
      </c>
      <c r="M322" s="6" t="s">
        <v>692</v>
      </c>
      <c r="N322" s="6" t="s">
        <v>693</v>
      </c>
      <c r="O322" s="26">
        <v>4</v>
      </c>
      <c r="P322" s="6"/>
      <c r="Q322" s="6"/>
      <c r="R322" s="6">
        <v>2.27</v>
      </c>
      <c r="S322" s="26">
        <v>3</v>
      </c>
      <c r="T322" s="6"/>
      <c r="V322" s="6">
        <v>2.2000000000000002</v>
      </c>
      <c r="W322" s="6" t="s">
        <v>705</v>
      </c>
      <c r="X322" s="6"/>
      <c r="Y322" s="6">
        <v>0</v>
      </c>
      <c r="Z322" s="6" t="s">
        <v>1382</v>
      </c>
      <c r="AA322" s="6" t="s">
        <v>827</v>
      </c>
      <c r="AB322" s="6" t="s">
        <v>827</v>
      </c>
      <c r="AC322" s="6" t="s">
        <v>825</v>
      </c>
      <c r="AD322" s="6" t="s">
        <v>825</v>
      </c>
      <c r="AE322" s="6"/>
      <c r="AF322" s="6"/>
      <c r="AG322" s="6"/>
    </row>
    <row r="323" spans="1:33" ht="15.75" customHeight="1">
      <c r="A323" s="2">
        <v>132</v>
      </c>
      <c r="B323" s="34" t="s">
        <v>543</v>
      </c>
      <c r="C323" s="6">
        <v>0</v>
      </c>
      <c r="D323" s="6">
        <v>0</v>
      </c>
      <c r="E323" s="6" t="s">
        <v>687</v>
      </c>
      <c r="F323" s="6" t="s">
        <v>688</v>
      </c>
      <c r="G323" s="6" t="s">
        <v>711</v>
      </c>
      <c r="H323" s="6" t="s">
        <v>711</v>
      </c>
      <c r="I323" s="6"/>
      <c r="J323" s="6"/>
      <c r="K323" s="22" t="s">
        <v>1322</v>
      </c>
      <c r="L323" s="6" t="s">
        <v>986</v>
      </c>
      <c r="M323" s="6" t="s">
        <v>692</v>
      </c>
      <c r="N323" s="6" t="s">
        <v>693</v>
      </c>
      <c r="O323" s="26">
        <v>0</v>
      </c>
      <c r="P323" s="6">
        <v>3</v>
      </c>
      <c r="Q323" s="6"/>
      <c r="R323" s="6">
        <v>7.29</v>
      </c>
      <c r="S323" s="26">
        <v>1</v>
      </c>
      <c r="T323" s="6">
        <v>3</v>
      </c>
      <c r="U323" s="6"/>
      <c r="V323" s="6">
        <v>7.71</v>
      </c>
      <c r="W323" s="6" t="s">
        <v>705</v>
      </c>
      <c r="X323" s="6"/>
      <c r="Y323" s="6">
        <v>0</v>
      </c>
      <c r="Z323" s="6" t="s">
        <v>1177</v>
      </c>
      <c r="AA323" s="6" t="s">
        <v>1178</v>
      </c>
      <c r="AB323" s="6" t="s">
        <v>1178</v>
      </c>
      <c r="AC323" s="6" t="s">
        <v>823</v>
      </c>
      <c r="AD323" s="6" t="s">
        <v>823</v>
      </c>
      <c r="AE323" s="6"/>
      <c r="AF323" s="6"/>
      <c r="AG323" s="6"/>
    </row>
    <row r="324" spans="1:33" ht="15.75" customHeight="1">
      <c r="A324" s="2">
        <v>132</v>
      </c>
      <c r="B324" s="34" t="s">
        <v>543</v>
      </c>
      <c r="C324" s="6">
        <v>0</v>
      </c>
      <c r="D324" s="6">
        <v>0</v>
      </c>
      <c r="E324" s="6" t="s">
        <v>687</v>
      </c>
      <c r="F324" s="6" t="s">
        <v>688</v>
      </c>
      <c r="G324" s="6" t="s">
        <v>711</v>
      </c>
      <c r="H324" s="6" t="s">
        <v>711</v>
      </c>
      <c r="I324" s="6"/>
      <c r="J324" s="6"/>
      <c r="K324" s="22" t="s">
        <v>1322</v>
      </c>
      <c r="L324" s="6" t="s">
        <v>986</v>
      </c>
      <c r="M324" s="6" t="s">
        <v>692</v>
      </c>
      <c r="N324" s="6" t="s">
        <v>693</v>
      </c>
      <c r="O324" s="26">
        <v>0</v>
      </c>
      <c r="P324" s="6">
        <v>4</v>
      </c>
      <c r="Q324" s="6"/>
      <c r="R324" s="6">
        <v>7.42</v>
      </c>
      <c r="S324" s="26">
        <v>1</v>
      </c>
      <c r="T324" s="6">
        <v>4</v>
      </c>
      <c r="U324" s="6"/>
      <c r="V324" s="6">
        <v>7.14</v>
      </c>
      <c r="W324" s="6" t="s">
        <v>705</v>
      </c>
      <c r="X324" s="6"/>
      <c r="Y324" s="6">
        <v>0</v>
      </c>
      <c r="Z324" s="6" t="s">
        <v>1179</v>
      </c>
      <c r="AA324" s="6" t="s">
        <v>1180</v>
      </c>
      <c r="AB324" s="6" t="s">
        <v>1180</v>
      </c>
      <c r="AC324" s="6" t="s">
        <v>1181</v>
      </c>
      <c r="AD324" s="6" t="s">
        <v>1181</v>
      </c>
      <c r="AE324" s="6"/>
      <c r="AF324" s="6"/>
      <c r="AG324" s="6"/>
    </row>
    <row r="325" spans="1:33" ht="15.75" customHeight="1">
      <c r="A325" s="2">
        <v>132</v>
      </c>
      <c r="B325" s="34" t="s">
        <v>543</v>
      </c>
      <c r="C325" s="6">
        <v>0</v>
      </c>
      <c r="D325" s="6">
        <v>0</v>
      </c>
      <c r="E325" s="6" t="s">
        <v>687</v>
      </c>
      <c r="F325" s="6" t="s">
        <v>688</v>
      </c>
      <c r="G325" s="6" t="s">
        <v>711</v>
      </c>
      <c r="H325" s="6" t="s">
        <v>711</v>
      </c>
      <c r="I325" s="6"/>
      <c r="J325" s="6"/>
      <c r="K325" s="22" t="s">
        <v>1322</v>
      </c>
      <c r="L325" s="6" t="s">
        <v>986</v>
      </c>
      <c r="M325" s="6" t="s">
        <v>692</v>
      </c>
      <c r="N325" s="6" t="s">
        <v>693</v>
      </c>
      <c r="O325" s="26">
        <v>1</v>
      </c>
      <c r="P325" s="6">
        <v>5</v>
      </c>
      <c r="Q325" s="6"/>
      <c r="R325" s="6">
        <v>5.41</v>
      </c>
      <c r="S325" s="26">
        <v>0</v>
      </c>
      <c r="T325" s="6">
        <v>5</v>
      </c>
      <c r="V325" s="6">
        <v>7.16</v>
      </c>
      <c r="W325" s="6">
        <v>0.05</v>
      </c>
      <c r="X325" s="6"/>
      <c r="Y325" s="6">
        <v>-1</v>
      </c>
      <c r="Z325" s="6" t="s">
        <v>1383</v>
      </c>
      <c r="AA325" s="6" t="s">
        <v>1183</v>
      </c>
      <c r="AB325" s="6" t="s">
        <v>1183</v>
      </c>
      <c r="AC325" s="6" t="s">
        <v>1182</v>
      </c>
      <c r="AD325" s="6" t="s">
        <v>1182</v>
      </c>
      <c r="AE325" s="6"/>
      <c r="AF325" s="6"/>
      <c r="AG325" s="6"/>
    </row>
    <row r="326" spans="1:33" ht="15.75" customHeight="1">
      <c r="A326" s="2">
        <v>132</v>
      </c>
      <c r="B326" s="34" t="s">
        <v>543</v>
      </c>
      <c r="C326" s="6">
        <v>0</v>
      </c>
      <c r="D326" s="6">
        <v>0</v>
      </c>
      <c r="E326" s="6" t="s">
        <v>687</v>
      </c>
      <c r="F326" s="6" t="s">
        <v>742</v>
      </c>
      <c r="G326" s="6" t="s">
        <v>798</v>
      </c>
      <c r="H326" s="6" t="s">
        <v>1345</v>
      </c>
      <c r="I326" s="6" t="s">
        <v>1358</v>
      </c>
      <c r="J326" s="22" t="s">
        <v>1325</v>
      </c>
      <c r="K326" s="22" t="s">
        <v>1322</v>
      </c>
      <c r="L326" s="6" t="s">
        <v>1173</v>
      </c>
      <c r="M326" s="6" t="s">
        <v>692</v>
      </c>
      <c r="N326" s="6" t="s">
        <v>693</v>
      </c>
      <c r="O326" s="26">
        <v>0</v>
      </c>
      <c r="P326" s="6"/>
      <c r="Q326" s="6"/>
      <c r="R326" s="6">
        <v>1.46</v>
      </c>
      <c r="S326" s="26">
        <v>1</v>
      </c>
      <c r="T326" s="6"/>
      <c r="U326" s="6"/>
      <c r="V326" s="6">
        <v>1.65</v>
      </c>
      <c r="W326" s="6" t="s">
        <v>705</v>
      </c>
      <c r="X326" s="6"/>
      <c r="Y326" s="6">
        <v>0</v>
      </c>
      <c r="Z326" s="6" t="s">
        <v>1174</v>
      </c>
      <c r="AA326" s="6" t="s">
        <v>815</v>
      </c>
      <c r="AB326" s="6" t="s">
        <v>815</v>
      </c>
      <c r="AC326" s="6" t="s">
        <v>819</v>
      </c>
      <c r="AD326" s="6" t="s">
        <v>819</v>
      </c>
      <c r="AE326" s="6"/>
      <c r="AF326" s="6"/>
      <c r="AG326" s="6"/>
    </row>
    <row r="327" spans="1:33" ht="15.75" customHeight="1">
      <c r="A327" s="2">
        <v>132</v>
      </c>
      <c r="B327" s="34" t="s">
        <v>543</v>
      </c>
      <c r="C327" s="6">
        <v>0</v>
      </c>
      <c r="D327" s="6">
        <v>0</v>
      </c>
      <c r="E327" s="6" t="s">
        <v>687</v>
      </c>
      <c r="F327" s="6" t="s">
        <v>742</v>
      </c>
      <c r="G327" s="6" t="s">
        <v>810</v>
      </c>
      <c r="H327" s="6" t="s">
        <v>1345</v>
      </c>
      <c r="I327" s="6" t="s">
        <v>1358</v>
      </c>
      <c r="J327" s="67" t="s">
        <v>1328</v>
      </c>
      <c r="K327" s="22" t="s">
        <v>1322</v>
      </c>
      <c r="L327" s="6" t="s">
        <v>1173</v>
      </c>
      <c r="M327" s="6" t="s">
        <v>692</v>
      </c>
      <c r="N327" s="6" t="s">
        <v>693</v>
      </c>
      <c r="O327" s="26">
        <v>0</v>
      </c>
      <c r="P327" s="6"/>
      <c r="Q327" s="6"/>
      <c r="R327" s="6">
        <v>0.89</v>
      </c>
      <c r="S327" s="26">
        <v>1</v>
      </c>
      <c r="T327" s="6"/>
      <c r="U327" s="6"/>
      <c r="V327" s="6">
        <v>1.07</v>
      </c>
      <c r="W327" s="6" t="s">
        <v>705</v>
      </c>
      <c r="X327" s="6"/>
      <c r="Y327" s="6">
        <v>0</v>
      </c>
      <c r="Z327" s="6" t="s">
        <v>1174</v>
      </c>
      <c r="AA327" s="6" t="s">
        <v>815</v>
      </c>
      <c r="AB327" s="6" t="s">
        <v>815</v>
      </c>
      <c r="AC327" s="6" t="s">
        <v>819</v>
      </c>
      <c r="AD327" s="6" t="s">
        <v>819</v>
      </c>
      <c r="AE327" s="6"/>
      <c r="AF327" s="6"/>
      <c r="AG327" s="6"/>
    </row>
    <row r="328" spans="1:33" ht="15.75" customHeight="1">
      <c r="A328" s="2">
        <v>132</v>
      </c>
      <c r="B328" s="34" t="s">
        <v>543</v>
      </c>
      <c r="C328" s="6">
        <v>0</v>
      </c>
      <c r="D328" s="6">
        <v>0</v>
      </c>
      <c r="E328" s="6" t="s">
        <v>687</v>
      </c>
      <c r="F328" s="6" t="s">
        <v>742</v>
      </c>
      <c r="G328" s="6" t="s">
        <v>805</v>
      </c>
      <c r="H328" s="6" t="s">
        <v>1345</v>
      </c>
      <c r="I328" s="6" t="s">
        <v>1358</v>
      </c>
      <c r="J328" s="67" t="s">
        <v>1328</v>
      </c>
      <c r="K328" s="22" t="s">
        <v>1322</v>
      </c>
      <c r="L328" s="6" t="s">
        <v>1173</v>
      </c>
      <c r="M328" s="6" t="s">
        <v>692</v>
      </c>
      <c r="N328" s="6" t="s">
        <v>693</v>
      </c>
      <c r="O328" s="26">
        <v>0</v>
      </c>
      <c r="P328" s="6"/>
      <c r="Q328" s="6"/>
      <c r="R328" s="6">
        <v>0.68</v>
      </c>
      <c r="S328" s="26">
        <v>1</v>
      </c>
      <c r="T328" s="6"/>
      <c r="U328" s="6"/>
      <c r="V328" s="6">
        <v>0.73</v>
      </c>
      <c r="W328" s="6" t="s">
        <v>705</v>
      </c>
      <c r="X328" s="6"/>
      <c r="Y328" s="6">
        <v>0</v>
      </c>
      <c r="Z328" s="6" t="s">
        <v>1174</v>
      </c>
      <c r="AA328" s="6" t="s">
        <v>815</v>
      </c>
      <c r="AB328" s="6" t="s">
        <v>815</v>
      </c>
      <c r="AC328" s="6" t="s">
        <v>819</v>
      </c>
      <c r="AD328" s="6" t="s">
        <v>819</v>
      </c>
      <c r="AE328" s="6"/>
      <c r="AF328" s="6"/>
      <c r="AG328" s="6"/>
    </row>
    <row r="329" spans="1:33" ht="15.75" customHeight="1">
      <c r="A329" s="2">
        <v>133</v>
      </c>
      <c r="B329" s="34" t="s">
        <v>543</v>
      </c>
      <c r="C329" s="6">
        <v>1</v>
      </c>
      <c r="D329" s="6">
        <v>1</v>
      </c>
      <c r="E329" s="6" t="s">
        <v>687</v>
      </c>
      <c r="F329" s="6" t="s">
        <v>688</v>
      </c>
      <c r="G329" s="6" t="s">
        <v>711</v>
      </c>
      <c r="H329" s="6" t="s">
        <v>711</v>
      </c>
      <c r="I329" s="6"/>
      <c r="J329" s="6"/>
      <c r="K329" s="6">
        <v>1</v>
      </c>
      <c r="L329" s="6" t="s">
        <v>986</v>
      </c>
      <c r="M329" s="6" t="s">
        <v>692</v>
      </c>
      <c r="N329" s="6" t="s">
        <v>693</v>
      </c>
      <c r="O329" s="26">
        <v>0</v>
      </c>
      <c r="P329" s="6"/>
      <c r="Q329" s="6"/>
      <c r="R329" s="6">
        <v>9.3000000000000007</v>
      </c>
      <c r="S329" s="26">
        <v>1</v>
      </c>
      <c r="T329" s="6"/>
      <c r="U329" s="6"/>
      <c r="V329" s="6">
        <v>11.1</v>
      </c>
      <c r="W329" s="6">
        <v>0.1</v>
      </c>
      <c r="X329" s="6"/>
      <c r="Y329" s="6">
        <v>1</v>
      </c>
      <c r="Z329" s="6" t="s">
        <v>1184</v>
      </c>
      <c r="AA329" s="6" t="s">
        <v>832</v>
      </c>
      <c r="AB329" s="6" t="s">
        <v>832</v>
      </c>
      <c r="AC329" s="6" t="s">
        <v>834</v>
      </c>
      <c r="AD329" s="6" t="s">
        <v>834</v>
      </c>
      <c r="AE329" s="57"/>
      <c r="AF329" s="57"/>
      <c r="AG329" s="57"/>
    </row>
    <row r="330" spans="1:33" ht="15.75" customHeight="1">
      <c r="A330" s="2">
        <v>133</v>
      </c>
      <c r="B330" s="34" t="s">
        <v>543</v>
      </c>
      <c r="C330" s="6">
        <v>2</v>
      </c>
      <c r="D330" s="6">
        <v>1</v>
      </c>
      <c r="E330" s="6" t="s">
        <v>687</v>
      </c>
      <c r="F330" s="6" t="s">
        <v>688</v>
      </c>
      <c r="G330" s="6" t="s">
        <v>711</v>
      </c>
      <c r="H330" s="6" t="s">
        <v>711</v>
      </c>
      <c r="I330" s="6"/>
      <c r="J330" s="6"/>
      <c r="K330" s="6">
        <v>2</v>
      </c>
      <c r="L330" s="6" t="s">
        <v>986</v>
      </c>
      <c r="M330" s="6" t="s">
        <v>692</v>
      </c>
      <c r="N330" s="6" t="s">
        <v>693</v>
      </c>
      <c r="O330" s="26">
        <v>0</v>
      </c>
      <c r="P330" s="6"/>
      <c r="Q330" s="6"/>
      <c r="R330" s="6">
        <v>11.1</v>
      </c>
      <c r="S330" s="26">
        <v>1</v>
      </c>
      <c r="T330" s="6"/>
      <c r="U330" s="6"/>
      <c r="V330" s="6">
        <v>11.6</v>
      </c>
      <c r="W330" s="6" t="s">
        <v>705</v>
      </c>
      <c r="X330" s="6"/>
      <c r="Y330" s="6">
        <v>0</v>
      </c>
      <c r="Z330" s="6" t="s">
        <v>1184</v>
      </c>
      <c r="AA330" s="6" t="s">
        <v>832</v>
      </c>
      <c r="AB330" s="6" t="s">
        <v>832</v>
      </c>
      <c r="AC330" s="6" t="s">
        <v>834</v>
      </c>
      <c r="AD330" s="6" t="s">
        <v>834</v>
      </c>
      <c r="AE330" s="57"/>
      <c r="AF330" s="57"/>
      <c r="AG330" s="57"/>
    </row>
    <row r="331" spans="1:33" ht="15.75" customHeight="1">
      <c r="A331" s="2">
        <v>133</v>
      </c>
      <c r="B331" s="34" t="s">
        <v>543</v>
      </c>
      <c r="C331" s="6">
        <v>1</v>
      </c>
      <c r="D331" s="6">
        <v>2</v>
      </c>
      <c r="E331" s="6" t="s">
        <v>687</v>
      </c>
      <c r="F331" s="6" t="s">
        <v>688</v>
      </c>
      <c r="G331" s="6" t="s">
        <v>711</v>
      </c>
      <c r="H331" s="6" t="s">
        <v>711</v>
      </c>
      <c r="I331" s="6"/>
      <c r="J331" s="6"/>
      <c r="K331" s="6">
        <v>1</v>
      </c>
      <c r="L331" s="6" t="s">
        <v>986</v>
      </c>
      <c r="M331" s="6" t="s">
        <v>692</v>
      </c>
      <c r="N331" s="6" t="s">
        <v>693</v>
      </c>
      <c r="O331" s="26">
        <v>0</v>
      </c>
      <c r="P331" s="6"/>
      <c r="Q331" s="6"/>
      <c r="R331" s="6">
        <v>12.4</v>
      </c>
      <c r="S331" s="26">
        <v>1</v>
      </c>
      <c r="T331" s="6"/>
      <c r="U331" s="6"/>
      <c r="V331" s="6">
        <v>12.6</v>
      </c>
      <c r="W331" s="6" t="s">
        <v>705</v>
      </c>
      <c r="X331" s="6"/>
      <c r="Y331" s="6">
        <v>0</v>
      </c>
      <c r="Z331" s="6" t="s">
        <v>1184</v>
      </c>
      <c r="AA331" s="6" t="s">
        <v>832</v>
      </c>
      <c r="AB331" s="6" t="s">
        <v>832</v>
      </c>
      <c r="AC331" s="6" t="s">
        <v>834</v>
      </c>
      <c r="AD331" s="6" t="s">
        <v>834</v>
      </c>
      <c r="AE331" s="57"/>
      <c r="AF331" s="57"/>
      <c r="AG331" s="57"/>
    </row>
    <row r="332" spans="1:33" ht="15.75" customHeight="1">
      <c r="A332" s="2">
        <v>133</v>
      </c>
      <c r="B332" s="34" t="s">
        <v>543</v>
      </c>
      <c r="C332" s="6">
        <v>2</v>
      </c>
      <c r="D332" s="6">
        <v>2</v>
      </c>
      <c r="E332" s="6" t="s">
        <v>687</v>
      </c>
      <c r="F332" s="6" t="s">
        <v>688</v>
      </c>
      <c r="G332" s="6" t="s">
        <v>711</v>
      </c>
      <c r="H332" s="6" t="s">
        <v>711</v>
      </c>
      <c r="I332" s="6"/>
      <c r="J332" s="6"/>
      <c r="K332" s="6">
        <v>2</v>
      </c>
      <c r="L332" s="6" t="s">
        <v>986</v>
      </c>
      <c r="M332" s="6" t="s">
        <v>692</v>
      </c>
      <c r="N332" s="6" t="s">
        <v>693</v>
      </c>
      <c r="O332" s="26">
        <v>0</v>
      </c>
      <c r="P332" s="6"/>
      <c r="Q332" s="6"/>
      <c r="R332" s="6">
        <v>11.4</v>
      </c>
      <c r="S332" s="26">
        <v>1</v>
      </c>
      <c r="T332" s="6"/>
      <c r="U332" s="6"/>
      <c r="V332" s="6">
        <v>11</v>
      </c>
      <c r="W332" s="6" t="s">
        <v>705</v>
      </c>
      <c r="X332" s="6"/>
      <c r="Y332" s="6">
        <v>0</v>
      </c>
      <c r="Z332" s="6" t="s">
        <v>1184</v>
      </c>
      <c r="AA332" s="6" t="s">
        <v>832</v>
      </c>
      <c r="AB332" s="6" t="s">
        <v>832</v>
      </c>
      <c r="AC332" s="6" t="s">
        <v>834</v>
      </c>
      <c r="AD332" s="6" t="s">
        <v>834</v>
      </c>
      <c r="AE332" s="57"/>
      <c r="AF332" s="57"/>
      <c r="AG332" s="57"/>
    </row>
    <row r="333" spans="1:33" ht="15.75" customHeight="1">
      <c r="A333" s="2">
        <v>133</v>
      </c>
      <c r="B333" s="34" t="s">
        <v>543</v>
      </c>
      <c r="C333" s="6">
        <v>1</v>
      </c>
      <c r="D333" s="6">
        <v>3</v>
      </c>
      <c r="E333" s="6" t="s">
        <v>687</v>
      </c>
      <c r="F333" s="6" t="s">
        <v>688</v>
      </c>
      <c r="G333" s="6" t="s">
        <v>711</v>
      </c>
      <c r="H333" s="6" t="s">
        <v>711</v>
      </c>
      <c r="I333" s="6"/>
      <c r="J333" s="6"/>
      <c r="K333" s="6">
        <v>1</v>
      </c>
      <c r="L333" s="6" t="s">
        <v>986</v>
      </c>
      <c r="M333" s="6" t="s">
        <v>692</v>
      </c>
      <c r="N333" s="6" t="s">
        <v>693</v>
      </c>
      <c r="O333" s="26">
        <v>0</v>
      </c>
      <c r="P333" s="6"/>
      <c r="Q333" s="6"/>
      <c r="R333" s="6">
        <v>11.6</v>
      </c>
      <c r="S333" s="26">
        <v>1</v>
      </c>
      <c r="T333" s="6"/>
      <c r="U333" s="6"/>
      <c r="V333" s="6">
        <v>11.4</v>
      </c>
      <c r="W333" s="6" t="s">
        <v>705</v>
      </c>
      <c r="X333" s="6"/>
      <c r="Y333" s="6">
        <v>0</v>
      </c>
      <c r="Z333" s="6" t="s">
        <v>1184</v>
      </c>
      <c r="AA333" s="6" t="s">
        <v>832</v>
      </c>
      <c r="AB333" s="6" t="s">
        <v>832</v>
      </c>
      <c r="AC333" s="6" t="s">
        <v>834</v>
      </c>
      <c r="AD333" s="6" t="s">
        <v>834</v>
      </c>
      <c r="AE333" s="57"/>
      <c r="AF333" s="57"/>
      <c r="AG333" s="57"/>
    </row>
    <row r="334" spans="1:33" ht="15.75" customHeight="1">
      <c r="A334" s="2">
        <v>133</v>
      </c>
      <c r="B334" s="34" t="s">
        <v>543</v>
      </c>
      <c r="C334" s="6">
        <v>2</v>
      </c>
      <c r="D334" s="6">
        <v>3</v>
      </c>
      <c r="E334" s="6" t="s">
        <v>687</v>
      </c>
      <c r="F334" s="6" t="s">
        <v>688</v>
      </c>
      <c r="G334" s="6" t="s">
        <v>711</v>
      </c>
      <c r="H334" s="6" t="s">
        <v>711</v>
      </c>
      <c r="I334" s="6"/>
      <c r="J334" s="6"/>
      <c r="K334" s="6">
        <v>2</v>
      </c>
      <c r="L334" s="6" t="s">
        <v>986</v>
      </c>
      <c r="M334" s="6" t="s">
        <v>692</v>
      </c>
      <c r="N334" s="6" t="s">
        <v>693</v>
      </c>
      <c r="O334" s="26">
        <v>0</v>
      </c>
      <c r="P334" s="6"/>
      <c r="Q334" s="6"/>
      <c r="R334" s="6">
        <v>4</v>
      </c>
      <c r="S334" s="26">
        <v>1</v>
      </c>
      <c r="T334" s="6"/>
      <c r="U334" s="6"/>
      <c r="V334" s="6">
        <v>4.0999999999999996</v>
      </c>
      <c r="W334" s="6" t="s">
        <v>705</v>
      </c>
      <c r="X334" s="6"/>
      <c r="Y334" s="6">
        <v>0</v>
      </c>
      <c r="Z334" s="6" t="s">
        <v>1184</v>
      </c>
      <c r="AA334" s="6" t="s">
        <v>832</v>
      </c>
      <c r="AB334" s="6" t="s">
        <v>832</v>
      </c>
      <c r="AC334" s="6" t="s">
        <v>834</v>
      </c>
      <c r="AD334" s="6" t="s">
        <v>834</v>
      </c>
      <c r="AE334" s="57"/>
      <c r="AF334" s="57"/>
      <c r="AG334" s="57"/>
    </row>
    <row r="335" spans="1:33" ht="15.75" customHeight="1">
      <c r="A335" s="2">
        <v>133</v>
      </c>
      <c r="B335" s="34" t="s">
        <v>543</v>
      </c>
      <c r="C335" s="6">
        <v>1</v>
      </c>
      <c r="D335" s="6">
        <v>4</v>
      </c>
      <c r="E335" s="6" t="s">
        <v>687</v>
      </c>
      <c r="F335" s="6" t="s">
        <v>688</v>
      </c>
      <c r="G335" s="6" t="s">
        <v>711</v>
      </c>
      <c r="H335" s="6" t="s">
        <v>711</v>
      </c>
      <c r="I335" s="6"/>
      <c r="J335" s="6"/>
      <c r="K335" s="6">
        <v>1</v>
      </c>
      <c r="L335" s="6" t="s">
        <v>986</v>
      </c>
      <c r="M335" s="6" t="s">
        <v>692</v>
      </c>
      <c r="N335" s="6" t="s">
        <v>693</v>
      </c>
      <c r="O335" s="26">
        <v>0</v>
      </c>
      <c r="P335" s="6"/>
      <c r="Q335" s="6"/>
      <c r="R335" s="6">
        <v>10.6</v>
      </c>
      <c r="S335" s="26">
        <v>1</v>
      </c>
      <c r="T335" s="6"/>
      <c r="U335" s="6"/>
      <c r="V335" s="6">
        <v>8.9</v>
      </c>
      <c r="W335" s="6" t="s">
        <v>705</v>
      </c>
      <c r="X335" s="6"/>
      <c r="Y335" s="6">
        <v>0</v>
      </c>
      <c r="Z335" s="6" t="s">
        <v>1184</v>
      </c>
      <c r="AA335" s="6" t="s">
        <v>832</v>
      </c>
      <c r="AB335" s="6" t="s">
        <v>832</v>
      </c>
      <c r="AC335" s="6" t="s">
        <v>834</v>
      </c>
      <c r="AD335" s="6" t="s">
        <v>834</v>
      </c>
      <c r="AE335" s="57"/>
      <c r="AF335" s="57"/>
      <c r="AG335" s="57"/>
    </row>
    <row r="336" spans="1:33" ht="15.75" customHeight="1">
      <c r="A336" s="2">
        <v>133</v>
      </c>
      <c r="B336" s="34" t="s">
        <v>543</v>
      </c>
      <c r="C336" s="6">
        <v>2</v>
      </c>
      <c r="D336" s="6">
        <v>4</v>
      </c>
      <c r="E336" s="6" t="s">
        <v>687</v>
      </c>
      <c r="F336" s="6" t="s">
        <v>688</v>
      </c>
      <c r="G336" s="6" t="s">
        <v>711</v>
      </c>
      <c r="H336" s="6" t="s">
        <v>711</v>
      </c>
      <c r="I336" s="6"/>
      <c r="J336" s="6"/>
      <c r="K336" s="6">
        <v>2</v>
      </c>
      <c r="L336" s="6" t="s">
        <v>986</v>
      </c>
      <c r="M336" s="6" t="s">
        <v>692</v>
      </c>
      <c r="N336" s="6" t="s">
        <v>693</v>
      </c>
      <c r="O336" s="26">
        <v>0</v>
      </c>
      <c r="P336" s="6"/>
      <c r="Q336" s="6"/>
      <c r="R336" s="6">
        <v>9.9</v>
      </c>
      <c r="S336" s="26">
        <v>1</v>
      </c>
      <c r="T336" s="6"/>
      <c r="U336" s="6"/>
      <c r="V336" s="6">
        <v>9.9</v>
      </c>
      <c r="W336" s="6" t="s">
        <v>705</v>
      </c>
      <c r="X336" s="6"/>
      <c r="Y336" s="6">
        <v>0</v>
      </c>
      <c r="Z336" s="6" t="s">
        <v>1184</v>
      </c>
      <c r="AA336" s="6" t="s">
        <v>832</v>
      </c>
      <c r="AB336" s="6" t="s">
        <v>832</v>
      </c>
      <c r="AC336" s="6" t="s">
        <v>834</v>
      </c>
      <c r="AD336" s="6" t="s">
        <v>834</v>
      </c>
      <c r="AE336" s="57"/>
      <c r="AF336" s="57"/>
      <c r="AG336" s="57"/>
    </row>
    <row r="337" spans="1:33" ht="15.75" customHeight="1">
      <c r="A337" s="2">
        <v>133</v>
      </c>
      <c r="B337" s="34" t="s">
        <v>543</v>
      </c>
      <c r="C337" s="6">
        <v>1</v>
      </c>
      <c r="D337" s="6">
        <v>1</v>
      </c>
      <c r="E337" s="6" t="s">
        <v>687</v>
      </c>
      <c r="F337" s="6" t="s">
        <v>742</v>
      </c>
      <c r="G337" s="6" t="s">
        <v>785</v>
      </c>
      <c r="H337" s="6" t="s">
        <v>1334</v>
      </c>
      <c r="I337" s="6" t="s">
        <v>856</v>
      </c>
      <c r="J337" s="22" t="s">
        <v>1329</v>
      </c>
      <c r="K337" s="6">
        <v>1</v>
      </c>
      <c r="L337" s="6" t="s">
        <v>1185</v>
      </c>
      <c r="M337" s="6" t="s">
        <v>692</v>
      </c>
      <c r="N337" s="6" t="s">
        <v>693</v>
      </c>
      <c r="O337" s="26">
        <v>0</v>
      </c>
      <c r="P337" s="6"/>
      <c r="Q337" s="6"/>
      <c r="R337" s="6">
        <v>178</v>
      </c>
      <c r="S337" s="26">
        <v>1</v>
      </c>
      <c r="T337" s="6"/>
      <c r="U337" s="6"/>
      <c r="V337" s="6">
        <v>141</v>
      </c>
      <c r="W337" s="6" t="s">
        <v>705</v>
      </c>
      <c r="X337" s="6"/>
      <c r="Y337" s="6">
        <v>0</v>
      </c>
      <c r="Z337" s="6" t="s">
        <v>1184</v>
      </c>
      <c r="AA337" s="6" t="s">
        <v>832</v>
      </c>
      <c r="AB337" s="6" t="s">
        <v>832</v>
      </c>
      <c r="AC337" s="6" t="s">
        <v>834</v>
      </c>
      <c r="AD337" s="6" t="s">
        <v>834</v>
      </c>
      <c r="AE337" s="57"/>
      <c r="AF337" s="57"/>
      <c r="AG337" s="57"/>
    </row>
    <row r="338" spans="1:33" ht="15.75" customHeight="1">
      <c r="A338" s="2">
        <v>133</v>
      </c>
      <c r="B338" s="34" t="s">
        <v>543</v>
      </c>
      <c r="C338" s="6">
        <v>1</v>
      </c>
      <c r="D338" s="6">
        <v>1</v>
      </c>
      <c r="E338" s="6" t="s">
        <v>687</v>
      </c>
      <c r="F338" s="6" t="s">
        <v>742</v>
      </c>
      <c r="G338" s="6" t="s">
        <v>811</v>
      </c>
      <c r="H338" s="6" t="s">
        <v>1334</v>
      </c>
      <c r="I338" s="6" t="s">
        <v>1343</v>
      </c>
      <c r="J338" s="22" t="s">
        <v>1329</v>
      </c>
      <c r="K338" s="6">
        <v>1</v>
      </c>
      <c r="L338" s="6" t="s">
        <v>1185</v>
      </c>
      <c r="M338" s="6" t="s">
        <v>692</v>
      </c>
      <c r="N338" s="6" t="s">
        <v>693</v>
      </c>
      <c r="O338" s="26">
        <v>0</v>
      </c>
      <c r="P338" s="6"/>
      <c r="Q338" s="6"/>
      <c r="R338" s="6">
        <v>153</v>
      </c>
      <c r="S338" s="26">
        <v>1</v>
      </c>
      <c r="T338" s="6"/>
      <c r="U338" s="6"/>
      <c r="V338" s="6">
        <v>153</v>
      </c>
      <c r="W338" s="6" t="s">
        <v>705</v>
      </c>
      <c r="X338" s="6"/>
      <c r="Y338" s="6">
        <v>0</v>
      </c>
      <c r="Z338" s="6" t="s">
        <v>1184</v>
      </c>
      <c r="AA338" s="6" t="s">
        <v>832</v>
      </c>
      <c r="AB338" s="6" t="s">
        <v>832</v>
      </c>
      <c r="AC338" s="6" t="s">
        <v>834</v>
      </c>
      <c r="AD338" s="6" t="s">
        <v>834</v>
      </c>
      <c r="AE338" s="57"/>
      <c r="AF338" s="57"/>
      <c r="AG338" s="57"/>
    </row>
    <row r="339" spans="1:33" ht="15.75" customHeight="1">
      <c r="A339" s="2">
        <v>133</v>
      </c>
      <c r="B339" s="34" t="s">
        <v>543</v>
      </c>
      <c r="C339" s="6">
        <v>2</v>
      </c>
      <c r="D339" s="6">
        <v>1</v>
      </c>
      <c r="E339" s="6" t="s">
        <v>687</v>
      </c>
      <c r="F339" s="6" t="s">
        <v>742</v>
      </c>
      <c r="G339" s="6" t="s">
        <v>785</v>
      </c>
      <c r="H339" s="6" t="s">
        <v>1334</v>
      </c>
      <c r="I339" s="6" t="s">
        <v>856</v>
      </c>
      <c r="J339" s="22" t="s">
        <v>1329</v>
      </c>
      <c r="K339" s="6">
        <v>2</v>
      </c>
      <c r="L339" s="6" t="s">
        <v>1185</v>
      </c>
      <c r="M339" s="6" t="s">
        <v>692</v>
      </c>
      <c r="N339" s="6" t="s">
        <v>693</v>
      </c>
      <c r="O339" s="26">
        <v>0</v>
      </c>
      <c r="P339" s="6"/>
      <c r="Q339" s="6"/>
      <c r="R339" s="6">
        <v>149</v>
      </c>
      <c r="S339" s="26">
        <v>1</v>
      </c>
      <c r="T339" s="6"/>
      <c r="U339" s="6"/>
      <c r="V339" s="6">
        <v>153</v>
      </c>
      <c r="W339" s="6" t="s">
        <v>705</v>
      </c>
      <c r="X339" s="6"/>
      <c r="Y339" s="6">
        <v>0</v>
      </c>
      <c r="Z339" s="6" t="s">
        <v>1184</v>
      </c>
      <c r="AA339" s="6" t="s">
        <v>832</v>
      </c>
      <c r="AB339" s="6" t="s">
        <v>832</v>
      </c>
      <c r="AC339" s="6" t="s">
        <v>834</v>
      </c>
      <c r="AD339" s="6" t="s">
        <v>834</v>
      </c>
      <c r="AE339" s="57"/>
      <c r="AF339" s="57"/>
      <c r="AG339" s="57"/>
    </row>
    <row r="340" spans="1:33" ht="15.75" customHeight="1">
      <c r="A340" s="2">
        <v>133</v>
      </c>
      <c r="B340" s="34" t="s">
        <v>543</v>
      </c>
      <c r="C340" s="6">
        <v>2</v>
      </c>
      <c r="D340" s="6">
        <v>1</v>
      </c>
      <c r="E340" s="6" t="s">
        <v>687</v>
      </c>
      <c r="F340" s="6" t="s">
        <v>742</v>
      </c>
      <c r="G340" s="6" t="s">
        <v>811</v>
      </c>
      <c r="H340" s="6" t="s">
        <v>1334</v>
      </c>
      <c r="I340" s="6" t="s">
        <v>1343</v>
      </c>
      <c r="J340" s="22" t="s">
        <v>1329</v>
      </c>
      <c r="K340" s="6">
        <v>2</v>
      </c>
      <c r="L340" s="6" t="s">
        <v>1185</v>
      </c>
      <c r="M340" s="6" t="s">
        <v>692</v>
      </c>
      <c r="N340" s="6" t="s">
        <v>693</v>
      </c>
      <c r="O340" s="26">
        <v>0</v>
      </c>
      <c r="P340" s="6"/>
      <c r="Q340" s="6"/>
      <c r="R340" s="6">
        <v>161</v>
      </c>
      <c r="S340" s="26">
        <v>1</v>
      </c>
      <c r="T340" s="6"/>
      <c r="U340" s="6"/>
      <c r="V340" s="6">
        <v>156</v>
      </c>
      <c r="W340" s="6" t="s">
        <v>705</v>
      </c>
      <c r="X340" s="6"/>
      <c r="Y340" s="6">
        <v>0</v>
      </c>
      <c r="Z340" s="6" t="s">
        <v>1184</v>
      </c>
      <c r="AA340" s="6" t="s">
        <v>832</v>
      </c>
      <c r="AB340" s="6" t="s">
        <v>832</v>
      </c>
      <c r="AC340" s="6" t="s">
        <v>834</v>
      </c>
      <c r="AD340" s="6" t="s">
        <v>834</v>
      </c>
      <c r="AE340" s="57"/>
      <c r="AF340" s="57"/>
      <c r="AG340" s="57"/>
    </row>
    <row r="341" spans="1:33" ht="15.75" customHeight="1">
      <c r="A341" s="2">
        <v>133</v>
      </c>
      <c r="B341" s="34" t="s">
        <v>543</v>
      </c>
      <c r="C341" s="6">
        <v>1</v>
      </c>
      <c r="D341" s="6">
        <v>2</v>
      </c>
      <c r="E341" s="6" t="s">
        <v>687</v>
      </c>
      <c r="F341" s="6" t="s">
        <v>742</v>
      </c>
      <c r="G341" s="6" t="s">
        <v>811</v>
      </c>
      <c r="H341" s="6" t="s">
        <v>1334</v>
      </c>
      <c r="I341" s="6" t="s">
        <v>1343</v>
      </c>
      <c r="J341" s="22" t="s">
        <v>1329</v>
      </c>
      <c r="K341" s="6">
        <v>1</v>
      </c>
      <c r="L341" s="6" t="s">
        <v>1185</v>
      </c>
      <c r="M341" s="6" t="s">
        <v>692</v>
      </c>
      <c r="N341" s="6" t="s">
        <v>693</v>
      </c>
      <c r="O341" s="26">
        <v>0</v>
      </c>
      <c r="P341" s="6"/>
      <c r="Q341" s="6"/>
      <c r="R341" s="6">
        <v>88</v>
      </c>
      <c r="S341" s="26">
        <v>1</v>
      </c>
      <c r="T341" s="6"/>
      <c r="U341" s="6"/>
      <c r="V341" s="6">
        <v>132</v>
      </c>
      <c r="W341" s="6">
        <v>0.1</v>
      </c>
      <c r="X341" s="6"/>
      <c r="Y341" s="6">
        <v>1</v>
      </c>
      <c r="Z341" s="6" t="s">
        <v>1184</v>
      </c>
      <c r="AA341" s="6" t="s">
        <v>832</v>
      </c>
      <c r="AB341" s="6" t="s">
        <v>832</v>
      </c>
      <c r="AC341" s="6" t="s">
        <v>834</v>
      </c>
      <c r="AD341" s="6" t="s">
        <v>834</v>
      </c>
      <c r="AE341" s="57"/>
      <c r="AF341" s="57"/>
      <c r="AG341" s="57"/>
    </row>
    <row r="342" spans="1:33" ht="15.75" customHeight="1">
      <c r="A342" s="2">
        <v>133</v>
      </c>
      <c r="B342" s="34" t="s">
        <v>543</v>
      </c>
      <c r="C342" s="6">
        <v>2</v>
      </c>
      <c r="D342" s="6">
        <v>2</v>
      </c>
      <c r="E342" s="6" t="s">
        <v>687</v>
      </c>
      <c r="F342" s="6" t="s">
        <v>742</v>
      </c>
      <c r="G342" s="6" t="s">
        <v>785</v>
      </c>
      <c r="H342" s="6" t="s">
        <v>1334</v>
      </c>
      <c r="I342" s="6" t="s">
        <v>856</v>
      </c>
      <c r="J342" s="22" t="s">
        <v>1329</v>
      </c>
      <c r="K342" s="6">
        <v>2</v>
      </c>
      <c r="L342" s="6" t="s">
        <v>1185</v>
      </c>
      <c r="M342" s="6" t="s">
        <v>692</v>
      </c>
      <c r="N342" s="6" t="s">
        <v>693</v>
      </c>
      <c r="O342" s="26">
        <v>0</v>
      </c>
      <c r="P342" s="6"/>
      <c r="Q342" s="6"/>
      <c r="R342" s="6">
        <v>88</v>
      </c>
      <c r="S342" s="26">
        <v>1</v>
      </c>
      <c r="T342" s="6"/>
      <c r="U342" s="6"/>
      <c r="V342" s="6">
        <v>140</v>
      </c>
      <c r="W342" s="6" t="s">
        <v>705</v>
      </c>
      <c r="X342" s="6"/>
      <c r="Y342" s="6">
        <v>0</v>
      </c>
      <c r="Z342" s="6" t="s">
        <v>1184</v>
      </c>
      <c r="AA342" s="6" t="s">
        <v>832</v>
      </c>
      <c r="AB342" s="6" t="s">
        <v>832</v>
      </c>
      <c r="AC342" s="6" t="s">
        <v>834</v>
      </c>
      <c r="AD342" s="6" t="s">
        <v>834</v>
      </c>
      <c r="AE342" s="57"/>
      <c r="AF342" s="57"/>
      <c r="AG342" s="57"/>
    </row>
    <row r="343" spans="1:33" ht="15.75" customHeight="1">
      <c r="A343" s="2">
        <v>133</v>
      </c>
      <c r="B343" s="34" t="s">
        <v>543</v>
      </c>
      <c r="C343" s="6">
        <v>2</v>
      </c>
      <c r="D343" s="6">
        <v>2</v>
      </c>
      <c r="E343" s="6" t="s">
        <v>687</v>
      </c>
      <c r="F343" s="6" t="s">
        <v>742</v>
      </c>
      <c r="G343" s="6" t="s">
        <v>811</v>
      </c>
      <c r="H343" s="6" t="s">
        <v>1334</v>
      </c>
      <c r="I343" s="6" t="s">
        <v>1343</v>
      </c>
      <c r="J343" s="22" t="s">
        <v>1329</v>
      </c>
      <c r="K343" s="6">
        <v>2</v>
      </c>
      <c r="L343" s="6" t="s">
        <v>1185</v>
      </c>
      <c r="M343" s="6" t="s">
        <v>692</v>
      </c>
      <c r="N343" s="6" t="s">
        <v>693</v>
      </c>
      <c r="O343" s="26">
        <v>0</v>
      </c>
      <c r="P343" s="6"/>
      <c r="Q343" s="6"/>
      <c r="R343" s="6">
        <v>210</v>
      </c>
      <c r="S343" s="26">
        <v>1</v>
      </c>
      <c r="T343" s="6"/>
      <c r="U343" s="6"/>
      <c r="V343" s="6">
        <v>226</v>
      </c>
      <c r="W343" s="6" t="s">
        <v>705</v>
      </c>
      <c r="X343" s="6"/>
      <c r="Y343" s="6">
        <v>0</v>
      </c>
      <c r="Z343" s="6" t="s">
        <v>1184</v>
      </c>
      <c r="AA343" s="6" t="s">
        <v>832</v>
      </c>
      <c r="AB343" s="6" t="s">
        <v>832</v>
      </c>
      <c r="AC343" s="6" t="s">
        <v>834</v>
      </c>
      <c r="AD343" s="6" t="s">
        <v>834</v>
      </c>
      <c r="AE343" s="57"/>
      <c r="AF343" s="57"/>
      <c r="AG343" s="57"/>
    </row>
    <row r="344" spans="1:33" ht="15.75" customHeight="1">
      <c r="A344" s="2">
        <v>133</v>
      </c>
      <c r="B344" s="34" t="s">
        <v>543</v>
      </c>
      <c r="C344" s="6">
        <v>1</v>
      </c>
      <c r="D344" s="6">
        <v>3</v>
      </c>
      <c r="E344" s="6" t="s">
        <v>687</v>
      </c>
      <c r="F344" s="6" t="s">
        <v>742</v>
      </c>
      <c r="G344" s="6" t="s">
        <v>811</v>
      </c>
      <c r="H344" s="6" t="s">
        <v>1334</v>
      </c>
      <c r="I344" s="6" t="s">
        <v>1343</v>
      </c>
      <c r="J344" s="22" t="s">
        <v>1329</v>
      </c>
      <c r="K344" s="6">
        <v>1</v>
      </c>
      <c r="L344" s="6" t="s">
        <v>1185</v>
      </c>
      <c r="M344" s="6" t="s">
        <v>692</v>
      </c>
      <c r="N344" s="6" t="s">
        <v>693</v>
      </c>
      <c r="O344" s="26">
        <v>0</v>
      </c>
      <c r="P344" s="6"/>
      <c r="Q344" s="6"/>
      <c r="R344" s="6">
        <v>202</v>
      </c>
      <c r="S344" s="26">
        <v>1</v>
      </c>
      <c r="T344" s="6"/>
      <c r="U344" s="6"/>
      <c r="V344" s="6">
        <v>266</v>
      </c>
      <c r="W344" s="6" t="s">
        <v>705</v>
      </c>
      <c r="X344" s="6"/>
      <c r="Y344" s="6">
        <v>0</v>
      </c>
      <c r="Z344" s="6" t="s">
        <v>1184</v>
      </c>
      <c r="AA344" s="6" t="s">
        <v>832</v>
      </c>
      <c r="AB344" s="6" t="s">
        <v>832</v>
      </c>
      <c r="AC344" s="6" t="s">
        <v>834</v>
      </c>
      <c r="AD344" s="6" t="s">
        <v>834</v>
      </c>
      <c r="AE344" s="57"/>
      <c r="AF344" s="57"/>
      <c r="AG344" s="57"/>
    </row>
    <row r="345" spans="1:33" ht="15.75" customHeight="1">
      <c r="A345" s="2">
        <v>133</v>
      </c>
      <c r="B345" s="34" t="s">
        <v>543</v>
      </c>
      <c r="C345" s="6">
        <v>2</v>
      </c>
      <c r="D345" s="6">
        <v>3</v>
      </c>
      <c r="E345" s="6" t="s">
        <v>687</v>
      </c>
      <c r="F345" s="6" t="s">
        <v>742</v>
      </c>
      <c r="G345" s="6" t="s">
        <v>785</v>
      </c>
      <c r="H345" s="6" t="s">
        <v>1334</v>
      </c>
      <c r="I345" s="6" t="s">
        <v>856</v>
      </c>
      <c r="J345" s="22" t="s">
        <v>1329</v>
      </c>
      <c r="K345" s="6">
        <v>2</v>
      </c>
      <c r="L345" s="6" t="s">
        <v>1185</v>
      </c>
      <c r="M345" s="6" t="s">
        <v>692</v>
      </c>
      <c r="N345" s="6" t="s">
        <v>693</v>
      </c>
      <c r="O345" s="26">
        <v>0</v>
      </c>
      <c r="P345" s="6"/>
      <c r="Q345" s="6"/>
      <c r="R345" s="6">
        <v>197</v>
      </c>
      <c r="S345" s="26">
        <v>1</v>
      </c>
      <c r="T345" s="6"/>
      <c r="U345" s="6"/>
      <c r="V345" s="6">
        <v>225</v>
      </c>
      <c r="W345" s="6" t="s">
        <v>705</v>
      </c>
      <c r="X345" s="6"/>
      <c r="Y345" s="6">
        <v>0</v>
      </c>
      <c r="Z345" s="6" t="s">
        <v>1184</v>
      </c>
      <c r="AA345" s="6" t="s">
        <v>832</v>
      </c>
      <c r="AB345" s="6" t="s">
        <v>832</v>
      </c>
      <c r="AC345" s="6" t="s">
        <v>834</v>
      </c>
      <c r="AD345" s="6" t="s">
        <v>834</v>
      </c>
      <c r="AE345" s="57"/>
      <c r="AF345" s="57"/>
      <c r="AG345" s="57"/>
    </row>
    <row r="346" spans="1:33" ht="15.75" customHeight="1">
      <c r="A346" s="2">
        <v>133</v>
      </c>
      <c r="B346" s="34" t="s">
        <v>543</v>
      </c>
      <c r="C346" s="6">
        <v>2</v>
      </c>
      <c r="D346" s="6">
        <v>3</v>
      </c>
      <c r="E346" s="6" t="s">
        <v>687</v>
      </c>
      <c r="F346" s="6" t="s">
        <v>742</v>
      </c>
      <c r="G346" s="6" t="s">
        <v>811</v>
      </c>
      <c r="H346" s="6" t="s">
        <v>1334</v>
      </c>
      <c r="I346" s="6" t="s">
        <v>1343</v>
      </c>
      <c r="J346" s="22" t="s">
        <v>1329</v>
      </c>
      <c r="K346" s="6">
        <v>2</v>
      </c>
      <c r="L346" s="6" t="s">
        <v>1185</v>
      </c>
      <c r="M346" s="6" t="s">
        <v>692</v>
      </c>
      <c r="N346" s="6" t="s">
        <v>693</v>
      </c>
      <c r="O346" s="26">
        <v>0</v>
      </c>
      <c r="P346" s="6"/>
      <c r="Q346" s="6"/>
      <c r="R346" s="6">
        <v>335</v>
      </c>
      <c r="S346" s="26">
        <v>1</v>
      </c>
      <c r="T346" s="6"/>
      <c r="U346" s="6"/>
      <c r="V346" s="6">
        <v>287</v>
      </c>
      <c r="W346" s="6" t="s">
        <v>705</v>
      </c>
      <c r="X346" s="6"/>
      <c r="Y346" s="6">
        <v>0</v>
      </c>
      <c r="Z346" s="6" t="s">
        <v>1184</v>
      </c>
      <c r="AA346" s="6" t="s">
        <v>832</v>
      </c>
      <c r="AB346" s="6" t="s">
        <v>832</v>
      </c>
      <c r="AC346" s="6" t="s">
        <v>834</v>
      </c>
      <c r="AD346" s="6" t="s">
        <v>834</v>
      </c>
      <c r="AE346" s="57"/>
      <c r="AF346" s="57"/>
      <c r="AG346" s="57"/>
    </row>
    <row r="347" spans="1:33" ht="15.75" customHeight="1">
      <c r="A347" s="2">
        <v>133</v>
      </c>
      <c r="B347" s="34" t="s">
        <v>543</v>
      </c>
      <c r="C347" s="6">
        <v>1</v>
      </c>
      <c r="D347" s="6">
        <v>4</v>
      </c>
      <c r="E347" s="6" t="s">
        <v>687</v>
      </c>
      <c r="F347" s="6" t="s">
        <v>742</v>
      </c>
      <c r="G347" s="6" t="s">
        <v>811</v>
      </c>
      <c r="H347" s="6" t="s">
        <v>1334</v>
      </c>
      <c r="I347" s="6" t="s">
        <v>1343</v>
      </c>
      <c r="J347" s="22" t="s">
        <v>1329</v>
      </c>
      <c r="K347" s="6">
        <v>1</v>
      </c>
      <c r="L347" s="6" t="s">
        <v>1185</v>
      </c>
      <c r="M347" s="6" t="s">
        <v>692</v>
      </c>
      <c r="N347" s="6" t="s">
        <v>693</v>
      </c>
      <c r="O347" s="26">
        <v>0</v>
      </c>
      <c r="P347" s="6"/>
      <c r="Q347" s="6"/>
      <c r="R347" s="6">
        <v>121</v>
      </c>
      <c r="S347" s="26">
        <v>1</v>
      </c>
      <c r="T347" s="6"/>
      <c r="U347" s="6"/>
      <c r="V347" s="6">
        <v>138</v>
      </c>
      <c r="W347" s="6" t="s">
        <v>705</v>
      </c>
      <c r="X347" s="6"/>
      <c r="Y347" s="6">
        <v>0</v>
      </c>
      <c r="Z347" s="6" t="s">
        <v>1184</v>
      </c>
      <c r="AA347" s="6" t="s">
        <v>832</v>
      </c>
      <c r="AB347" s="6" t="s">
        <v>832</v>
      </c>
      <c r="AC347" s="6" t="s">
        <v>834</v>
      </c>
      <c r="AD347" s="6" t="s">
        <v>834</v>
      </c>
      <c r="AE347" s="57"/>
      <c r="AF347" s="57"/>
      <c r="AG347" s="57"/>
    </row>
    <row r="348" spans="1:33" ht="15.75" customHeight="1">
      <c r="A348" s="2">
        <v>133</v>
      </c>
      <c r="B348" s="34" t="s">
        <v>543</v>
      </c>
      <c r="C348" s="6">
        <v>2</v>
      </c>
      <c r="D348" s="6">
        <v>4</v>
      </c>
      <c r="E348" s="6" t="s">
        <v>687</v>
      </c>
      <c r="F348" s="6" t="s">
        <v>742</v>
      </c>
      <c r="G348" s="6" t="s">
        <v>811</v>
      </c>
      <c r="H348" s="6" t="s">
        <v>1334</v>
      </c>
      <c r="I348" s="6" t="s">
        <v>1343</v>
      </c>
      <c r="J348" s="22" t="s">
        <v>1329</v>
      </c>
      <c r="K348" s="6">
        <v>2</v>
      </c>
      <c r="L348" s="6" t="s">
        <v>1185</v>
      </c>
      <c r="M348" s="6" t="s">
        <v>692</v>
      </c>
      <c r="N348" s="6" t="s">
        <v>693</v>
      </c>
      <c r="O348" s="26">
        <v>0</v>
      </c>
      <c r="P348" s="6"/>
      <c r="Q348" s="6"/>
      <c r="R348" s="6">
        <v>155</v>
      </c>
      <c r="S348" s="26">
        <v>1</v>
      </c>
      <c r="T348" s="6"/>
      <c r="U348" s="6"/>
      <c r="V348" s="6">
        <v>253</v>
      </c>
      <c r="W348" s="6">
        <v>0.1</v>
      </c>
      <c r="X348" s="6"/>
      <c r="Y348" s="6">
        <v>1</v>
      </c>
      <c r="Z348" s="6" t="s">
        <v>1184</v>
      </c>
      <c r="AA348" s="6" t="s">
        <v>832</v>
      </c>
      <c r="AB348" s="6" t="s">
        <v>832</v>
      </c>
      <c r="AC348" s="6" t="s">
        <v>834</v>
      </c>
      <c r="AD348" s="6" t="s">
        <v>834</v>
      </c>
      <c r="AE348" s="57"/>
      <c r="AF348" s="57"/>
      <c r="AG348" s="57"/>
    </row>
    <row r="349" spans="1:33" ht="15.75" customHeight="1">
      <c r="A349" s="2">
        <v>134</v>
      </c>
      <c r="B349" s="34" t="s">
        <v>546</v>
      </c>
      <c r="C349">
        <v>2</v>
      </c>
      <c r="D349">
        <v>1</v>
      </c>
      <c r="E349" t="s">
        <v>687</v>
      </c>
      <c r="F349" t="s">
        <v>688</v>
      </c>
      <c r="G349" t="s">
        <v>711</v>
      </c>
      <c r="H349" s="22" t="s">
        <v>711</v>
      </c>
      <c r="K349" s="22">
        <v>2</v>
      </c>
      <c r="L349" t="s">
        <v>986</v>
      </c>
      <c r="M349" t="s">
        <v>1137</v>
      </c>
      <c r="N349" t="s">
        <v>693</v>
      </c>
      <c r="O349" s="26">
        <v>0</v>
      </c>
      <c r="R349">
        <v>9.73</v>
      </c>
      <c r="S349" s="26">
        <v>1</v>
      </c>
      <c r="V349">
        <v>9.69</v>
      </c>
      <c r="W349" s="6" t="s">
        <v>705</v>
      </c>
      <c r="X349" s="6"/>
      <c r="Y349" s="6">
        <v>0</v>
      </c>
      <c r="Z349" s="8" t="s">
        <v>599</v>
      </c>
      <c r="AA349" s="6" t="s">
        <v>1186</v>
      </c>
      <c r="AB349" t="s">
        <v>1186</v>
      </c>
      <c r="AC349" s="6" t="s">
        <v>1187</v>
      </c>
      <c r="AD349" t="s">
        <v>1187</v>
      </c>
      <c r="AE349" s="57"/>
      <c r="AF349" s="57"/>
      <c r="AG349" s="57"/>
    </row>
    <row r="350" spans="1:33" ht="15.75" customHeight="1">
      <c r="A350" s="2">
        <v>134</v>
      </c>
      <c r="B350" s="34" t="s">
        <v>546</v>
      </c>
      <c r="C350">
        <v>4</v>
      </c>
      <c r="D350">
        <v>1</v>
      </c>
      <c r="E350" t="s">
        <v>687</v>
      </c>
      <c r="F350" t="s">
        <v>688</v>
      </c>
      <c r="G350" t="s">
        <v>711</v>
      </c>
      <c r="H350" s="22" t="s">
        <v>711</v>
      </c>
      <c r="K350" s="22">
        <v>4</v>
      </c>
      <c r="L350" t="s">
        <v>986</v>
      </c>
      <c r="M350" t="s">
        <v>1137</v>
      </c>
      <c r="N350" t="s">
        <v>693</v>
      </c>
      <c r="O350" s="26">
        <v>0</v>
      </c>
      <c r="R350" s="6">
        <v>8.85</v>
      </c>
      <c r="S350" s="26">
        <v>1</v>
      </c>
      <c r="T350" s="6"/>
      <c r="U350" s="6"/>
      <c r="V350" s="6">
        <v>8.76</v>
      </c>
      <c r="W350" s="6" t="s">
        <v>705</v>
      </c>
      <c r="X350" s="6"/>
      <c r="Y350" s="6">
        <v>0</v>
      </c>
      <c r="Z350" s="8" t="s">
        <v>599</v>
      </c>
      <c r="AA350" s="6" t="s">
        <v>1186</v>
      </c>
      <c r="AB350" t="s">
        <v>1186</v>
      </c>
      <c r="AC350" s="6" t="s">
        <v>1187</v>
      </c>
      <c r="AD350" t="s">
        <v>1187</v>
      </c>
      <c r="AE350" s="57"/>
      <c r="AF350" s="57"/>
      <c r="AG350" s="57"/>
    </row>
    <row r="351" spans="1:33" ht="15.75" customHeight="1">
      <c r="A351" s="2">
        <v>134</v>
      </c>
      <c r="B351" s="34" t="s">
        <v>546</v>
      </c>
      <c r="C351">
        <v>1</v>
      </c>
      <c r="D351">
        <v>2</v>
      </c>
      <c r="E351" t="s">
        <v>687</v>
      </c>
      <c r="F351" t="s">
        <v>688</v>
      </c>
      <c r="G351" t="s">
        <v>711</v>
      </c>
      <c r="H351" s="22" t="s">
        <v>711</v>
      </c>
      <c r="K351" s="22">
        <v>1</v>
      </c>
      <c r="L351" t="s">
        <v>986</v>
      </c>
      <c r="M351" t="s">
        <v>1137</v>
      </c>
      <c r="N351" t="s">
        <v>693</v>
      </c>
      <c r="O351" s="26">
        <v>0</v>
      </c>
      <c r="R351" s="6">
        <v>11.04</v>
      </c>
      <c r="S351" s="26">
        <v>1</v>
      </c>
      <c r="T351" s="6"/>
      <c r="U351" s="6"/>
      <c r="V351" s="6">
        <v>11.12</v>
      </c>
      <c r="W351" s="6" t="s">
        <v>705</v>
      </c>
      <c r="X351" s="6"/>
      <c r="Y351" s="6">
        <v>0</v>
      </c>
      <c r="Z351" s="8" t="s">
        <v>599</v>
      </c>
      <c r="AA351" s="6" t="s">
        <v>1186</v>
      </c>
      <c r="AB351" t="s">
        <v>1186</v>
      </c>
      <c r="AC351" s="6" t="s">
        <v>1187</v>
      </c>
      <c r="AD351" t="s">
        <v>1187</v>
      </c>
      <c r="AE351" s="57"/>
      <c r="AF351" s="57"/>
      <c r="AG351" s="57"/>
    </row>
    <row r="352" spans="1:33" ht="15.75" customHeight="1">
      <c r="A352" s="2">
        <v>134</v>
      </c>
      <c r="B352" s="34" t="s">
        <v>546</v>
      </c>
      <c r="C352">
        <v>3</v>
      </c>
      <c r="D352">
        <v>2</v>
      </c>
      <c r="E352" t="s">
        <v>687</v>
      </c>
      <c r="F352" t="s">
        <v>688</v>
      </c>
      <c r="G352" t="s">
        <v>711</v>
      </c>
      <c r="H352" s="22" t="s">
        <v>711</v>
      </c>
      <c r="K352" s="22">
        <v>3</v>
      </c>
      <c r="L352" t="s">
        <v>986</v>
      </c>
      <c r="M352" t="s">
        <v>1137</v>
      </c>
      <c r="N352" t="s">
        <v>693</v>
      </c>
      <c r="O352" s="26">
        <v>0</v>
      </c>
      <c r="R352" s="6">
        <v>8.83</v>
      </c>
      <c r="S352" s="26">
        <v>1</v>
      </c>
      <c r="T352" s="6"/>
      <c r="U352" s="6"/>
      <c r="V352" s="6">
        <v>8.7799999999999994</v>
      </c>
      <c r="W352" s="6" t="s">
        <v>705</v>
      </c>
      <c r="X352" s="6"/>
      <c r="Y352" s="6">
        <v>0</v>
      </c>
      <c r="Z352" s="8" t="s">
        <v>599</v>
      </c>
      <c r="AA352" s="6" t="s">
        <v>1186</v>
      </c>
      <c r="AB352" t="s">
        <v>1186</v>
      </c>
      <c r="AC352" s="6" t="s">
        <v>1187</v>
      </c>
      <c r="AD352" t="s">
        <v>1187</v>
      </c>
      <c r="AE352" s="57"/>
      <c r="AF352" s="57"/>
      <c r="AG352" s="57"/>
    </row>
    <row r="353" spans="1:33" ht="15.75" customHeight="1">
      <c r="A353" s="2">
        <v>134</v>
      </c>
      <c r="B353" s="34" t="s">
        <v>546</v>
      </c>
      <c r="C353">
        <v>2</v>
      </c>
      <c r="D353">
        <v>3</v>
      </c>
      <c r="E353" t="s">
        <v>687</v>
      </c>
      <c r="F353" t="s">
        <v>688</v>
      </c>
      <c r="G353" t="s">
        <v>711</v>
      </c>
      <c r="H353" s="22" t="s">
        <v>711</v>
      </c>
      <c r="K353" s="22">
        <v>2</v>
      </c>
      <c r="L353" t="s">
        <v>986</v>
      </c>
      <c r="M353" t="s">
        <v>1137</v>
      </c>
      <c r="N353" t="s">
        <v>693</v>
      </c>
      <c r="O353" s="26">
        <v>0</v>
      </c>
      <c r="R353" s="6">
        <v>8.57</v>
      </c>
      <c r="S353" s="26">
        <v>1</v>
      </c>
      <c r="T353" s="6"/>
      <c r="U353" s="6"/>
      <c r="V353" s="6">
        <v>8.5500000000000007</v>
      </c>
      <c r="W353" s="6" t="s">
        <v>705</v>
      </c>
      <c r="X353" s="6"/>
      <c r="Y353" s="6">
        <v>0</v>
      </c>
      <c r="Z353" s="8" t="s">
        <v>599</v>
      </c>
      <c r="AA353" s="6" t="s">
        <v>1186</v>
      </c>
      <c r="AB353" t="s">
        <v>1186</v>
      </c>
      <c r="AC353" s="6" t="s">
        <v>1187</v>
      </c>
      <c r="AD353" t="s">
        <v>1187</v>
      </c>
      <c r="AE353" s="57"/>
      <c r="AF353" s="57"/>
      <c r="AG353" s="57"/>
    </row>
    <row r="354" spans="1:33" ht="15.75" customHeight="1">
      <c r="A354" s="2">
        <v>134</v>
      </c>
      <c r="B354" s="34" t="s">
        <v>546</v>
      </c>
      <c r="C354">
        <v>4</v>
      </c>
      <c r="D354">
        <v>3</v>
      </c>
      <c r="E354" t="s">
        <v>687</v>
      </c>
      <c r="F354" t="s">
        <v>688</v>
      </c>
      <c r="G354" t="s">
        <v>711</v>
      </c>
      <c r="H354" s="22" t="s">
        <v>711</v>
      </c>
      <c r="K354" s="22">
        <v>4</v>
      </c>
      <c r="L354" t="s">
        <v>986</v>
      </c>
      <c r="M354" t="s">
        <v>1137</v>
      </c>
      <c r="N354" t="s">
        <v>693</v>
      </c>
      <c r="O354" s="26">
        <v>0</v>
      </c>
      <c r="R354" s="6">
        <v>7.91</v>
      </c>
      <c r="S354" s="26">
        <v>1</v>
      </c>
      <c r="T354" s="6"/>
      <c r="U354" s="6"/>
      <c r="V354" s="6">
        <v>7.76</v>
      </c>
      <c r="W354" s="6" t="s">
        <v>705</v>
      </c>
      <c r="X354" s="6"/>
      <c r="Y354" s="6">
        <v>0</v>
      </c>
      <c r="Z354" s="8" t="s">
        <v>599</v>
      </c>
      <c r="AA354" s="6" t="s">
        <v>1186</v>
      </c>
      <c r="AB354" t="s">
        <v>1186</v>
      </c>
      <c r="AC354" s="6" t="s">
        <v>1187</v>
      </c>
      <c r="AD354" t="s">
        <v>1187</v>
      </c>
      <c r="AE354" s="57"/>
      <c r="AF354" s="57"/>
      <c r="AG354" s="57"/>
    </row>
    <row r="355" spans="1:33" ht="15.75" customHeight="1">
      <c r="A355" s="2">
        <v>134</v>
      </c>
      <c r="B355" s="34" t="s">
        <v>546</v>
      </c>
      <c r="C355">
        <v>3</v>
      </c>
      <c r="D355">
        <v>4</v>
      </c>
      <c r="E355" t="s">
        <v>687</v>
      </c>
      <c r="F355" t="s">
        <v>688</v>
      </c>
      <c r="G355" t="s">
        <v>711</v>
      </c>
      <c r="H355" s="22" t="s">
        <v>711</v>
      </c>
      <c r="K355" s="22">
        <v>3</v>
      </c>
      <c r="L355" t="s">
        <v>986</v>
      </c>
      <c r="M355" t="s">
        <v>1137</v>
      </c>
      <c r="N355" t="s">
        <v>693</v>
      </c>
      <c r="O355" s="26">
        <v>0</v>
      </c>
      <c r="R355" s="6">
        <v>9.7200000000000006</v>
      </c>
      <c r="S355" s="26">
        <v>1</v>
      </c>
      <c r="T355" s="6"/>
      <c r="U355" s="6"/>
      <c r="V355" s="6">
        <v>9.56</v>
      </c>
      <c r="W355" s="6" t="s">
        <v>705</v>
      </c>
      <c r="X355" s="6"/>
      <c r="Y355" s="6">
        <v>0</v>
      </c>
      <c r="Z355" s="8" t="s">
        <v>599</v>
      </c>
      <c r="AA355" s="6" t="s">
        <v>1186</v>
      </c>
      <c r="AB355" t="s">
        <v>1186</v>
      </c>
      <c r="AC355" s="6" t="s">
        <v>1187</v>
      </c>
      <c r="AD355" t="s">
        <v>1187</v>
      </c>
      <c r="AE355" s="57"/>
      <c r="AF355" s="57"/>
      <c r="AG355" s="57"/>
    </row>
    <row r="356" spans="1:33" ht="15.75" customHeight="1">
      <c r="A356" s="2">
        <v>134</v>
      </c>
      <c r="B356" s="34" t="s">
        <v>546</v>
      </c>
      <c r="C356">
        <v>5</v>
      </c>
      <c r="D356">
        <v>4</v>
      </c>
      <c r="E356" t="s">
        <v>687</v>
      </c>
      <c r="F356" t="s">
        <v>688</v>
      </c>
      <c r="G356" t="s">
        <v>711</v>
      </c>
      <c r="H356" s="22" t="s">
        <v>711</v>
      </c>
      <c r="K356" s="22">
        <v>5</v>
      </c>
      <c r="L356" t="s">
        <v>986</v>
      </c>
      <c r="M356" t="s">
        <v>1137</v>
      </c>
      <c r="N356" t="s">
        <v>693</v>
      </c>
      <c r="O356" s="26">
        <v>0</v>
      </c>
      <c r="R356" s="6">
        <v>12.2</v>
      </c>
      <c r="S356" s="26">
        <v>1</v>
      </c>
      <c r="T356" s="6"/>
      <c r="U356" s="6"/>
      <c r="V356" s="6">
        <v>12.26</v>
      </c>
      <c r="W356" s="6" t="s">
        <v>705</v>
      </c>
      <c r="X356" s="6"/>
      <c r="Y356" s="6">
        <v>0</v>
      </c>
      <c r="Z356" s="8" t="s">
        <v>599</v>
      </c>
      <c r="AA356" s="6" t="s">
        <v>1186</v>
      </c>
      <c r="AB356" t="s">
        <v>1186</v>
      </c>
      <c r="AC356" s="6" t="s">
        <v>1187</v>
      </c>
      <c r="AD356" t="s">
        <v>1187</v>
      </c>
      <c r="AE356" s="57"/>
      <c r="AF356" s="57"/>
      <c r="AG356" s="57"/>
    </row>
    <row r="357" spans="1:33" ht="15.75" customHeight="1">
      <c r="A357" s="2">
        <v>134</v>
      </c>
      <c r="B357" s="34" t="s">
        <v>546</v>
      </c>
      <c r="C357">
        <v>3</v>
      </c>
      <c r="D357">
        <v>5</v>
      </c>
      <c r="E357" t="s">
        <v>687</v>
      </c>
      <c r="F357" t="s">
        <v>688</v>
      </c>
      <c r="G357" t="s">
        <v>711</v>
      </c>
      <c r="H357" s="22" t="s">
        <v>711</v>
      </c>
      <c r="K357" s="22">
        <v>3</v>
      </c>
      <c r="L357" t="s">
        <v>986</v>
      </c>
      <c r="M357" t="s">
        <v>1137</v>
      </c>
      <c r="N357" t="s">
        <v>693</v>
      </c>
      <c r="O357" s="26">
        <v>0</v>
      </c>
      <c r="R357" s="6">
        <v>7.48</v>
      </c>
      <c r="S357" s="26">
        <v>1</v>
      </c>
      <c r="T357" s="6"/>
      <c r="U357" s="6"/>
      <c r="V357" s="6">
        <v>7.34</v>
      </c>
      <c r="W357" s="6" t="s">
        <v>705</v>
      </c>
      <c r="X357" s="6"/>
      <c r="Y357" s="6">
        <v>0</v>
      </c>
      <c r="Z357" s="8" t="s">
        <v>599</v>
      </c>
      <c r="AA357" s="6" t="s">
        <v>1186</v>
      </c>
      <c r="AB357" t="s">
        <v>1186</v>
      </c>
      <c r="AC357" s="6" t="s">
        <v>1187</v>
      </c>
      <c r="AD357" t="s">
        <v>1187</v>
      </c>
      <c r="AE357" s="57"/>
      <c r="AF357" s="57"/>
      <c r="AG357" s="57"/>
    </row>
    <row r="358" spans="1:33" ht="15.75" customHeight="1">
      <c r="A358" s="2">
        <v>134</v>
      </c>
      <c r="B358" s="34" t="s">
        <v>546</v>
      </c>
      <c r="C358">
        <v>5</v>
      </c>
      <c r="D358">
        <v>5</v>
      </c>
      <c r="E358" t="s">
        <v>687</v>
      </c>
      <c r="F358" t="s">
        <v>688</v>
      </c>
      <c r="G358" t="s">
        <v>711</v>
      </c>
      <c r="H358" s="22" t="s">
        <v>711</v>
      </c>
      <c r="K358" s="22">
        <v>5</v>
      </c>
      <c r="L358" t="s">
        <v>986</v>
      </c>
      <c r="M358" t="s">
        <v>1137</v>
      </c>
      <c r="N358" t="s">
        <v>693</v>
      </c>
      <c r="O358" s="26">
        <v>0</v>
      </c>
      <c r="R358" s="6">
        <v>8.1</v>
      </c>
      <c r="S358" s="26">
        <v>1</v>
      </c>
      <c r="T358" s="6"/>
      <c r="U358" s="6"/>
      <c r="V358" s="6">
        <v>8.26</v>
      </c>
      <c r="W358" s="6" t="s">
        <v>705</v>
      </c>
      <c r="X358" s="6"/>
      <c r="Y358" s="6">
        <v>0</v>
      </c>
      <c r="Z358" s="8" t="s">
        <v>599</v>
      </c>
      <c r="AA358" s="6" t="s">
        <v>1186</v>
      </c>
      <c r="AB358" t="s">
        <v>1186</v>
      </c>
      <c r="AC358" s="6" t="s">
        <v>1187</v>
      </c>
      <c r="AD358" t="s">
        <v>1187</v>
      </c>
      <c r="AE358" s="57"/>
      <c r="AF358" s="57"/>
      <c r="AG358" s="57"/>
    </row>
    <row r="359" spans="1:33" ht="15.75" customHeight="1">
      <c r="A359" s="2">
        <v>134</v>
      </c>
      <c r="B359" s="34" t="s">
        <v>546</v>
      </c>
      <c r="C359">
        <v>2</v>
      </c>
      <c r="D359">
        <v>6</v>
      </c>
      <c r="E359" t="s">
        <v>687</v>
      </c>
      <c r="F359" t="s">
        <v>688</v>
      </c>
      <c r="G359" t="s">
        <v>711</v>
      </c>
      <c r="H359" s="22" t="s">
        <v>711</v>
      </c>
      <c r="K359" s="22">
        <v>2</v>
      </c>
      <c r="L359" t="s">
        <v>986</v>
      </c>
      <c r="M359" t="s">
        <v>1137</v>
      </c>
      <c r="N359" t="s">
        <v>693</v>
      </c>
      <c r="O359" s="26">
        <v>0</v>
      </c>
      <c r="R359" s="6">
        <v>10.98</v>
      </c>
      <c r="S359" s="26">
        <v>1</v>
      </c>
      <c r="T359" s="6"/>
      <c r="U359" s="6"/>
      <c r="V359" s="6">
        <v>11.18</v>
      </c>
      <c r="W359" s="6" t="s">
        <v>705</v>
      </c>
      <c r="X359" s="6"/>
      <c r="Y359" s="6">
        <v>0</v>
      </c>
      <c r="Z359" s="8" t="s">
        <v>599</v>
      </c>
      <c r="AA359" s="6" t="s">
        <v>1186</v>
      </c>
      <c r="AB359" t="s">
        <v>1186</v>
      </c>
      <c r="AC359" s="6" t="s">
        <v>1187</v>
      </c>
      <c r="AD359" t="s">
        <v>1187</v>
      </c>
      <c r="AE359" s="57"/>
      <c r="AF359" s="57"/>
      <c r="AG359" s="57"/>
    </row>
    <row r="360" spans="1:33" ht="15.75" customHeight="1">
      <c r="A360" s="2">
        <v>134</v>
      </c>
      <c r="B360" s="34" t="s">
        <v>546</v>
      </c>
      <c r="C360">
        <v>5</v>
      </c>
      <c r="D360">
        <v>6</v>
      </c>
      <c r="E360" t="s">
        <v>687</v>
      </c>
      <c r="F360" t="s">
        <v>688</v>
      </c>
      <c r="G360" t="s">
        <v>711</v>
      </c>
      <c r="H360" s="22" t="s">
        <v>711</v>
      </c>
      <c r="K360" s="22">
        <v>5</v>
      </c>
      <c r="L360" t="s">
        <v>986</v>
      </c>
      <c r="M360" t="s">
        <v>1137</v>
      </c>
      <c r="N360" t="s">
        <v>693</v>
      </c>
      <c r="O360" s="26">
        <v>0</v>
      </c>
      <c r="R360" s="6">
        <v>9.9700000000000006</v>
      </c>
      <c r="S360" s="26">
        <v>1</v>
      </c>
      <c r="T360" s="6"/>
      <c r="U360" s="6"/>
      <c r="V360" s="6">
        <v>10.14</v>
      </c>
      <c r="W360" s="6" t="s">
        <v>705</v>
      </c>
      <c r="X360" s="6"/>
      <c r="Y360" s="6">
        <v>0</v>
      </c>
      <c r="Z360" s="8" t="s">
        <v>599</v>
      </c>
      <c r="AA360" s="6" t="s">
        <v>1186</v>
      </c>
      <c r="AB360" t="s">
        <v>1186</v>
      </c>
      <c r="AC360" s="6" t="s">
        <v>1187</v>
      </c>
      <c r="AD360" t="s">
        <v>1187</v>
      </c>
      <c r="AE360" s="57"/>
      <c r="AF360" s="57"/>
      <c r="AG360" s="57"/>
    </row>
    <row r="361" spans="1:33" ht="15.75" customHeight="1">
      <c r="A361" s="2">
        <v>134</v>
      </c>
      <c r="B361" s="34" t="s">
        <v>546</v>
      </c>
      <c r="C361">
        <v>1</v>
      </c>
      <c r="D361">
        <v>1</v>
      </c>
      <c r="E361" t="s">
        <v>687</v>
      </c>
      <c r="F361" t="s">
        <v>688</v>
      </c>
      <c r="G361" t="s">
        <v>894</v>
      </c>
      <c r="H361" s="22" t="s">
        <v>894</v>
      </c>
      <c r="K361" s="22">
        <v>1</v>
      </c>
      <c r="L361" t="s">
        <v>986</v>
      </c>
      <c r="M361" t="s">
        <v>1137</v>
      </c>
      <c r="N361" t="s">
        <v>693</v>
      </c>
      <c r="O361" s="26">
        <v>0</v>
      </c>
      <c r="R361" s="6">
        <v>3.71</v>
      </c>
      <c r="S361" s="26">
        <v>1</v>
      </c>
      <c r="T361" s="6"/>
      <c r="U361" s="6"/>
      <c r="V361" s="6">
        <v>3.71</v>
      </c>
      <c r="W361" s="6" t="s">
        <v>705</v>
      </c>
      <c r="X361" s="6"/>
      <c r="Y361" s="6">
        <v>0</v>
      </c>
      <c r="Z361" s="8" t="s">
        <v>599</v>
      </c>
      <c r="AA361" s="6" t="s">
        <v>1186</v>
      </c>
      <c r="AB361" t="s">
        <v>1186</v>
      </c>
      <c r="AC361" s="6" t="s">
        <v>1187</v>
      </c>
      <c r="AD361" t="s">
        <v>1187</v>
      </c>
      <c r="AE361" s="57"/>
      <c r="AF361" s="57"/>
      <c r="AG361" s="57"/>
    </row>
    <row r="362" spans="1:33" ht="15.75" customHeight="1">
      <c r="A362" s="2">
        <v>134</v>
      </c>
      <c r="B362" s="34" t="s">
        <v>546</v>
      </c>
      <c r="C362">
        <v>3</v>
      </c>
      <c r="D362">
        <v>1</v>
      </c>
      <c r="E362" t="s">
        <v>687</v>
      </c>
      <c r="F362" t="s">
        <v>688</v>
      </c>
      <c r="G362" t="s">
        <v>894</v>
      </c>
      <c r="H362" s="22" t="s">
        <v>894</v>
      </c>
      <c r="K362" s="22">
        <v>3</v>
      </c>
      <c r="L362" t="s">
        <v>986</v>
      </c>
      <c r="M362" t="s">
        <v>1137</v>
      </c>
      <c r="N362" t="s">
        <v>693</v>
      </c>
      <c r="O362" s="26">
        <v>0</v>
      </c>
      <c r="R362" s="6">
        <v>2.66</v>
      </c>
      <c r="S362" s="26">
        <v>1</v>
      </c>
      <c r="T362" s="6"/>
      <c r="U362" s="6"/>
      <c r="V362" s="6">
        <v>2.77</v>
      </c>
      <c r="W362" s="6" t="s">
        <v>705</v>
      </c>
      <c r="X362" s="6"/>
      <c r="Y362" s="6">
        <v>0</v>
      </c>
      <c r="Z362" s="8" t="s">
        <v>599</v>
      </c>
      <c r="AA362" s="6" t="s">
        <v>1186</v>
      </c>
      <c r="AB362" t="s">
        <v>1186</v>
      </c>
      <c r="AC362" s="6" t="s">
        <v>1187</v>
      </c>
      <c r="AD362" t="s">
        <v>1187</v>
      </c>
      <c r="AE362" s="57"/>
      <c r="AF362" s="57"/>
      <c r="AG362" s="57"/>
    </row>
    <row r="363" spans="1:33" ht="15.75" customHeight="1">
      <c r="A363" s="2">
        <v>134</v>
      </c>
      <c r="B363" s="34" t="s">
        <v>546</v>
      </c>
      <c r="C363">
        <v>2</v>
      </c>
      <c r="D363">
        <v>2</v>
      </c>
      <c r="E363" t="s">
        <v>687</v>
      </c>
      <c r="F363" t="s">
        <v>688</v>
      </c>
      <c r="G363" t="s">
        <v>894</v>
      </c>
      <c r="H363" s="22" t="s">
        <v>894</v>
      </c>
      <c r="K363" s="22">
        <v>2</v>
      </c>
      <c r="L363" t="s">
        <v>986</v>
      </c>
      <c r="M363" t="s">
        <v>1137</v>
      </c>
      <c r="N363" t="s">
        <v>693</v>
      </c>
      <c r="O363" s="26">
        <v>0</v>
      </c>
      <c r="R363" s="6">
        <v>2.97</v>
      </c>
      <c r="S363" s="26">
        <v>1</v>
      </c>
      <c r="T363" s="6"/>
      <c r="U363" s="6"/>
      <c r="V363" s="6">
        <v>2.83</v>
      </c>
      <c r="W363" s="6">
        <v>0.01</v>
      </c>
      <c r="X363" s="6"/>
      <c r="Y363" s="6">
        <v>1</v>
      </c>
      <c r="Z363" s="8" t="s">
        <v>599</v>
      </c>
      <c r="AA363" s="6" t="s">
        <v>1186</v>
      </c>
      <c r="AB363" t="s">
        <v>1186</v>
      </c>
      <c r="AC363" s="6" t="s">
        <v>1187</v>
      </c>
      <c r="AD363" t="s">
        <v>1187</v>
      </c>
      <c r="AE363" s="57"/>
      <c r="AF363" s="57"/>
      <c r="AG363" s="57"/>
    </row>
    <row r="364" spans="1:33" ht="15.75" customHeight="1">
      <c r="A364" s="2">
        <v>134</v>
      </c>
      <c r="B364" s="34" t="s">
        <v>546</v>
      </c>
      <c r="C364">
        <v>4</v>
      </c>
      <c r="D364">
        <v>2</v>
      </c>
      <c r="E364" t="s">
        <v>687</v>
      </c>
      <c r="F364" t="s">
        <v>688</v>
      </c>
      <c r="G364" t="s">
        <v>894</v>
      </c>
      <c r="H364" s="22" t="s">
        <v>894</v>
      </c>
      <c r="K364" s="22">
        <v>4</v>
      </c>
      <c r="L364" t="s">
        <v>986</v>
      </c>
      <c r="M364" t="s">
        <v>1137</v>
      </c>
      <c r="N364" t="s">
        <v>693</v>
      </c>
      <c r="O364" s="26">
        <v>0</v>
      </c>
      <c r="R364" s="6">
        <v>2.81</v>
      </c>
      <c r="S364" s="26">
        <v>1</v>
      </c>
      <c r="T364" s="6"/>
      <c r="U364" s="6"/>
      <c r="V364" s="6">
        <v>2.62</v>
      </c>
      <c r="W364" s="6" t="s">
        <v>705</v>
      </c>
      <c r="X364" s="6"/>
      <c r="Y364" s="6">
        <v>0</v>
      </c>
      <c r="Z364" s="8" t="s">
        <v>599</v>
      </c>
      <c r="AA364" s="6" t="s">
        <v>1186</v>
      </c>
      <c r="AB364" t="s">
        <v>1186</v>
      </c>
      <c r="AC364" s="6" t="s">
        <v>1187</v>
      </c>
      <c r="AD364" t="s">
        <v>1187</v>
      </c>
      <c r="AE364" s="57"/>
      <c r="AF364" s="57"/>
      <c r="AG364" s="57"/>
    </row>
    <row r="365" spans="1:33" ht="15.75" customHeight="1">
      <c r="A365" s="2">
        <v>134</v>
      </c>
      <c r="B365" s="34" t="s">
        <v>546</v>
      </c>
      <c r="C365">
        <v>3</v>
      </c>
      <c r="D365">
        <v>3</v>
      </c>
      <c r="E365" t="s">
        <v>687</v>
      </c>
      <c r="F365" t="s">
        <v>688</v>
      </c>
      <c r="G365" t="s">
        <v>894</v>
      </c>
      <c r="H365" s="22" t="s">
        <v>894</v>
      </c>
      <c r="K365" s="22">
        <v>3</v>
      </c>
      <c r="L365" t="s">
        <v>986</v>
      </c>
      <c r="M365" t="s">
        <v>1137</v>
      </c>
      <c r="N365" t="s">
        <v>693</v>
      </c>
      <c r="O365" s="26">
        <v>0</v>
      </c>
      <c r="R365" s="6">
        <v>3.18</v>
      </c>
      <c r="S365" s="26">
        <v>1</v>
      </c>
      <c r="T365" s="6"/>
      <c r="U365" s="6"/>
      <c r="V365" s="6">
        <v>3.06</v>
      </c>
      <c r="W365" s="6" t="s">
        <v>705</v>
      </c>
      <c r="X365" s="6"/>
      <c r="Y365" s="6">
        <v>0</v>
      </c>
      <c r="Z365" s="8" t="s">
        <v>599</v>
      </c>
      <c r="AA365" s="6" t="s">
        <v>1186</v>
      </c>
      <c r="AB365" t="s">
        <v>1186</v>
      </c>
      <c r="AC365" s="6" t="s">
        <v>1187</v>
      </c>
      <c r="AD365" t="s">
        <v>1187</v>
      </c>
      <c r="AE365" s="57"/>
      <c r="AF365" s="57"/>
      <c r="AG365" s="57"/>
    </row>
    <row r="366" spans="1:33" ht="15.75" customHeight="1">
      <c r="A366" s="2">
        <v>134</v>
      </c>
      <c r="B366" s="34" t="s">
        <v>546</v>
      </c>
      <c r="C366">
        <v>5</v>
      </c>
      <c r="D366">
        <v>3</v>
      </c>
      <c r="E366" t="s">
        <v>687</v>
      </c>
      <c r="F366" t="s">
        <v>688</v>
      </c>
      <c r="G366" t="s">
        <v>894</v>
      </c>
      <c r="H366" s="22" t="s">
        <v>894</v>
      </c>
      <c r="K366" s="22">
        <v>5</v>
      </c>
      <c r="L366" t="s">
        <v>986</v>
      </c>
      <c r="M366" t="s">
        <v>1137</v>
      </c>
      <c r="N366" t="s">
        <v>693</v>
      </c>
      <c r="O366" s="26">
        <v>0</v>
      </c>
      <c r="R366" s="6">
        <v>3.42</v>
      </c>
      <c r="S366" s="26">
        <v>1</v>
      </c>
      <c r="T366" s="6"/>
      <c r="U366" s="6"/>
      <c r="V366" s="6">
        <v>3.12</v>
      </c>
      <c r="W366" s="6" t="s">
        <v>705</v>
      </c>
      <c r="X366" s="6"/>
      <c r="Y366" s="6">
        <v>0</v>
      </c>
      <c r="Z366" s="8" t="s">
        <v>599</v>
      </c>
      <c r="AA366" s="6" t="s">
        <v>1186</v>
      </c>
      <c r="AB366" t="s">
        <v>1186</v>
      </c>
      <c r="AC366" s="6" t="s">
        <v>1187</v>
      </c>
      <c r="AD366" t="s">
        <v>1187</v>
      </c>
      <c r="AE366" s="57"/>
      <c r="AF366" s="57"/>
      <c r="AG366" s="57"/>
    </row>
    <row r="367" spans="1:33" ht="15.75" customHeight="1">
      <c r="A367" s="2">
        <v>134</v>
      </c>
      <c r="B367" s="34" t="s">
        <v>546</v>
      </c>
      <c r="C367">
        <v>2</v>
      </c>
      <c r="D367">
        <v>4</v>
      </c>
      <c r="E367" t="s">
        <v>687</v>
      </c>
      <c r="F367" t="s">
        <v>688</v>
      </c>
      <c r="G367" t="s">
        <v>894</v>
      </c>
      <c r="H367" s="22" t="s">
        <v>894</v>
      </c>
      <c r="K367" s="22">
        <v>2</v>
      </c>
      <c r="L367" t="s">
        <v>986</v>
      </c>
      <c r="M367" t="s">
        <v>1137</v>
      </c>
      <c r="N367" t="s">
        <v>693</v>
      </c>
      <c r="O367" s="26">
        <v>0</v>
      </c>
      <c r="R367" s="6">
        <v>3.7</v>
      </c>
      <c r="S367" s="26">
        <v>1</v>
      </c>
      <c r="T367" s="6"/>
      <c r="U367" s="6"/>
      <c r="V367" s="6">
        <v>3.72</v>
      </c>
      <c r="W367" s="6" t="s">
        <v>705</v>
      </c>
      <c r="X367" s="6"/>
      <c r="Y367" s="6">
        <v>0</v>
      </c>
      <c r="Z367" s="8" t="s">
        <v>599</v>
      </c>
      <c r="AA367" s="6" t="s">
        <v>1186</v>
      </c>
      <c r="AB367" t="s">
        <v>1186</v>
      </c>
      <c r="AC367" s="6" t="s">
        <v>1187</v>
      </c>
      <c r="AD367" t="s">
        <v>1187</v>
      </c>
      <c r="AE367" s="57"/>
      <c r="AF367" s="57"/>
      <c r="AG367" s="57"/>
    </row>
    <row r="368" spans="1:33" ht="15.75" customHeight="1">
      <c r="A368" s="2">
        <v>134</v>
      </c>
      <c r="B368" s="34" t="s">
        <v>546</v>
      </c>
      <c r="C368">
        <v>4</v>
      </c>
      <c r="D368">
        <v>4</v>
      </c>
      <c r="E368" t="s">
        <v>687</v>
      </c>
      <c r="F368" t="s">
        <v>688</v>
      </c>
      <c r="G368" t="s">
        <v>894</v>
      </c>
      <c r="H368" s="22" t="s">
        <v>894</v>
      </c>
      <c r="K368" s="22">
        <v>4</v>
      </c>
      <c r="L368" t="s">
        <v>986</v>
      </c>
      <c r="M368" t="s">
        <v>1137</v>
      </c>
      <c r="N368" t="s">
        <v>693</v>
      </c>
      <c r="O368" s="26">
        <v>0</v>
      </c>
      <c r="R368" s="6">
        <v>2.27</v>
      </c>
      <c r="S368" s="26">
        <v>1</v>
      </c>
      <c r="T368" s="6"/>
      <c r="U368" s="6"/>
      <c r="V368" s="6">
        <v>2.29</v>
      </c>
      <c r="W368" s="6" t="s">
        <v>705</v>
      </c>
      <c r="X368" s="6"/>
      <c r="Y368" s="6">
        <v>0</v>
      </c>
      <c r="Z368" s="8" t="s">
        <v>599</v>
      </c>
      <c r="AA368" s="6" t="s">
        <v>1186</v>
      </c>
      <c r="AB368" t="s">
        <v>1186</v>
      </c>
      <c r="AC368" s="6" t="s">
        <v>1187</v>
      </c>
      <c r="AD368" t="s">
        <v>1187</v>
      </c>
      <c r="AE368" s="57"/>
      <c r="AF368" s="57"/>
      <c r="AG368" s="57"/>
    </row>
    <row r="369" spans="1:33" ht="15.75" customHeight="1">
      <c r="A369" s="2">
        <v>134</v>
      </c>
      <c r="B369" s="34" t="s">
        <v>546</v>
      </c>
      <c r="C369">
        <v>2</v>
      </c>
      <c r="D369">
        <v>5</v>
      </c>
      <c r="E369" t="s">
        <v>687</v>
      </c>
      <c r="F369" t="s">
        <v>688</v>
      </c>
      <c r="G369" t="s">
        <v>894</v>
      </c>
      <c r="H369" s="22" t="s">
        <v>894</v>
      </c>
      <c r="K369" s="22">
        <v>2</v>
      </c>
      <c r="L369" t="s">
        <v>986</v>
      </c>
      <c r="M369" t="s">
        <v>1137</v>
      </c>
      <c r="N369" t="s">
        <v>693</v>
      </c>
      <c r="O369" s="26">
        <v>0</v>
      </c>
      <c r="R369" s="6">
        <v>3.65</v>
      </c>
      <c r="S369" s="26">
        <v>1</v>
      </c>
      <c r="T369" s="6"/>
      <c r="U369" s="6"/>
      <c r="V369" s="6">
        <v>3.73</v>
      </c>
      <c r="W369" s="6" t="s">
        <v>705</v>
      </c>
      <c r="X369" s="6"/>
      <c r="Y369" s="6">
        <v>0</v>
      </c>
      <c r="Z369" s="8" t="s">
        <v>599</v>
      </c>
      <c r="AA369" s="6" t="s">
        <v>1186</v>
      </c>
      <c r="AB369" t="s">
        <v>1186</v>
      </c>
      <c r="AC369" s="6" t="s">
        <v>1187</v>
      </c>
      <c r="AD369" t="s">
        <v>1187</v>
      </c>
      <c r="AE369" s="57"/>
      <c r="AF369" s="57"/>
      <c r="AG369" s="57"/>
    </row>
    <row r="370" spans="1:33" ht="15.75" customHeight="1">
      <c r="A370" s="2">
        <v>134</v>
      </c>
      <c r="B370" s="34" t="s">
        <v>546</v>
      </c>
      <c r="C370">
        <v>4</v>
      </c>
      <c r="D370">
        <v>5</v>
      </c>
      <c r="E370" t="s">
        <v>687</v>
      </c>
      <c r="F370" t="s">
        <v>688</v>
      </c>
      <c r="G370" t="s">
        <v>894</v>
      </c>
      <c r="H370" s="22" t="s">
        <v>894</v>
      </c>
      <c r="K370" s="22">
        <v>4</v>
      </c>
      <c r="L370" t="s">
        <v>986</v>
      </c>
      <c r="M370" t="s">
        <v>1137</v>
      </c>
      <c r="N370" t="s">
        <v>693</v>
      </c>
      <c r="O370" s="26">
        <v>0</v>
      </c>
      <c r="R370" s="6">
        <v>3</v>
      </c>
      <c r="S370" s="26">
        <v>1</v>
      </c>
      <c r="T370" s="6"/>
      <c r="U370" s="6"/>
      <c r="V370" s="6">
        <v>3.27</v>
      </c>
      <c r="W370" s="6">
        <v>0.04</v>
      </c>
      <c r="X370" s="6"/>
      <c r="Y370" s="6">
        <v>1</v>
      </c>
      <c r="Z370" s="8" t="s">
        <v>599</v>
      </c>
      <c r="AA370" s="6" t="s">
        <v>1186</v>
      </c>
      <c r="AB370" t="s">
        <v>1186</v>
      </c>
      <c r="AC370" s="6" t="s">
        <v>1187</v>
      </c>
      <c r="AD370" t="s">
        <v>1187</v>
      </c>
      <c r="AE370" s="57"/>
      <c r="AF370" s="57"/>
      <c r="AG370" s="57"/>
    </row>
    <row r="371" spans="1:33" ht="15.75" customHeight="1">
      <c r="A371" s="2">
        <v>134</v>
      </c>
      <c r="B371" s="34" t="s">
        <v>546</v>
      </c>
      <c r="C371">
        <v>3</v>
      </c>
      <c r="D371">
        <v>6</v>
      </c>
      <c r="E371" t="s">
        <v>687</v>
      </c>
      <c r="F371" t="s">
        <v>688</v>
      </c>
      <c r="G371" t="s">
        <v>894</v>
      </c>
      <c r="H371" s="22" t="s">
        <v>894</v>
      </c>
      <c r="K371" s="22">
        <v>3</v>
      </c>
      <c r="L371" t="s">
        <v>986</v>
      </c>
      <c r="M371" t="s">
        <v>1137</v>
      </c>
      <c r="N371" t="s">
        <v>693</v>
      </c>
      <c r="O371" s="26">
        <v>0</v>
      </c>
      <c r="R371" s="6">
        <v>2.74</v>
      </c>
      <c r="S371" s="26">
        <v>1</v>
      </c>
      <c r="T371" s="6"/>
      <c r="U371" s="6"/>
      <c r="V371" s="6">
        <v>2.78</v>
      </c>
      <c r="W371" s="6" t="s">
        <v>705</v>
      </c>
      <c r="X371" s="6"/>
      <c r="Y371" s="6">
        <v>0</v>
      </c>
      <c r="Z371" s="8" t="s">
        <v>599</v>
      </c>
      <c r="AA371" s="6" t="s">
        <v>1186</v>
      </c>
      <c r="AB371" t="s">
        <v>1186</v>
      </c>
      <c r="AC371" s="6" t="s">
        <v>1187</v>
      </c>
      <c r="AD371" t="s">
        <v>1187</v>
      </c>
      <c r="AE371" s="57"/>
      <c r="AF371" s="57"/>
      <c r="AG371" s="57"/>
    </row>
    <row r="372" spans="1:33" ht="15.75" customHeight="1">
      <c r="A372" s="2">
        <v>134</v>
      </c>
      <c r="B372" s="34" t="s">
        <v>546</v>
      </c>
      <c r="C372">
        <v>4</v>
      </c>
      <c r="D372">
        <v>6</v>
      </c>
      <c r="E372" t="s">
        <v>687</v>
      </c>
      <c r="F372" t="s">
        <v>688</v>
      </c>
      <c r="G372" t="s">
        <v>894</v>
      </c>
      <c r="H372" s="22" t="s">
        <v>894</v>
      </c>
      <c r="K372" s="22">
        <v>4</v>
      </c>
      <c r="L372" t="s">
        <v>986</v>
      </c>
      <c r="M372" t="s">
        <v>1137</v>
      </c>
      <c r="N372" t="s">
        <v>693</v>
      </c>
      <c r="O372" s="26">
        <v>0</v>
      </c>
      <c r="R372" s="6">
        <v>3.29</v>
      </c>
      <c r="S372" s="26">
        <v>1</v>
      </c>
      <c r="T372" s="6"/>
      <c r="U372" s="6"/>
      <c r="V372" s="6">
        <v>3.28</v>
      </c>
      <c r="W372" s="6" t="s">
        <v>705</v>
      </c>
      <c r="X372" s="6"/>
      <c r="Y372" s="6">
        <v>0</v>
      </c>
      <c r="Z372" s="8" t="s">
        <v>599</v>
      </c>
      <c r="AA372" s="6" t="s">
        <v>1186</v>
      </c>
      <c r="AB372" t="s">
        <v>1186</v>
      </c>
      <c r="AC372" s="6" t="s">
        <v>1187</v>
      </c>
      <c r="AD372" t="s">
        <v>1187</v>
      </c>
      <c r="AE372" s="57"/>
      <c r="AF372" s="57"/>
      <c r="AG372" s="57"/>
    </row>
    <row r="373" spans="1:33" ht="15.75" customHeight="1">
      <c r="A373" s="2">
        <v>135</v>
      </c>
      <c r="B373" s="34" t="s">
        <v>548</v>
      </c>
      <c r="C373">
        <v>1</v>
      </c>
      <c r="D373">
        <v>1</v>
      </c>
      <c r="E373" t="s">
        <v>687</v>
      </c>
      <c r="F373" t="s">
        <v>688</v>
      </c>
      <c r="G373" t="s">
        <v>711</v>
      </c>
      <c r="H373" s="22" t="s">
        <v>711</v>
      </c>
      <c r="K373" s="22">
        <v>1</v>
      </c>
      <c r="L373" t="s">
        <v>986</v>
      </c>
      <c r="M373" t="s">
        <v>692</v>
      </c>
      <c r="N373" t="s">
        <v>693</v>
      </c>
      <c r="O373" s="26">
        <v>0</v>
      </c>
      <c r="R373" s="6">
        <v>15.5</v>
      </c>
      <c r="S373" s="26">
        <v>1</v>
      </c>
      <c r="T373" s="6"/>
      <c r="U373" s="6"/>
      <c r="V373" s="6">
        <v>16</v>
      </c>
      <c r="W373" s="6">
        <v>0.05</v>
      </c>
      <c r="X373" s="6"/>
      <c r="Y373" s="6">
        <v>1</v>
      </c>
      <c r="Z373" s="8" t="s">
        <v>599</v>
      </c>
      <c r="AA373" s="6" t="s">
        <v>846</v>
      </c>
      <c r="AB373" t="s">
        <v>846</v>
      </c>
      <c r="AC373" s="6" t="s">
        <v>847</v>
      </c>
      <c r="AD373" t="s">
        <v>847</v>
      </c>
      <c r="AE373" s="57"/>
      <c r="AF373" s="57"/>
      <c r="AG373" s="57"/>
    </row>
    <row r="374" spans="1:33" ht="15.75" customHeight="1">
      <c r="A374" s="2">
        <v>135</v>
      </c>
      <c r="B374" s="34" t="s">
        <v>548</v>
      </c>
      <c r="C374">
        <v>2</v>
      </c>
      <c r="D374">
        <v>1</v>
      </c>
      <c r="E374" t="s">
        <v>687</v>
      </c>
      <c r="F374" t="s">
        <v>688</v>
      </c>
      <c r="G374" t="s">
        <v>711</v>
      </c>
      <c r="H374" s="22" t="s">
        <v>711</v>
      </c>
      <c r="K374" s="22">
        <v>2</v>
      </c>
      <c r="L374" t="s">
        <v>986</v>
      </c>
      <c r="M374" t="s">
        <v>692</v>
      </c>
      <c r="N374" t="s">
        <v>693</v>
      </c>
      <c r="O374" s="26">
        <v>0</v>
      </c>
      <c r="R374" s="6">
        <v>15.3</v>
      </c>
      <c r="S374" s="26">
        <v>1</v>
      </c>
      <c r="T374" s="6"/>
      <c r="U374" s="6"/>
      <c r="V374" s="6">
        <v>15.6</v>
      </c>
      <c r="W374" s="6" t="s">
        <v>705</v>
      </c>
      <c r="X374" s="6"/>
      <c r="Y374" s="6">
        <v>0</v>
      </c>
      <c r="Z374" s="8" t="s">
        <v>599</v>
      </c>
      <c r="AA374" s="6" t="s">
        <v>846</v>
      </c>
      <c r="AB374" t="s">
        <v>846</v>
      </c>
      <c r="AC374" s="6" t="s">
        <v>847</v>
      </c>
      <c r="AD374" t="s">
        <v>847</v>
      </c>
      <c r="AE374" s="57"/>
      <c r="AF374" s="57"/>
      <c r="AG374" s="57"/>
    </row>
    <row r="375" spans="1:33" ht="15.75" customHeight="1">
      <c r="A375" s="2">
        <v>135</v>
      </c>
      <c r="B375" s="34" t="s">
        <v>548</v>
      </c>
      <c r="C375">
        <v>1</v>
      </c>
      <c r="D375">
        <v>1</v>
      </c>
      <c r="E375" t="s">
        <v>687</v>
      </c>
      <c r="F375" t="s">
        <v>688</v>
      </c>
      <c r="G375" t="s">
        <v>922</v>
      </c>
      <c r="H375" s="22" t="s">
        <v>922</v>
      </c>
      <c r="K375" s="22">
        <v>1</v>
      </c>
      <c r="L375" t="s">
        <v>1188</v>
      </c>
      <c r="M375" t="s">
        <v>692</v>
      </c>
      <c r="N375" t="s">
        <v>693</v>
      </c>
      <c r="O375" s="26">
        <v>0</v>
      </c>
      <c r="R375" s="6">
        <v>116</v>
      </c>
      <c r="S375" s="26">
        <v>1</v>
      </c>
      <c r="T375" s="6"/>
      <c r="U375" s="6"/>
      <c r="V375" s="6">
        <v>136</v>
      </c>
      <c r="W375" s="6">
        <v>0.05</v>
      </c>
      <c r="X375" s="6"/>
      <c r="Y375" s="6">
        <v>1</v>
      </c>
      <c r="Z375" s="8" t="s">
        <v>599</v>
      </c>
      <c r="AA375" s="6" t="s">
        <v>846</v>
      </c>
      <c r="AB375" t="s">
        <v>846</v>
      </c>
      <c r="AC375" s="6" t="s">
        <v>847</v>
      </c>
      <c r="AD375" t="s">
        <v>847</v>
      </c>
      <c r="AE375" s="57"/>
      <c r="AF375" s="57"/>
      <c r="AG375" s="57"/>
    </row>
    <row r="376" spans="1:33" ht="15.75" customHeight="1">
      <c r="A376" s="2">
        <v>135</v>
      </c>
      <c r="B376" s="34" t="s">
        <v>548</v>
      </c>
      <c r="C376">
        <v>2</v>
      </c>
      <c r="D376">
        <v>1</v>
      </c>
      <c r="E376" t="s">
        <v>687</v>
      </c>
      <c r="F376" t="s">
        <v>688</v>
      </c>
      <c r="G376" t="s">
        <v>922</v>
      </c>
      <c r="H376" s="22" t="s">
        <v>922</v>
      </c>
      <c r="K376" s="22">
        <v>2</v>
      </c>
      <c r="L376" t="s">
        <v>1188</v>
      </c>
      <c r="M376" t="s">
        <v>692</v>
      </c>
      <c r="N376" t="s">
        <v>693</v>
      </c>
      <c r="O376" s="26">
        <v>0</v>
      </c>
      <c r="R376" s="6">
        <v>77</v>
      </c>
      <c r="S376" s="26">
        <v>1</v>
      </c>
      <c r="T376" s="6"/>
      <c r="U376" s="6"/>
      <c r="V376" s="6">
        <v>81</v>
      </c>
      <c r="W376" s="6" t="s">
        <v>705</v>
      </c>
      <c r="X376" s="6"/>
      <c r="Y376" s="6">
        <v>0</v>
      </c>
      <c r="Z376" s="8" t="s">
        <v>599</v>
      </c>
      <c r="AA376" s="6" t="s">
        <v>846</v>
      </c>
      <c r="AB376" t="s">
        <v>846</v>
      </c>
      <c r="AC376" s="6" t="s">
        <v>847</v>
      </c>
      <c r="AD376" t="s">
        <v>847</v>
      </c>
      <c r="AE376" s="57"/>
      <c r="AF376" s="57"/>
      <c r="AG376" s="57"/>
    </row>
    <row r="377" spans="1:33" ht="15.75" customHeight="1">
      <c r="A377" s="2">
        <v>135</v>
      </c>
      <c r="B377" s="34" t="s">
        <v>548</v>
      </c>
      <c r="C377">
        <v>1</v>
      </c>
      <c r="D377">
        <v>2</v>
      </c>
      <c r="E377" t="s">
        <v>687</v>
      </c>
      <c r="F377" t="s">
        <v>688</v>
      </c>
      <c r="G377" t="s">
        <v>711</v>
      </c>
      <c r="H377" s="22" t="s">
        <v>711</v>
      </c>
      <c r="K377" s="22">
        <v>1</v>
      </c>
      <c r="L377" t="s">
        <v>986</v>
      </c>
      <c r="M377" t="s">
        <v>692</v>
      </c>
      <c r="N377" t="s">
        <v>693</v>
      </c>
      <c r="O377" s="26">
        <v>0</v>
      </c>
      <c r="R377" s="6">
        <v>13.4</v>
      </c>
      <c r="S377" s="26">
        <v>1</v>
      </c>
      <c r="T377" s="6"/>
      <c r="U377" s="6"/>
      <c r="V377" s="6">
        <v>13.3</v>
      </c>
      <c r="W377" s="6" t="s">
        <v>705</v>
      </c>
      <c r="X377" s="6"/>
      <c r="Y377" s="6">
        <v>0</v>
      </c>
      <c r="Z377" s="8" t="s">
        <v>599</v>
      </c>
      <c r="AA377" s="6" t="s">
        <v>846</v>
      </c>
      <c r="AB377" t="s">
        <v>846</v>
      </c>
      <c r="AC377" s="6" t="s">
        <v>847</v>
      </c>
      <c r="AD377" t="s">
        <v>847</v>
      </c>
      <c r="AE377" s="57"/>
      <c r="AF377" s="57"/>
      <c r="AG377" s="57"/>
    </row>
    <row r="378" spans="1:33" ht="15.75" customHeight="1">
      <c r="A378" s="2">
        <v>135</v>
      </c>
      <c r="B378" s="34" t="s">
        <v>548</v>
      </c>
      <c r="C378">
        <v>1</v>
      </c>
      <c r="D378">
        <v>2</v>
      </c>
      <c r="E378" t="s">
        <v>687</v>
      </c>
      <c r="F378" t="s">
        <v>688</v>
      </c>
      <c r="G378" t="s">
        <v>922</v>
      </c>
      <c r="H378" s="22" t="s">
        <v>922</v>
      </c>
      <c r="K378" s="22">
        <v>1</v>
      </c>
      <c r="L378" t="s">
        <v>1188</v>
      </c>
      <c r="M378" t="s">
        <v>692</v>
      </c>
      <c r="N378" t="s">
        <v>693</v>
      </c>
      <c r="O378" s="26">
        <v>0</v>
      </c>
      <c r="R378" s="6">
        <v>54</v>
      </c>
      <c r="S378" s="26">
        <v>1</v>
      </c>
      <c r="T378" s="6"/>
      <c r="U378" s="6"/>
      <c r="V378" s="6">
        <v>55</v>
      </c>
      <c r="W378" s="6" t="s">
        <v>705</v>
      </c>
      <c r="X378" s="6"/>
      <c r="Y378" s="6">
        <v>0</v>
      </c>
      <c r="Z378" s="8" t="s">
        <v>599</v>
      </c>
      <c r="AA378" s="6" t="s">
        <v>846</v>
      </c>
      <c r="AB378" t="s">
        <v>846</v>
      </c>
      <c r="AC378" s="6" t="s">
        <v>847</v>
      </c>
      <c r="AD378" t="s">
        <v>847</v>
      </c>
      <c r="AE378" s="57"/>
      <c r="AF378" s="57"/>
      <c r="AG378" s="57"/>
    </row>
    <row r="379" spans="1:33" ht="15.75" customHeight="1">
      <c r="A379" s="2">
        <v>135</v>
      </c>
      <c r="B379" s="34" t="s">
        <v>548</v>
      </c>
      <c r="C379">
        <v>2</v>
      </c>
      <c r="D379">
        <v>2</v>
      </c>
      <c r="E379" t="s">
        <v>687</v>
      </c>
      <c r="F379" t="s">
        <v>688</v>
      </c>
      <c r="G379" t="s">
        <v>711</v>
      </c>
      <c r="H379" s="22" t="s">
        <v>711</v>
      </c>
      <c r="K379" s="22">
        <v>2</v>
      </c>
      <c r="L379" t="s">
        <v>986</v>
      </c>
      <c r="M379" t="s">
        <v>692</v>
      </c>
      <c r="N379" t="s">
        <v>693</v>
      </c>
      <c r="O379" s="26">
        <v>6</v>
      </c>
      <c r="R379" s="6">
        <v>12.2</v>
      </c>
      <c r="S379" s="26">
        <v>7</v>
      </c>
      <c r="T379" s="6"/>
      <c r="U379" s="6"/>
      <c r="V379" s="6">
        <v>12.4</v>
      </c>
      <c r="W379" s="6" t="s">
        <v>705</v>
      </c>
      <c r="X379" s="6"/>
      <c r="Y379" s="6">
        <v>0</v>
      </c>
      <c r="Z379" s="8" t="s">
        <v>599</v>
      </c>
      <c r="AA379" s="6" t="s">
        <v>846</v>
      </c>
      <c r="AB379" t="s">
        <v>846</v>
      </c>
      <c r="AC379" s="6" t="s">
        <v>847</v>
      </c>
      <c r="AD379" t="s">
        <v>847</v>
      </c>
      <c r="AE379" s="57"/>
      <c r="AF379" s="57"/>
      <c r="AG379" s="57"/>
    </row>
    <row r="380" spans="1:33" ht="15.75" customHeight="1">
      <c r="A380" s="2">
        <v>135</v>
      </c>
      <c r="B380" s="34" t="s">
        <v>548</v>
      </c>
      <c r="C380">
        <v>2</v>
      </c>
      <c r="D380">
        <v>2</v>
      </c>
      <c r="E380" t="s">
        <v>687</v>
      </c>
      <c r="F380" t="s">
        <v>688</v>
      </c>
      <c r="G380" t="s">
        <v>922</v>
      </c>
      <c r="H380" s="22" t="s">
        <v>922</v>
      </c>
      <c r="K380" s="22">
        <v>2</v>
      </c>
      <c r="L380" t="s">
        <v>1188</v>
      </c>
      <c r="M380" t="s">
        <v>692</v>
      </c>
      <c r="N380" t="s">
        <v>693</v>
      </c>
      <c r="O380" s="26">
        <v>6</v>
      </c>
      <c r="R380" s="6">
        <v>62</v>
      </c>
      <c r="S380" s="26">
        <v>7</v>
      </c>
      <c r="T380" s="6"/>
      <c r="U380" s="6"/>
      <c r="V380" s="6">
        <v>65</v>
      </c>
      <c r="W380" s="6" t="s">
        <v>705</v>
      </c>
      <c r="X380" s="6"/>
      <c r="Y380" s="6">
        <v>0</v>
      </c>
      <c r="Z380" s="8" t="s">
        <v>599</v>
      </c>
      <c r="AA380" s="6" t="s">
        <v>846</v>
      </c>
      <c r="AB380" t="s">
        <v>846</v>
      </c>
      <c r="AC380" s="6" t="s">
        <v>847</v>
      </c>
      <c r="AD380" t="s">
        <v>847</v>
      </c>
      <c r="AE380" s="57"/>
      <c r="AF380" s="57"/>
      <c r="AG380" s="57"/>
    </row>
    <row r="381" spans="1:33" ht="15.75" customHeight="1">
      <c r="A381" s="2">
        <v>136</v>
      </c>
      <c r="B381" s="34" t="s">
        <v>516</v>
      </c>
      <c r="C381">
        <v>0</v>
      </c>
      <c r="D381">
        <v>0</v>
      </c>
      <c r="E381" t="s">
        <v>687</v>
      </c>
      <c r="F381" t="s">
        <v>688</v>
      </c>
      <c r="G381" t="s">
        <v>711</v>
      </c>
      <c r="H381" s="22" t="s">
        <v>711</v>
      </c>
      <c r="K381" s="22" t="s">
        <v>1322</v>
      </c>
      <c r="L381" t="s">
        <v>986</v>
      </c>
      <c r="M381" t="s">
        <v>1189</v>
      </c>
      <c r="N381" t="s">
        <v>693</v>
      </c>
      <c r="O381" s="26">
        <v>0</v>
      </c>
      <c r="R381" s="6">
        <v>12.2</v>
      </c>
      <c r="S381" s="26">
        <v>1</v>
      </c>
      <c r="T381" s="6"/>
      <c r="U381" s="6"/>
      <c r="V381" s="6">
        <v>11.6</v>
      </c>
      <c r="W381" s="6" t="s">
        <v>705</v>
      </c>
      <c r="X381" s="6"/>
      <c r="Y381" s="6">
        <v>0</v>
      </c>
      <c r="Z381" t="s">
        <v>1190</v>
      </c>
      <c r="AA381" s="6" t="s">
        <v>1191</v>
      </c>
      <c r="AB381" t="s">
        <v>1191</v>
      </c>
      <c r="AC381" s="6" t="s">
        <v>1192</v>
      </c>
      <c r="AD381" t="s">
        <v>1192</v>
      </c>
      <c r="AE381" s="57"/>
      <c r="AF381" s="57"/>
      <c r="AG381" s="57"/>
    </row>
    <row r="382" spans="1:33" ht="15.75" customHeight="1">
      <c r="A382" s="2">
        <v>136</v>
      </c>
      <c r="B382" s="34" t="s">
        <v>516</v>
      </c>
      <c r="C382">
        <v>0</v>
      </c>
      <c r="D382">
        <v>0</v>
      </c>
      <c r="E382" t="s">
        <v>687</v>
      </c>
      <c r="F382" t="s">
        <v>688</v>
      </c>
      <c r="G382" t="s">
        <v>936</v>
      </c>
      <c r="H382" s="22" t="s">
        <v>936</v>
      </c>
      <c r="K382" s="22" t="s">
        <v>1322</v>
      </c>
      <c r="L382" t="s">
        <v>986</v>
      </c>
      <c r="M382" t="s">
        <v>1189</v>
      </c>
      <c r="N382" t="s">
        <v>693</v>
      </c>
      <c r="O382" s="26">
        <v>0</v>
      </c>
      <c r="R382" s="6">
        <v>8.4</v>
      </c>
      <c r="S382" s="26">
        <v>1</v>
      </c>
      <c r="T382" s="6"/>
      <c r="U382" s="6"/>
      <c r="V382" s="6">
        <v>8.5</v>
      </c>
      <c r="W382" s="6" t="s">
        <v>705</v>
      </c>
      <c r="X382" s="6"/>
      <c r="Y382" s="6">
        <v>0</v>
      </c>
      <c r="Z382" t="s">
        <v>1190</v>
      </c>
      <c r="AA382" s="6" t="s">
        <v>1191</v>
      </c>
      <c r="AB382" t="s">
        <v>1191</v>
      </c>
      <c r="AC382" s="6" t="s">
        <v>1192</v>
      </c>
      <c r="AD382" t="s">
        <v>1192</v>
      </c>
      <c r="AE382" s="57"/>
      <c r="AF382" s="57"/>
      <c r="AG382" s="57"/>
    </row>
    <row r="383" spans="1:33" ht="15.75" customHeight="1">
      <c r="A383" s="2">
        <v>136</v>
      </c>
      <c r="B383" s="34" t="s">
        <v>516</v>
      </c>
      <c r="C383">
        <v>0</v>
      </c>
      <c r="D383">
        <v>0</v>
      </c>
      <c r="E383" t="s">
        <v>687</v>
      </c>
      <c r="F383" t="s">
        <v>688</v>
      </c>
      <c r="G383" t="s">
        <v>913</v>
      </c>
      <c r="H383" s="22" t="s">
        <v>913</v>
      </c>
      <c r="K383" s="22" t="s">
        <v>1322</v>
      </c>
      <c r="L383" t="s">
        <v>600</v>
      </c>
      <c r="M383" t="s">
        <v>1189</v>
      </c>
      <c r="N383" t="s">
        <v>693</v>
      </c>
      <c r="O383" s="26">
        <v>0</v>
      </c>
      <c r="R383" s="6">
        <v>114</v>
      </c>
      <c r="S383" s="26">
        <v>1</v>
      </c>
      <c r="T383" s="6"/>
      <c r="U383" s="6"/>
      <c r="V383" s="6">
        <v>105</v>
      </c>
      <c r="W383" s="6" t="s">
        <v>705</v>
      </c>
      <c r="X383" s="6"/>
      <c r="Y383" s="6">
        <v>0</v>
      </c>
      <c r="Z383" t="s">
        <v>1190</v>
      </c>
      <c r="AA383" s="6" t="s">
        <v>1191</v>
      </c>
      <c r="AB383" t="s">
        <v>1191</v>
      </c>
      <c r="AC383" s="6" t="s">
        <v>1192</v>
      </c>
      <c r="AD383" t="s">
        <v>1192</v>
      </c>
      <c r="AE383" s="57"/>
      <c r="AF383" s="57"/>
      <c r="AG383" s="57"/>
    </row>
    <row r="384" spans="1:33" ht="15.75" customHeight="1">
      <c r="A384" s="2">
        <v>136</v>
      </c>
      <c r="B384" s="34" t="s">
        <v>516</v>
      </c>
      <c r="C384">
        <v>0</v>
      </c>
      <c r="D384">
        <v>0</v>
      </c>
      <c r="E384" t="s">
        <v>687</v>
      </c>
      <c r="F384" t="s">
        <v>688</v>
      </c>
      <c r="G384" t="s">
        <v>958</v>
      </c>
      <c r="H384" s="22" t="s">
        <v>958</v>
      </c>
      <c r="K384" s="22" t="s">
        <v>1322</v>
      </c>
      <c r="L384" t="s">
        <v>600</v>
      </c>
      <c r="M384" t="s">
        <v>1189</v>
      </c>
      <c r="N384" t="s">
        <v>693</v>
      </c>
      <c r="O384" s="26">
        <v>0</v>
      </c>
      <c r="R384" s="6">
        <v>157</v>
      </c>
      <c r="S384" s="26">
        <v>1</v>
      </c>
      <c r="T384" s="6"/>
      <c r="U384" s="6"/>
      <c r="V384" s="6">
        <v>152</v>
      </c>
      <c r="W384" s="6" t="s">
        <v>705</v>
      </c>
      <c r="X384" s="6"/>
      <c r="Y384" s="6">
        <v>0</v>
      </c>
      <c r="Z384" t="s">
        <v>1190</v>
      </c>
      <c r="AA384" s="6" t="s">
        <v>1191</v>
      </c>
      <c r="AB384" t="s">
        <v>1191</v>
      </c>
      <c r="AC384" s="6" t="s">
        <v>1192</v>
      </c>
      <c r="AD384" t="s">
        <v>1192</v>
      </c>
      <c r="AE384" s="57"/>
      <c r="AF384" s="57"/>
      <c r="AG384" s="57"/>
    </row>
    <row r="385" spans="1:33" ht="15.75" customHeight="1">
      <c r="A385" s="2">
        <v>136</v>
      </c>
      <c r="B385" s="34" t="s">
        <v>516</v>
      </c>
      <c r="C385">
        <v>0</v>
      </c>
      <c r="D385">
        <v>0</v>
      </c>
      <c r="E385" t="s">
        <v>687</v>
      </c>
      <c r="F385" t="s">
        <v>688</v>
      </c>
      <c r="G385" t="s">
        <v>942</v>
      </c>
      <c r="H385" s="22" t="s">
        <v>942</v>
      </c>
      <c r="K385" s="22" t="s">
        <v>1322</v>
      </c>
      <c r="L385" t="s">
        <v>600</v>
      </c>
      <c r="M385" t="s">
        <v>1189</v>
      </c>
      <c r="N385" t="s">
        <v>693</v>
      </c>
      <c r="O385" s="26">
        <v>0</v>
      </c>
      <c r="R385" s="6">
        <v>-22</v>
      </c>
      <c r="S385" s="26">
        <v>1</v>
      </c>
      <c r="T385" s="6"/>
      <c r="U385" s="6"/>
      <c r="V385" s="6">
        <v>-16.8</v>
      </c>
      <c r="W385" s="6" t="s">
        <v>705</v>
      </c>
      <c r="X385" s="6"/>
      <c r="Y385" s="6">
        <v>0</v>
      </c>
      <c r="Z385" t="s">
        <v>1190</v>
      </c>
      <c r="AA385" s="6" t="s">
        <v>1191</v>
      </c>
      <c r="AB385" t="s">
        <v>1191</v>
      </c>
      <c r="AC385" s="6" t="s">
        <v>1192</v>
      </c>
      <c r="AD385" t="s">
        <v>1192</v>
      </c>
      <c r="AE385" s="57"/>
      <c r="AF385" s="57"/>
      <c r="AG385" s="57"/>
    </row>
    <row r="386" spans="1:33" ht="15.75" customHeight="1">
      <c r="A386" s="2">
        <v>136</v>
      </c>
      <c r="B386" s="34" t="s">
        <v>516</v>
      </c>
      <c r="C386">
        <v>0</v>
      </c>
      <c r="D386">
        <v>0</v>
      </c>
      <c r="E386" t="s">
        <v>687</v>
      </c>
      <c r="F386" t="s">
        <v>688</v>
      </c>
      <c r="G386" t="s">
        <v>929</v>
      </c>
      <c r="H386" s="22" t="s">
        <v>929</v>
      </c>
      <c r="K386" s="22" t="s">
        <v>1322</v>
      </c>
      <c r="L386" t="s">
        <v>600</v>
      </c>
      <c r="M386" t="s">
        <v>1189</v>
      </c>
      <c r="N386" t="s">
        <v>693</v>
      </c>
      <c r="O386" s="26">
        <v>0</v>
      </c>
      <c r="R386" s="6">
        <v>20.7</v>
      </c>
      <c r="S386" s="26">
        <v>1</v>
      </c>
      <c r="T386" s="6"/>
      <c r="U386" s="6"/>
      <c r="V386" s="6">
        <v>30</v>
      </c>
      <c r="W386" s="6" t="s">
        <v>705</v>
      </c>
      <c r="X386" s="6"/>
      <c r="Y386" s="6">
        <v>0</v>
      </c>
      <c r="Z386" t="s">
        <v>1190</v>
      </c>
      <c r="AA386" s="6" t="s">
        <v>1191</v>
      </c>
      <c r="AB386" t="s">
        <v>1191</v>
      </c>
      <c r="AC386" s="6" t="s">
        <v>1192</v>
      </c>
      <c r="AD386" t="s">
        <v>1192</v>
      </c>
      <c r="AE386" s="57"/>
      <c r="AF386" s="57"/>
      <c r="AG386" s="57"/>
    </row>
    <row r="387" spans="1:33" ht="15.75" customHeight="1">
      <c r="A387" s="2">
        <v>136</v>
      </c>
      <c r="B387" s="34" t="s">
        <v>516</v>
      </c>
      <c r="C387">
        <v>0</v>
      </c>
      <c r="D387">
        <v>0</v>
      </c>
      <c r="E387" t="s">
        <v>687</v>
      </c>
      <c r="F387" t="s">
        <v>742</v>
      </c>
      <c r="G387" t="s">
        <v>784</v>
      </c>
      <c r="H387" s="22" t="s">
        <v>1359</v>
      </c>
      <c r="I387" s="22" t="s">
        <v>517</v>
      </c>
      <c r="K387" s="22" t="s">
        <v>1322</v>
      </c>
      <c r="L387" t="s">
        <v>600</v>
      </c>
      <c r="M387" t="s">
        <v>1189</v>
      </c>
      <c r="N387" t="s">
        <v>693</v>
      </c>
      <c r="O387" s="26">
        <v>0</v>
      </c>
      <c r="R387" s="6">
        <v>2.48</v>
      </c>
      <c r="S387" s="26">
        <v>1</v>
      </c>
      <c r="T387" s="6"/>
      <c r="U387" s="6"/>
      <c r="V387" s="6">
        <v>1.84</v>
      </c>
      <c r="W387" s="6">
        <v>0.1</v>
      </c>
      <c r="X387" s="6"/>
      <c r="Y387" s="6">
        <v>1</v>
      </c>
      <c r="Z387" t="s">
        <v>1190</v>
      </c>
      <c r="AA387" s="6" t="s">
        <v>1191</v>
      </c>
      <c r="AB387" t="s">
        <v>1191</v>
      </c>
      <c r="AC387" s="6" t="s">
        <v>1192</v>
      </c>
      <c r="AD387" t="s">
        <v>1192</v>
      </c>
      <c r="AE387" s="57"/>
      <c r="AF387" s="57"/>
      <c r="AG387" s="57"/>
    </row>
    <row r="388" spans="1:33" ht="15.75" customHeight="1">
      <c r="A388" s="2">
        <v>136</v>
      </c>
      <c r="B388" s="34" t="s">
        <v>516</v>
      </c>
      <c r="C388">
        <v>0</v>
      </c>
      <c r="D388">
        <v>0</v>
      </c>
      <c r="E388" t="s">
        <v>687</v>
      </c>
      <c r="F388" t="s">
        <v>742</v>
      </c>
      <c r="G388" t="s">
        <v>788</v>
      </c>
      <c r="H388" s="22" t="s">
        <v>1360</v>
      </c>
      <c r="I388" s="22" t="s">
        <v>517</v>
      </c>
      <c r="K388" s="22" t="s">
        <v>1322</v>
      </c>
      <c r="L388" t="s">
        <v>600</v>
      </c>
      <c r="M388" t="s">
        <v>1189</v>
      </c>
      <c r="N388" t="s">
        <v>693</v>
      </c>
      <c r="O388" s="26">
        <v>0</v>
      </c>
      <c r="R388" s="6">
        <v>204.3</v>
      </c>
      <c r="S388" s="26">
        <v>1</v>
      </c>
      <c r="T388" s="6"/>
      <c r="U388" s="6"/>
      <c r="V388" s="6">
        <v>166.7</v>
      </c>
      <c r="W388" s="6" t="s">
        <v>705</v>
      </c>
      <c r="X388" s="6"/>
      <c r="Y388" s="6">
        <v>0</v>
      </c>
      <c r="Z388" t="s">
        <v>1190</v>
      </c>
      <c r="AA388" s="6" t="s">
        <v>1191</v>
      </c>
      <c r="AB388" t="s">
        <v>1191</v>
      </c>
      <c r="AC388" s="6" t="s">
        <v>1192</v>
      </c>
      <c r="AD388" t="s">
        <v>1192</v>
      </c>
      <c r="AE388" s="57"/>
      <c r="AF388" s="57"/>
      <c r="AG388" s="57"/>
    </row>
    <row r="389" spans="1:33" ht="15.75" customHeight="1">
      <c r="A389" s="2">
        <v>136</v>
      </c>
      <c r="B389" s="34" t="s">
        <v>516</v>
      </c>
      <c r="C389">
        <v>0</v>
      </c>
      <c r="D389">
        <v>0</v>
      </c>
      <c r="E389" t="s">
        <v>687</v>
      </c>
      <c r="F389" t="s">
        <v>742</v>
      </c>
      <c r="G389" t="s">
        <v>791</v>
      </c>
      <c r="H389" s="22" t="s">
        <v>1361</v>
      </c>
      <c r="K389" s="22" t="s">
        <v>1322</v>
      </c>
      <c r="L389" t="s">
        <v>1114</v>
      </c>
      <c r="M389" t="s">
        <v>1189</v>
      </c>
      <c r="N389" t="s">
        <v>693</v>
      </c>
      <c r="O389" s="26">
        <v>0</v>
      </c>
      <c r="R389" s="6">
        <v>1</v>
      </c>
      <c r="S389" s="26">
        <v>1</v>
      </c>
      <c r="T389" s="6"/>
      <c r="U389" s="6"/>
      <c r="V389" s="6">
        <v>0.71</v>
      </c>
      <c r="W389" s="6">
        <v>0.1</v>
      </c>
      <c r="X389" s="6"/>
      <c r="Y389" s="6">
        <v>1</v>
      </c>
      <c r="Z389" t="s">
        <v>1190</v>
      </c>
      <c r="AA389" s="6" t="s">
        <v>1191</v>
      </c>
      <c r="AB389" t="s">
        <v>1191</v>
      </c>
      <c r="AC389" s="6" t="s">
        <v>1192</v>
      </c>
      <c r="AD389" t="s">
        <v>1192</v>
      </c>
      <c r="AE389" s="57"/>
      <c r="AF389" s="57"/>
      <c r="AG389" s="57"/>
    </row>
    <row r="390" spans="1:33" ht="15.75" customHeight="1">
      <c r="A390" s="2">
        <v>136</v>
      </c>
      <c r="B390" s="34" t="s">
        <v>516</v>
      </c>
      <c r="C390">
        <v>0</v>
      </c>
      <c r="D390">
        <v>0</v>
      </c>
      <c r="E390" t="s">
        <v>687</v>
      </c>
      <c r="F390" t="s">
        <v>742</v>
      </c>
      <c r="G390" t="s">
        <v>800</v>
      </c>
      <c r="H390" s="22" t="s">
        <v>807</v>
      </c>
      <c r="J390" s="67" t="s">
        <v>1326</v>
      </c>
      <c r="K390" s="22" t="s">
        <v>1322</v>
      </c>
      <c r="L390" t="s">
        <v>600</v>
      </c>
      <c r="M390" t="s">
        <v>1189</v>
      </c>
      <c r="N390" t="s">
        <v>693</v>
      </c>
      <c r="O390" s="26">
        <v>0</v>
      </c>
      <c r="R390" s="6">
        <v>22.4</v>
      </c>
      <c r="S390" s="26">
        <v>1</v>
      </c>
      <c r="T390" s="6"/>
      <c r="U390" s="6"/>
      <c r="V390" s="6">
        <v>23.4</v>
      </c>
      <c r="W390" s="6" t="s">
        <v>705</v>
      </c>
      <c r="X390" s="6"/>
      <c r="Y390" s="6">
        <v>0</v>
      </c>
      <c r="Z390" t="s">
        <v>1190</v>
      </c>
      <c r="AA390" s="6" t="s">
        <v>1191</v>
      </c>
      <c r="AB390" t="s">
        <v>1191</v>
      </c>
      <c r="AC390" s="6" t="s">
        <v>1192</v>
      </c>
      <c r="AD390" t="s">
        <v>1192</v>
      </c>
      <c r="AE390" s="57"/>
      <c r="AF390" s="57"/>
      <c r="AG390" s="57"/>
    </row>
    <row r="391" spans="1:33" ht="15.75" customHeight="1">
      <c r="A391" s="2">
        <v>136</v>
      </c>
      <c r="B391" s="34" t="s">
        <v>516</v>
      </c>
      <c r="C391">
        <v>0</v>
      </c>
      <c r="D391">
        <v>0</v>
      </c>
      <c r="E391" t="s">
        <v>687</v>
      </c>
      <c r="F391" t="s">
        <v>742</v>
      </c>
      <c r="G391" t="s">
        <v>806</v>
      </c>
      <c r="H391" s="22" t="s">
        <v>1350</v>
      </c>
      <c r="J391" s="67" t="s">
        <v>1326</v>
      </c>
      <c r="K391" s="22" t="s">
        <v>1322</v>
      </c>
      <c r="L391" t="s">
        <v>600</v>
      </c>
      <c r="M391" t="s">
        <v>1189</v>
      </c>
      <c r="N391" t="s">
        <v>693</v>
      </c>
      <c r="O391" s="26">
        <v>0</v>
      </c>
      <c r="R391" s="6">
        <v>30.6</v>
      </c>
      <c r="S391" s="26">
        <v>1</v>
      </c>
      <c r="T391" s="6"/>
      <c r="U391" s="6"/>
      <c r="V391" s="6">
        <v>26</v>
      </c>
      <c r="W391" s="6" t="s">
        <v>705</v>
      </c>
      <c r="X391" s="6"/>
      <c r="Y391" s="6">
        <v>0</v>
      </c>
      <c r="Z391" t="s">
        <v>1190</v>
      </c>
      <c r="AA391" s="6" t="s">
        <v>1191</v>
      </c>
      <c r="AB391" t="s">
        <v>1191</v>
      </c>
      <c r="AC391" s="6" t="s">
        <v>1192</v>
      </c>
      <c r="AD391" t="s">
        <v>1192</v>
      </c>
      <c r="AE391" s="57"/>
      <c r="AF391" s="57"/>
      <c r="AG391" s="57"/>
    </row>
    <row r="392" spans="1:33" ht="15.75" customHeight="1">
      <c r="A392" s="2">
        <v>136</v>
      </c>
      <c r="B392" s="34" t="s">
        <v>516</v>
      </c>
      <c r="C392">
        <v>0</v>
      </c>
      <c r="D392">
        <v>0</v>
      </c>
      <c r="E392" t="s">
        <v>687</v>
      </c>
      <c r="F392" t="s">
        <v>742</v>
      </c>
      <c r="G392" t="s">
        <v>774</v>
      </c>
      <c r="H392" s="22" t="s">
        <v>1362</v>
      </c>
      <c r="J392" s="67" t="s">
        <v>1326</v>
      </c>
      <c r="K392" s="22" t="s">
        <v>1322</v>
      </c>
      <c r="L392" t="s">
        <v>600</v>
      </c>
      <c r="M392" t="s">
        <v>1189</v>
      </c>
      <c r="N392" t="s">
        <v>693</v>
      </c>
      <c r="O392" s="26">
        <v>0</v>
      </c>
      <c r="R392" s="6">
        <v>53</v>
      </c>
      <c r="S392" s="26">
        <v>1</v>
      </c>
      <c r="T392" s="6"/>
      <c r="U392" s="6"/>
      <c r="V392" s="6">
        <v>49.4</v>
      </c>
      <c r="W392" s="6" t="s">
        <v>705</v>
      </c>
      <c r="X392" s="6"/>
      <c r="Y392" s="6">
        <v>0</v>
      </c>
      <c r="Z392" t="s">
        <v>1190</v>
      </c>
      <c r="AA392" s="6" t="s">
        <v>1191</v>
      </c>
      <c r="AB392" t="s">
        <v>1191</v>
      </c>
      <c r="AC392" s="6" t="s">
        <v>1192</v>
      </c>
      <c r="AD392" t="s">
        <v>1192</v>
      </c>
      <c r="AE392" s="57"/>
      <c r="AF392" s="57"/>
      <c r="AG392" s="57"/>
    </row>
    <row r="393" spans="1:33" ht="15.75" customHeight="1">
      <c r="A393" s="2">
        <v>137</v>
      </c>
      <c r="B393" s="34" t="s">
        <v>551</v>
      </c>
      <c r="C393">
        <v>1</v>
      </c>
      <c r="D393">
        <v>0</v>
      </c>
      <c r="E393" t="s">
        <v>687</v>
      </c>
      <c r="F393" t="s">
        <v>1193</v>
      </c>
      <c r="G393" t="s">
        <v>1054</v>
      </c>
      <c r="H393" s="22" t="s">
        <v>1054</v>
      </c>
      <c r="K393" s="22">
        <v>1</v>
      </c>
      <c r="L393" t="s">
        <v>1194</v>
      </c>
      <c r="M393" s="14" t="s">
        <v>1195</v>
      </c>
      <c r="N393" s="14" t="s">
        <v>693</v>
      </c>
      <c r="O393" s="26">
        <v>0</v>
      </c>
      <c r="P393">
        <v>4</v>
      </c>
      <c r="R393" s="14">
        <v>683</v>
      </c>
      <c r="S393" s="26">
        <v>1</v>
      </c>
      <c r="T393" s="6">
        <v>4</v>
      </c>
      <c r="U393" s="6"/>
      <c r="V393" s="14">
        <v>483</v>
      </c>
      <c r="W393" s="14" t="s">
        <v>705</v>
      </c>
      <c r="X393" s="14"/>
      <c r="Y393" s="14">
        <v>0</v>
      </c>
      <c r="Z393" t="s">
        <v>1196</v>
      </c>
      <c r="AA393" s="6" t="s">
        <v>1197</v>
      </c>
      <c r="AB393" t="s">
        <v>1197</v>
      </c>
      <c r="AC393" s="6" t="s">
        <v>1198</v>
      </c>
      <c r="AD393" t="s">
        <v>1198</v>
      </c>
      <c r="AE393" s="58"/>
      <c r="AF393" s="58"/>
      <c r="AG393" s="58"/>
    </row>
    <row r="394" spans="1:33" ht="15.75" customHeight="1">
      <c r="A394" s="2">
        <v>137</v>
      </c>
      <c r="B394" s="34" t="s">
        <v>551</v>
      </c>
      <c r="C394">
        <v>1</v>
      </c>
      <c r="D394">
        <v>0</v>
      </c>
      <c r="E394" t="s">
        <v>687</v>
      </c>
      <c r="F394" t="s">
        <v>1193</v>
      </c>
      <c r="G394" t="s">
        <v>1054</v>
      </c>
      <c r="H394" s="22" t="s">
        <v>1054</v>
      </c>
      <c r="K394" s="22">
        <v>1</v>
      </c>
      <c r="L394" t="s">
        <v>1194</v>
      </c>
      <c r="M394" s="14" t="s">
        <v>1195</v>
      </c>
      <c r="N394" s="14" t="s">
        <v>693</v>
      </c>
      <c r="O394" s="26">
        <v>0</v>
      </c>
      <c r="P394" s="14">
        <v>5</v>
      </c>
      <c r="R394" s="14">
        <v>480</v>
      </c>
      <c r="S394" s="59">
        <v>1</v>
      </c>
      <c r="T394" s="14">
        <v>5</v>
      </c>
      <c r="U394" s="6"/>
      <c r="V394" s="14">
        <v>576</v>
      </c>
      <c r="W394" s="14" t="s">
        <v>705</v>
      </c>
      <c r="X394" s="14"/>
      <c r="Y394" s="14">
        <v>0</v>
      </c>
      <c r="Z394" t="s">
        <v>1196</v>
      </c>
      <c r="AA394" s="6" t="s">
        <v>1199</v>
      </c>
      <c r="AB394" t="s">
        <v>1199</v>
      </c>
      <c r="AC394" s="6" t="s">
        <v>1200</v>
      </c>
      <c r="AD394" t="s">
        <v>1200</v>
      </c>
      <c r="AE394" s="58"/>
      <c r="AF394" s="58"/>
      <c r="AG394" s="58"/>
    </row>
    <row r="395" spans="1:33" ht="15.75" customHeight="1">
      <c r="A395" s="2">
        <v>137</v>
      </c>
      <c r="B395" s="34" t="s">
        <v>551</v>
      </c>
      <c r="C395">
        <v>1</v>
      </c>
      <c r="D395">
        <v>0</v>
      </c>
      <c r="E395" t="s">
        <v>687</v>
      </c>
      <c r="F395" t="s">
        <v>1193</v>
      </c>
      <c r="G395" t="s">
        <v>1054</v>
      </c>
      <c r="H395" s="22" t="s">
        <v>1054</v>
      </c>
      <c r="K395" s="22">
        <v>1</v>
      </c>
      <c r="L395" t="s">
        <v>1194</v>
      </c>
      <c r="M395" s="14" t="s">
        <v>1195</v>
      </c>
      <c r="N395" s="14" t="s">
        <v>693</v>
      </c>
      <c r="O395" s="26">
        <v>0</v>
      </c>
      <c r="P395" s="14">
        <v>5</v>
      </c>
      <c r="R395" s="14">
        <v>480</v>
      </c>
      <c r="S395" s="59">
        <v>2</v>
      </c>
      <c r="T395" s="14">
        <v>5</v>
      </c>
      <c r="U395" s="6"/>
      <c r="V395" s="14">
        <v>479</v>
      </c>
      <c r="W395" s="14" t="s">
        <v>705</v>
      </c>
      <c r="X395" s="14"/>
      <c r="Y395" s="14">
        <v>0</v>
      </c>
      <c r="Z395" s="14" t="s">
        <v>1201</v>
      </c>
      <c r="AA395" s="6" t="s">
        <v>1199</v>
      </c>
      <c r="AB395" t="s">
        <v>1199</v>
      </c>
      <c r="AC395" s="60" t="s">
        <v>1202</v>
      </c>
      <c r="AD395" s="60" t="s">
        <v>1202</v>
      </c>
      <c r="AE395" s="58"/>
      <c r="AF395" s="58"/>
      <c r="AG395" s="58"/>
    </row>
    <row r="396" spans="1:33" ht="15.75" customHeight="1">
      <c r="A396" s="2">
        <v>137</v>
      </c>
      <c r="B396" s="34" t="s">
        <v>551</v>
      </c>
      <c r="C396">
        <v>1</v>
      </c>
      <c r="D396">
        <v>0</v>
      </c>
      <c r="E396" t="s">
        <v>687</v>
      </c>
      <c r="F396" t="s">
        <v>1193</v>
      </c>
      <c r="G396" t="s">
        <v>1054</v>
      </c>
      <c r="H396" s="22" t="s">
        <v>1054</v>
      </c>
      <c r="K396" s="22">
        <v>1</v>
      </c>
      <c r="L396" t="s">
        <v>1194</v>
      </c>
      <c r="M396" s="14" t="s">
        <v>1195</v>
      </c>
      <c r="N396" s="14" t="s">
        <v>693</v>
      </c>
      <c r="O396" s="59">
        <v>1</v>
      </c>
      <c r="P396" s="14">
        <v>5</v>
      </c>
      <c r="R396" s="14">
        <v>576</v>
      </c>
      <c r="S396" s="59">
        <v>2</v>
      </c>
      <c r="T396" s="14">
        <v>5</v>
      </c>
      <c r="U396" s="6"/>
      <c r="V396" s="14">
        <v>479</v>
      </c>
      <c r="W396" s="14" t="s">
        <v>705</v>
      </c>
      <c r="X396" s="14"/>
      <c r="Y396" s="14">
        <v>0</v>
      </c>
      <c r="Z396" s="14" t="s">
        <v>1203</v>
      </c>
      <c r="AA396" s="6" t="s">
        <v>1200</v>
      </c>
      <c r="AB396" t="s">
        <v>1200</v>
      </c>
      <c r="AC396" s="60" t="s">
        <v>1202</v>
      </c>
      <c r="AD396" s="60" t="s">
        <v>1202</v>
      </c>
      <c r="AE396" s="58"/>
      <c r="AF396" s="58"/>
      <c r="AG396" s="58"/>
    </row>
    <row r="397" spans="1:33" ht="15.75" customHeight="1">
      <c r="A397" s="2">
        <v>137</v>
      </c>
      <c r="B397" s="34" t="s">
        <v>551</v>
      </c>
      <c r="C397">
        <v>1</v>
      </c>
      <c r="D397">
        <v>0</v>
      </c>
      <c r="E397" t="s">
        <v>687</v>
      </c>
      <c r="F397" t="s">
        <v>1193</v>
      </c>
      <c r="G397" t="s">
        <v>1054</v>
      </c>
      <c r="H397" s="22" t="s">
        <v>1054</v>
      </c>
      <c r="K397" s="22">
        <v>1</v>
      </c>
      <c r="L397" t="s">
        <v>1194</v>
      </c>
      <c r="M397" s="14" t="s">
        <v>1195</v>
      </c>
      <c r="N397" s="14" t="s">
        <v>693</v>
      </c>
      <c r="O397" s="59">
        <v>0</v>
      </c>
      <c r="P397" s="14">
        <v>6</v>
      </c>
      <c r="R397" s="14">
        <v>514</v>
      </c>
      <c r="S397" s="59">
        <v>1</v>
      </c>
      <c r="T397" s="14">
        <v>6</v>
      </c>
      <c r="U397" s="6"/>
      <c r="V397" s="14">
        <v>699</v>
      </c>
      <c r="W397" s="14" t="s">
        <v>705</v>
      </c>
      <c r="X397" s="14"/>
      <c r="Y397" s="14">
        <v>0</v>
      </c>
      <c r="Z397" s="14" t="s">
        <v>1156</v>
      </c>
      <c r="AA397" s="6" t="s">
        <v>1204</v>
      </c>
      <c r="AB397" t="s">
        <v>1204</v>
      </c>
      <c r="AC397" s="6" t="s">
        <v>1205</v>
      </c>
      <c r="AD397" t="s">
        <v>1205</v>
      </c>
      <c r="AE397" s="58"/>
      <c r="AF397" s="58"/>
      <c r="AG397" s="58"/>
    </row>
    <row r="398" spans="1:33" ht="15.75" customHeight="1">
      <c r="A398" s="2">
        <v>137</v>
      </c>
      <c r="B398" s="34" t="s">
        <v>551</v>
      </c>
      <c r="C398">
        <v>2</v>
      </c>
      <c r="D398">
        <v>0</v>
      </c>
      <c r="E398" t="s">
        <v>687</v>
      </c>
      <c r="F398" t="s">
        <v>1193</v>
      </c>
      <c r="G398" t="s">
        <v>1054</v>
      </c>
      <c r="H398" s="22" t="s">
        <v>1054</v>
      </c>
      <c r="K398" s="22">
        <v>2</v>
      </c>
      <c r="L398" t="s">
        <v>1194</v>
      </c>
      <c r="M398" s="14" t="s">
        <v>1195</v>
      </c>
      <c r="N398" s="14" t="s">
        <v>693</v>
      </c>
      <c r="O398" s="26">
        <v>0</v>
      </c>
      <c r="P398">
        <v>4</v>
      </c>
      <c r="R398" s="14">
        <v>93</v>
      </c>
      <c r="S398" s="26">
        <v>1</v>
      </c>
      <c r="T398" s="6">
        <v>4</v>
      </c>
      <c r="U398" s="6"/>
      <c r="V398" s="14">
        <v>141</v>
      </c>
      <c r="W398" s="14" t="s">
        <v>705</v>
      </c>
      <c r="X398" s="14"/>
      <c r="Y398" s="14">
        <v>0</v>
      </c>
      <c r="Z398" t="s">
        <v>1196</v>
      </c>
      <c r="AA398" s="6" t="s">
        <v>1197</v>
      </c>
      <c r="AB398" t="s">
        <v>1197</v>
      </c>
      <c r="AC398" s="6" t="s">
        <v>1198</v>
      </c>
      <c r="AD398" t="s">
        <v>1198</v>
      </c>
      <c r="AE398" s="58"/>
      <c r="AF398" s="58"/>
      <c r="AG398" s="58"/>
    </row>
    <row r="399" spans="1:33" ht="15.75" customHeight="1">
      <c r="A399" s="2">
        <v>137</v>
      </c>
      <c r="B399" s="34" t="s">
        <v>551</v>
      </c>
      <c r="C399">
        <v>2</v>
      </c>
      <c r="D399">
        <v>0</v>
      </c>
      <c r="E399" t="s">
        <v>687</v>
      </c>
      <c r="F399" t="s">
        <v>1193</v>
      </c>
      <c r="G399" t="s">
        <v>1054</v>
      </c>
      <c r="H399" s="22" t="s">
        <v>1054</v>
      </c>
      <c r="K399" s="22">
        <v>2</v>
      </c>
      <c r="L399" t="s">
        <v>1194</v>
      </c>
      <c r="M399" s="14" t="s">
        <v>1195</v>
      </c>
      <c r="N399" s="14" t="s">
        <v>693</v>
      </c>
      <c r="O399" s="26">
        <v>0</v>
      </c>
      <c r="P399" s="14">
        <v>5</v>
      </c>
      <c r="R399" s="14">
        <v>182</v>
      </c>
      <c r="S399" s="59">
        <v>1</v>
      </c>
      <c r="T399" s="14">
        <v>5</v>
      </c>
      <c r="U399" s="6"/>
      <c r="V399" s="14">
        <v>143</v>
      </c>
      <c r="W399" s="14" t="s">
        <v>705</v>
      </c>
      <c r="X399" s="14"/>
      <c r="Y399" s="14">
        <v>0</v>
      </c>
      <c r="Z399" t="s">
        <v>1196</v>
      </c>
      <c r="AA399" s="6" t="s">
        <v>1199</v>
      </c>
      <c r="AB399" t="s">
        <v>1199</v>
      </c>
      <c r="AC399" s="6" t="s">
        <v>1200</v>
      </c>
      <c r="AD399" t="s">
        <v>1200</v>
      </c>
      <c r="AE399" s="58"/>
      <c r="AF399" s="58"/>
      <c r="AG399" s="58"/>
    </row>
    <row r="400" spans="1:33" ht="15.75" customHeight="1">
      <c r="A400" s="2">
        <v>137</v>
      </c>
      <c r="B400" s="34" t="s">
        <v>551</v>
      </c>
      <c r="C400">
        <v>2</v>
      </c>
      <c r="D400">
        <v>0</v>
      </c>
      <c r="E400" t="s">
        <v>687</v>
      </c>
      <c r="F400" t="s">
        <v>1193</v>
      </c>
      <c r="G400" t="s">
        <v>1054</v>
      </c>
      <c r="H400" s="22" t="s">
        <v>1054</v>
      </c>
      <c r="K400" s="22">
        <v>2</v>
      </c>
      <c r="L400" t="s">
        <v>1194</v>
      </c>
      <c r="M400" s="14" t="s">
        <v>1195</v>
      </c>
      <c r="N400" s="14" t="s">
        <v>693</v>
      </c>
      <c r="O400" s="26">
        <v>0</v>
      </c>
      <c r="P400" s="14">
        <v>5</v>
      </c>
      <c r="R400" s="14">
        <v>182</v>
      </c>
      <c r="S400" s="59">
        <v>2</v>
      </c>
      <c r="T400" s="14">
        <v>5</v>
      </c>
      <c r="U400" s="6"/>
      <c r="V400" s="14">
        <v>138</v>
      </c>
      <c r="W400" s="14" t="s">
        <v>705</v>
      </c>
      <c r="X400" s="14"/>
      <c r="Y400" s="14">
        <v>0</v>
      </c>
      <c r="Z400" s="14" t="s">
        <v>1201</v>
      </c>
      <c r="AA400" s="6" t="s">
        <v>1199</v>
      </c>
      <c r="AB400" t="s">
        <v>1199</v>
      </c>
      <c r="AC400" s="60" t="s">
        <v>1202</v>
      </c>
      <c r="AD400" s="60" t="s">
        <v>1202</v>
      </c>
      <c r="AE400" s="58"/>
      <c r="AF400" s="58"/>
      <c r="AG400" s="58"/>
    </row>
    <row r="401" spans="1:33" ht="15.75" customHeight="1">
      <c r="A401" s="2">
        <v>137</v>
      </c>
      <c r="B401" s="34" t="s">
        <v>551</v>
      </c>
      <c r="C401">
        <v>2</v>
      </c>
      <c r="D401">
        <v>0</v>
      </c>
      <c r="E401" t="s">
        <v>687</v>
      </c>
      <c r="F401" t="s">
        <v>1193</v>
      </c>
      <c r="G401" t="s">
        <v>1054</v>
      </c>
      <c r="H401" s="22" t="s">
        <v>1054</v>
      </c>
      <c r="K401" s="22">
        <v>2</v>
      </c>
      <c r="L401" t="s">
        <v>1194</v>
      </c>
      <c r="M401" s="14" t="s">
        <v>1195</v>
      </c>
      <c r="N401" s="14" t="s">
        <v>693</v>
      </c>
      <c r="O401" s="59">
        <v>1</v>
      </c>
      <c r="P401" s="14">
        <v>5</v>
      </c>
      <c r="R401" s="14">
        <v>143</v>
      </c>
      <c r="S401" s="59">
        <v>2</v>
      </c>
      <c r="T401" s="14">
        <v>5</v>
      </c>
      <c r="U401" s="6"/>
      <c r="V401" s="14">
        <v>138</v>
      </c>
      <c r="W401" s="14" t="s">
        <v>705</v>
      </c>
      <c r="X401" s="14"/>
      <c r="Y401" s="14">
        <v>0</v>
      </c>
      <c r="Z401" s="14" t="s">
        <v>1203</v>
      </c>
      <c r="AA401" s="6" t="s">
        <v>1200</v>
      </c>
      <c r="AB401" t="s">
        <v>1200</v>
      </c>
      <c r="AC401" s="60" t="s">
        <v>1202</v>
      </c>
      <c r="AD401" s="60" t="s">
        <v>1202</v>
      </c>
      <c r="AE401" s="58"/>
      <c r="AF401" s="58"/>
      <c r="AG401" s="58"/>
    </row>
    <row r="402" spans="1:33" ht="15.75" customHeight="1">
      <c r="A402" s="2">
        <v>137</v>
      </c>
      <c r="B402" s="34" t="s">
        <v>551</v>
      </c>
      <c r="C402">
        <v>2</v>
      </c>
      <c r="D402">
        <v>0</v>
      </c>
      <c r="E402" t="s">
        <v>687</v>
      </c>
      <c r="F402" t="s">
        <v>1193</v>
      </c>
      <c r="G402" t="s">
        <v>1054</v>
      </c>
      <c r="H402" s="22" t="s">
        <v>1054</v>
      </c>
      <c r="K402" s="22">
        <v>2</v>
      </c>
      <c r="L402" t="s">
        <v>1194</v>
      </c>
      <c r="M402" s="14" t="s">
        <v>1195</v>
      </c>
      <c r="N402" s="14" t="s">
        <v>693</v>
      </c>
      <c r="O402" s="59">
        <v>0</v>
      </c>
      <c r="P402" s="14">
        <v>6</v>
      </c>
      <c r="R402" s="14">
        <v>92</v>
      </c>
      <c r="S402" s="59">
        <v>1</v>
      </c>
      <c r="T402" s="14">
        <v>6</v>
      </c>
      <c r="U402" s="6"/>
      <c r="V402" s="14">
        <v>102</v>
      </c>
      <c r="W402" s="14" t="s">
        <v>705</v>
      </c>
      <c r="X402" s="14"/>
      <c r="Y402" s="14">
        <v>0</v>
      </c>
      <c r="Z402" s="14" t="s">
        <v>1156</v>
      </c>
      <c r="AA402" s="6" t="s">
        <v>1204</v>
      </c>
      <c r="AB402" t="s">
        <v>1204</v>
      </c>
      <c r="AC402" s="6" t="s">
        <v>1205</v>
      </c>
      <c r="AD402" t="s">
        <v>1205</v>
      </c>
      <c r="AE402" s="58"/>
      <c r="AF402" s="58"/>
      <c r="AG402" s="58"/>
    </row>
    <row r="403" spans="1:33" ht="15.75" customHeight="1">
      <c r="A403" s="2">
        <v>137</v>
      </c>
      <c r="B403" s="34" t="s">
        <v>551</v>
      </c>
      <c r="C403">
        <v>3</v>
      </c>
      <c r="D403">
        <v>0</v>
      </c>
      <c r="E403" t="s">
        <v>687</v>
      </c>
      <c r="F403" t="s">
        <v>1193</v>
      </c>
      <c r="G403" t="s">
        <v>1054</v>
      </c>
      <c r="H403" s="22" t="s">
        <v>1054</v>
      </c>
      <c r="K403" s="22">
        <v>3</v>
      </c>
      <c r="L403" t="s">
        <v>1194</v>
      </c>
      <c r="M403" s="14" t="s">
        <v>1195</v>
      </c>
      <c r="N403" s="14" t="s">
        <v>693</v>
      </c>
      <c r="O403" s="26">
        <v>0</v>
      </c>
      <c r="P403">
        <v>4</v>
      </c>
      <c r="R403" s="14">
        <v>254</v>
      </c>
      <c r="S403" s="26">
        <v>1</v>
      </c>
      <c r="T403" s="6">
        <v>4</v>
      </c>
      <c r="U403" s="6"/>
      <c r="V403" s="14">
        <v>203</v>
      </c>
      <c r="W403" s="14" t="s">
        <v>705</v>
      </c>
      <c r="X403" s="14"/>
      <c r="Y403" s="14">
        <v>0</v>
      </c>
      <c r="Z403" t="s">
        <v>1196</v>
      </c>
      <c r="AA403" s="6" t="s">
        <v>1197</v>
      </c>
      <c r="AB403" t="s">
        <v>1197</v>
      </c>
      <c r="AC403" s="6" t="s">
        <v>1198</v>
      </c>
      <c r="AD403" t="s">
        <v>1198</v>
      </c>
      <c r="AE403" s="58"/>
      <c r="AF403" s="58"/>
      <c r="AG403" s="58"/>
    </row>
    <row r="404" spans="1:33" ht="15.75" customHeight="1">
      <c r="A404" s="2">
        <v>137</v>
      </c>
      <c r="B404" s="34" t="s">
        <v>551</v>
      </c>
      <c r="C404">
        <v>3</v>
      </c>
      <c r="D404">
        <v>0</v>
      </c>
      <c r="E404" t="s">
        <v>687</v>
      </c>
      <c r="F404" t="s">
        <v>1193</v>
      </c>
      <c r="G404" t="s">
        <v>1054</v>
      </c>
      <c r="H404" s="22" t="s">
        <v>1054</v>
      </c>
      <c r="K404" s="22">
        <v>3</v>
      </c>
      <c r="L404" t="s">
        <v>1194</v>
      </c>
      <c r="M404" s="14" t="s">
        <v>1195</v>
      </c>
      <c r="N404" s="14" t="s">
        <v>693</v>
      </c>
      <c r="O404" s="26">
        <v>0</v>
      </c>
      <c r="P404" s="14">
        <v>5</v>
      </c>
      <c r="R404" s="14">
        <v>210</v>
      </c>
      <c r="S404" s="59">
        <v>1</v>
      </c>
      <c r="T404" s="14">
        <v>5</v>
      </c>
      <c r="U404" s="6"/>
      <c r="V404" s="14">
        <v>120</v>
      </c>
      <c r="W404" s="14" t="s">
        <v>705</v>
      </c>
      <c r="X404" s="14"/>
      <c r="Y404" s="14">
        <v>0</v>
      </c>
      <c r="Z404" t="s">
        <v>1196</v>
      </c>
      <c r="AA404" s="6" t="s">
        <v>1199</v>
      </c>
      <c r="AB404" t="s">
        <v>1199</v>
      </c>
      <c r="AC404" s="6" t="s">
        <v>1200</v>
      </c>
      <c r="AD404" t="s">
        <v>1200</v>
      </c>
      <c r="AE404" s="58"/>
      <c r="AF404" s="58"/>
      <c r="AG404" s="58"/>
    </row>
    <row r="405" spans="1:33" ht="15.75" customHeight="1">
      <c r="A405" s="2">
        <v>137</v>
      </c>
      <c r="B405" s="34" t="s">
        <v>551</v>
      </c>
      <c r="C405">
        <v>3</v>
      </c>
      <c r="D405">
        <v>0</v>
      </c>
      <c r="E405" t="s">
        <v>687</v>
      </c>
      <c r="F405" t="s">
        <v>1193</v>
      </c>
      <c r="G405" t="s">
        <v>1054</v>
      </c>
      <c r="H405" s="22" t="s">
        <v>1054</v>
      </c>
      <c r="K405" s="22">
        <v>3</v>
      </c>
      <c r="L405" t="s">
        <v>1194</v>
      </c>
      <c r="M405" s="14" t="s">
        <v>1195</v>
      </c>
      <c r="N405" s="14" t="s">
        <v>693</v>
      </c>
      <c r="O405" s="26">
        <v>0</v>
      </c>
      <c r="P405" s="14">
        <v>5</v>
      </c>
      <c r="R405" s="14">
        <v>210</v>
      </c>
      <c r="S405" s="59">
        <v>2</v>
      </c>
      <c r="T405" s="14">
        <v>5</v>
      </c>
      <c r="U405" s="6"/>
      <c r="V405" s="14">
        <v>159</v>
      </c>
      <c r="W405" s="14" t="s">
        <v>705</v>
      </c>
      <c r="X405" s="14"/>
      <c r="Y405" s="14">
        <v>0</v>
      </c>
      <c r="Z405" s="14" t="s">
        <v>1201</v>
      </c>
      <c r="AA405" s="6" t="s">
        <v>1199</v>
      </c>
      <c r="AB405" t="s">
        <v>1199</v>
      </c>
      <c r="AC405" s="60" t="s">
        <v>1202</v>
      </c>
      <c r="AD405" s="60" t="s">
        <v>1202</v>
      </c>
      <c r="AE405" s="58"/>
      <c r="AF405" s="58"/>
      <c r="AG405" s="58"/>
    </row>
    <row r="406" spans="1:33" ht="15.75" customHeight="1">
      <c r="A406" s="2">
        <v>137</v>
      </c>
      <c r="B406" s="34" t="s">
        <v>551</v>
      </c>
      <c r="C406">
        <v>3</v>
      </c>
      <c r="D406">
        <v>0</v>
      </c>
      <c r="E406" t="s">
        <v>687</v>
      </c>
      <c r="F406" t="s">
        <v>1193</v>
      </c>
      <c r="G406" t="s">
        <v>1054</v>
      </c>
      <c r="H406" s="22" t="s">
        <v>1054</v>
      </c>
      <c r="K406" s="22">
        <v>3</v>
      </c>
      <c r="L406" t="s">
        <v>1194</v>
      </c>
      <c r="M406" s="14" t="s">
        <v>1195</v>
      </c>
      <c r="N406" s="14" t="s">
        <v>693</v>
      </c>
      <c r="O406" s="59">
        <v>1</v>
      </c>
      <c r="P406" s="14">
        <v>5</v>
      </c>
      <c r="R406" s="14">
        <v>120</v>
      </c>
      <c r="S406" s="59">
        <v>2</v>
      </c>
      <c r="T406" s="14">
        <v>5</v>
      </c>
      <c r="U406" s="6"/>
      <c r="V406" s="14">
        <v>159</v>
      </c>
      <c r="W406" s="14" t="s">
        <v>705</v>
      </c>
      <c r="X406" s="14"/>
      <c r="Y406" s="14">
        <v>0</v>
      </c>
      <c r="Z406" s="14" t="s">
        <v>1203</v>
      </c>
      <c r="AA406" s="6" t="s">
        <v>1200</v>
      </c>
      <c r="AB406" t="s">
        <v>1200</v>
      </c>
      <c r="AC406" s="60" t="s">
        <v>1202</v>
      </c>
      <c r="AD406" s="60" t="s">
        <v>1202</v>
      </c>
      <c r="AE406" s="58"/>
      <c r="AF406" s="58"/>
      <c r="AG406" s="58"/>
    </row>
    <row r="407" spans="1:33" ht="15.75" customHeight="1">
      <c r="A407" s="2">
        <v>137</v>
      </c>
      <c r="B407" s="34" t="s">
        <v>551</v>
      </c>
      <c r="C407">
        <v>3</v>
      </c>
      <c r="D407">
        <v>0</v>
      </c>
      <c r="E407" t="s">
        <v>687</v>
      </c>
      <c r="F407" t="s">
        <v>1193</v>
      </c>
      <c r="G407" t="s">
        <v>1054</v>
      </c>
      <c r="H407" s="22" t="s">
        <v>1054</v>
      </c>
      <c r="K407" s="22">
        <v>3</v>
      </c>
      <c r="L407" t="s">
        <v>1194</v>
      </c>
      <c r="M407" s="14" t="s">
        <v>1195</v>
      </c>
      <c r="N407" s="14" t="s">
        <v>693</v>
      </c>
      <c r="O407" s="59">
        <v>0</v>
      </c>
      <c r="P407" s="14">
        <v>6</v>
      </c>
      <c r="R407" s="14">
        <v>205</v>
      </c>
      <c r="S407" s="59">
        <v>1</v>
      </c>
      <c r="T407" s="14">
        <v>6</v>
      </c>
      <c r="U407" s="6"/>
      <c r="V407" s="14">
        <v>276</v>
      </c>
      <c r="W407" s="14" t="s">
        <v>705</v>
      </c>
      <c r="X407" s="14"/>
      <c r="Y407" s="14">
        <v>0</v>
      </c>
      <c r="Z407" s="14" t="s">
        <v>1156</v>
      </c>
      <c r="AA407" s="6" t="s">
        <v>1204</v>
      </c>
      <c r="AB407" t="s">
        <v>1204</v>
      </c>
      <c r="AC407" s="6" t="s">
        <v>1205</v>
      </c>
      <c r="AD407" t="s">
        <v>1205</v>
      </c>
      <c r="AE407" s="58"/>
      <c r="AF407" s="58"/>
      <c r="AG407" s="58"/>
    </row>
    <row r="408" spans="1:33" ht="15.75" customHeight="1">
      <c r="A408" s="2">
        <v>137</v>
      </c>
      <c r="B408" s="34" t="s">
        <v>551</v>
      </c>
      <c r="C408">
        <v>1</v>
      </c>
      <c r="D408">
        <v>0</v>
      </c>
      <c r="E408" t="s">
        <v>687</v>
      </c>
      <c r="F408" t="s">
        <v>1193</v>
      </c>
      <c r="G408" s="14" t="s">
        <v>1056</v>
      </c>
      <c r="H408" s="71" t="s">
        <v>1364</v>
      </c>
      <c r="I408" s="71" t="s">
        <v>1363</v>
      </c>
      <c r="J408" s="14"/>
      <c r="K408" s="22">
        <v>1</v>
      </c>
      <c r="L408" s="14" t="s">
        <v>1206</v>
      </c>
      <c r="M408" s="14" t="s">
        <v>1195</v>
      </c>
      <c r="N408" s="14" t="s">
        <v>693</v>
      </c>
      <c r="O408" s="26">
        <v>0</v>
      </c>
      <c r="P408">
        <v>4</v>
      </c>
      <c r="R408" s="14">
        <v>10.7</v>
      </c>
      <c r="S408" s="26">
        <v>1</v>
      </c>
      <c r="T408" s="6">
        <v>4</v>
      </c>
      <c r="U408" s="6"/>
      <c r="V408" s="14">
        <v>8.9</v>
      </c>
      <c r="W408" s="14">
        <v>0.05</v>
      </c>
      <c r="X408" s="14"/>
      <c r="Y408" s="14">
        <v>1</v>
      </c>
      <c r="Z408" t="s">
        <v>1196</v>
      </c>
      <c r="AA408" s="6" t="s">
        <v>1197</v>
      </c>
      <c r="AB408" t="s">
        <v>1197</v>
      </c>
      <c r="AC408" s="6" t="s">
        <v>1198</v>
      </c>
      <c r="AD408" t="s">
        <v>1198</v>
      </c>
      <c r="AE408" s="58"/>
      <c r="AF408" s="58"/>
      <c r="AG408" s="58"/>
    </row>
    <row r="409" spans="1:33" ht="15.75" customHeight="1">
      <c r="A409" s="2">
        <v>137</v>
      </c>
      <c r="B409" s="34" t="s">
        <v>551</v>
      </c>
      <c r="C409">
        <v>1</v>
      </c>
      <c r="D409">
        <v>0</v>
      </c>
      <c r="E409" t="s">
        <v>687</v>
      </c>
      <c r="F409" t="s">
        <v>1193</v>
      </c>
      <c r="G409" s="14" t="s">
        <v>1056</v>
      </c>
      <c r="H409" s="71" t="s">
        <v>1364</v>
      </c>
      <c r="I409" s="71" t="s">
        <v>1363</v>
      </c>
      <c r="J409" s="14"/>
      <c r="K409" s="22">
        <v>1</v>
      </c>
      <c r="L409" s="14" t="s">
        <v>1206</v>
      </c>
      <c r="M409" s="14" t="s">
        <v>1195</v>
      </c>
      <c r="N409" s="14" t="s">
        <v>693</v>
      </c>
      <c r="O409" s="26">
        <v>0</v>
      </c>
      <c r="P409" s="14">
        <v>5</v>
      </c>
      <c r="R409" s="14">
        <v>13.6</v>
      </c>
      <c r="S409" s="59">
        <v>1</v>
      </c>
      <c r="T409" s="14">
        <v>5</v>
      </c>
      <c r="U409" s="6"/>
      <c r="V409" s="14">
        <v>10.4</v>
      </c>
      <c r="W409" s="14">
        <v>0.05</v>
      </c>
      <c r="X409" s="14"/>
      <c r="Y409" s="14">
        <v>1</v>
      </c>
      <c r="Z409" t="s">
        <v>1196</v>
      </c>
      <c r="AA409" s="6" t="s">
        <v>1199</v>
      </c>
      <c r="AB409" t="s">
        <v>1199</v>
      </c>
      <c r="AC409" s="6" t="s">
        <v>1200</v>
      </c>
      <c r="AD409" t="s">
        <v>1200</v>
      </c>
      <c r="AE409" s="58"/>
      <c r="AF409" s="58"/>
      <c r="AG409" s="58"/>
    </row>
    <row r="410" spans="1:33" ht="15.75" customHeight="1">
      <c r="A410" s="2">
        <v>137</v>
      </c>
      <c r="B410" s="34" t="s">
        <v>551</v>
      </c>
      <c r="C410">
        <v>1</v>
      </c>
      <c r="D410">
        <v>0</v>
      </c>
      <c r="E410" t="s">
        <v>687</v>
      </c>
      <c r="F410" t="s">
        <v>1193</v>
      </c>
      <c r="G410" s="14" t="s">
        <v>1056</v>
      </c>
      <c r="H410" s="71" t="s">
        <v>1364</v>
      </c>
      <c r="I410" s="71" t="s">
        <v>1363</v>
      </c>
      <c r="J410" s="14"/>
      <c r="K410" s="22">
        <v>1</v>
      </c>
      <c r="L410" s="14" t="s">
        <v>1206</v>
      </c>
      <c r="M410" s="14" t="s">
        <v>1195</v>
      </c>
      <c r="N410" s="14" t="s">
        <v>693</v>
      </c>
      <c r="O410" s="26">
        <v>0</v>
      </c>
      <c r="P410" s="14">
        <v>5</v>
      </c>
      <c r="R410" s="14">
        <v>13.6</v>
      </c>
      <c r="S410" s="59">
        <v>2</v>
      </c>
      <c r="T410" s="14">
        <v>5</v>
      </c>
      <c r="U410" s="6"/>
      <c r="V410" s="14">
        <v>7.3</v>
      </c>
      <c r="W410" s="14">
        <v>0.05</v>
      </c>
      <c r="X410" s="14"/>
      <c r="Y410" s="14">
        <v>1</v>
      </c>
      <c r="Z410" s="14" t="s">
        <v>1201</v>
      </c>
      <c r="AA410" s="6" t="s">
        <v>1199</v>
      </c>
      <c r="AB410" t="s">
        <v>1199</v>
      </c>
      <c r="AC410" s="60" t="s">
        <v>1202</v>
      </c>
      <c r="AD410" s="60" t="s">
        <v>1202</v>
      </c>
      <c r="AE410" s="58"/>
      <c r="AF410" s="58"/>
      <c r="AG410" s="58"/>
    </row>
    <row r="411" spans="1:33" ht="15.75" customHeight="1">
      <c r="A411" s="2">
        <v>137</v>
      </c>
      <c r="B411" s="34" t="s">
        <v>551</v>
      </c>
      <c r="C411">
        <v>1</v>
      </c>
      <c r="D411">
        <v>0</v>
      </c>
      <c r="E411" t="s">
        <v>687</v>
      </c>
      <c r="F411" t="s">
        <v>1193</v>
      </c>
      <c r="G411" s="14" t="s">
        <v>1056</v>
      </c>
      <c r="H411" s="71" t="s">
        <v>1364</v>
      </c>
      <c r="I411" s="71" t="s">
        <v>1363</v>
      </c>
      <c r="J411" s="14"/>
      <c r="K411" s="22">
        <v>1</v>
      </c>
      <c r="L411" s="14" t="s">
        <v>1206</v>
      </c>
      <c r="M411" s="14" t="s">
        <v>1195</v>
      </c>
      <c r="N411" s="14" t="s">
        <v>693</v>
      </c>
      <c r="O411" s="59">
        <v>1</v>
      </c>
      <c r="P411" s="14">
        <v>5</v>
      </c>
      <c r="R411" s="14">
        <v>10.4</v>
      </c>
      <c r="S411" s="59">
        <v>2</v>
      </c>
      <c r="T411" s="14">
        <v>5</v>
      </c>
      <c r="U411" s="6"/>
      <c r="V411" s="14">
        <v>7.3</v>
      </c>
      <c r="W411" s="14">
        <v>0.05</v>
      </c>
      <c r="X411" s="14"/>
      <c r="Y411" s="14">
        <v>1</v>
      </c>
      <c r="Z411" s="14" t="s">
        <v>1203</v>
      </c>
      <c r="AA411" s="6" t="s">
        <v>1200</v>
      </c>
      <c r="AB411" t="s">
        <v>1200</v>
      </c>
      <c r="AC411" s="60" t="s">
        <v>1202</v>
      </c>
      <c r="AD411" s="60" t="s">
        <v>1202</v>
      </c>
      <c r="AE411" s="58"/>
      <c r="AF411" s="58"/>
      <c r="AG411" s="58"/>
    </row>
    <row r="412" spans="1:33" ht="15.75" customHeight="1">
      <c r="A412" s="2">
        <v>137</v>
      </c>
      <c r="B412" s="34" t="s">
        <v>551</v>
      </c>
      <c r="C412">
        <v>1</v>
      </c>
      <c r="D412">
        <v>0</v>
      </c>
      <c r="E412" t="s">
        <v>687</v>
      </c>
      <c r="F412" t="s">
        <v>1193</v>
      </c>
      <c r="G412" s="14" t="s">
        <v>1056</v>
      </c>
      <c r="H412" s="71" t="s">
        <v>1364</v>
      </c>
      <c r="I412" s="71" t="s">
        <v>1363</v>
      </c>
      <c r="J412" s="14"/>
      <c r="K412" s="22">
        <v>1</v>
      </c>
      <c r="L412" s="14" t="s">
        <v>1206</v>
      </c>
      <c r="M412" s="14" t="s">
        <v>1195</v>
      </c>
      <c r="N412" s="14" t="s">
        <v>693</v>
      </c>
      <c r="O412" s="59">
        <v>0</v>
      </c>
      <c r="P412" s="14">
        <v>6</v>
      </c>
      <c r="R412" s="14">
        <v>16.7</v>
      </c>
      <c r="S412" s="59">
        <v>1</v>
      </c>
      <c r="T412" s="14">
        <v>6</v>
      </c>
      <c r="U412" s="6"/>
      <c r="V412" s="14">
        <v>10.6</v>
      </c>
      <c r="W412" s="14">
        <v>0.05</v>
      </c>
      <c r="X412" s="14"/>
      <c r="Y412" s="14">
        <v>1</v>
      </c>
      <c r="Z412" s="14" t="s">
        <v>1156</v>
      </c>
      <c r="AA412" s="6" t="s">
        <v>1204</v>
      </c>
      <c r="AB412" t="s">
        <v>1204</v>
      </c>
      <c r="AC412" s="6" t="s">
        <v>1205</v>
      </c>
      <c r="AD412" t="s">
        <v>1205</v>
      </c>
      <c r="AE412" s="58"/>
      <c r="AF412" s="58"/>
      <c r="AG412" s="58"/>
    </row>
    <row r="413" spans="1:33" ht="15.75" customHeight="1">
      <c r="A413" s="2">
        <v>137</v>
      </c>
      <c r="B413" s="34" t="s">
        <v>551</v>
      </c>
      <c r="C413">
        <v>2</v>
      </c>
      <c r="D413">
        <v>0</v>
      </c>
      <c r="E413" t="s">
        <v>687</v>
      </c>
      <c r="F413" t="s">
        <v>1193</v>
      </c>
      <c r="G413" s="14" t="s">
        <v>1056</v>
      </c>
      <c r="H413" s="71" t="s">
        <v>1364</v>
      </c>
      <c r="I413" s="71" t="s">
        <v>1363</v>
      </c>
      <c r="J413" s="14"/>
      <c r="K413" s="22">
        <v>2</v>
      </c>
      <c r="L413" s="14" t="s">
        <v>1206</v>
      </c>
      <c r="M413" s="14" t="s">
        <v>1195</v>
      </c>
      <c r="N413" s="14" t="s">
        <v>693</v>
      </c>
      <c r="O413" s="26">
        <v>0</v>
      </c>
      <c r="P413">
        <v>4</v>
      </c>
      <c r="R413" s="14">
        <v>9.8000000000000007</v>
      </c>
      <c r="S413" s="26">
        <v>1</v>
      </c>
      <c r="T413" s="6">
        <v>4</v>
      </c>
      <c r="U413" s="6"/>
      <c r="V413" s="14">
        <v>9.1</v>
      </c>
      <c r="W413" s="14" t="s">
        <v>705</v>
      </c>
      <c r="X413" s="14"/>
      <c r="Y413" s="14">
        <v>0</v>
      </c>
      <c r="Z413" t="s">
        <v>1196</v>
      </c>
      <c r="AA413" s="6" t="s">
        <v>1197</v>
      </c>
      <c r="AB413" t="s">
        <v>1197</v>
      </c>
      <c r="AC413" s="6" t="s">
        <v>1198</v>
      </c>
      <c r="AD413" t="s">
        <v>1198</v>
      </c>
      <c r="AE413" s="58"/>
      <c r="AF413" s="58"/>
      <c r="AG413" s="58"/>
    </row>
    <row r="414" spans="1:33" ht="15.75" customHeight="1">
      <c r="A414" s="2">
        <v>137</v>
      </c>
      <c r="B414" s="34" t="s">
        <v>551</v>
      </c>
      <c r="C414">
        <v>2</v>
      </c>
      <c r="D414">
        <v>0</v>
      </c>
      <c r="E414" t="s">
        <v>687</v>
      </c>
      <c r="F414" t="s">
        <v>1193</v>
      </c>
      <c r="G414" s="14" t="s">
        <v>1056</v>
      </c>
      <c r="H414" s="71" t="s">
        <v>1364</v>
      </c>
      <c r="I414" s="71" t="s">
        <v>1363</v>
      </c>
      <c r="J414" s="14"/>
      <c r="K414" s="22">
        <v>2</v>
      </c>
      <c r="L414" s="14" t="s">
        <v>1206</v>
      </c>
      <c r="M414" s="14" t="s">
        <v>1195</v>
      </c>
      <c r="N414" s="14" t="s">
        <v>693</v>
      </c>
      <c r="O414" s="26">
        <v>0</v>
      </c>
      <c r="P414" s="14">
        <v>5</v>
      </c>
      <c r="R414" s="14">
        <v>14.7</v>
      </c>
      <c r="S414" s="59">
        <v>1</v>
      </c>
      <c r="T414" s="14">
        <v>5</v>
      </c>
      <c r="U414" s="6"/>
      <c r="V414" s="14">
        <v>10.9</v>
      </c>
      <c r="W414" s="14" t="s">
        <v>705</v>
      </c>
      <c r="X414" s="14"/>
      <c r="Y414" s="14">
        <v>0</v>
      </c>
      <c r="Z414" t="s">
        <v>1196</v>
      </c>
      <c r="AA414" s="6" t="s">
        <v>1199</v>
      </c>
      <c r="AB414" t="s">
        <v>1199</v>
      </c>
      <c r="AC414" s="6" t="s">
        <v>1200</v>
      </c>
      <c r="AD414" t="s">
        <v>1200</v>
      </c>
      <c r="AE414" s="58"/>
      <c r="AF414" s="58"/>
      <c r="AG414" s="58"/>
    </row>
    <row r="415" spans="1:33" ht="15.75" customHeight="1">
      <c r="A415" s="2">
        <v>137</v>
      </c>
      <c r="B415" s="34" t="s">
        <v>551</v>
      </c>
      <c r="C415">
        <v>2</v>
      </c>
      <c r="D415">
        <v>0</v>
      </c>
      <c r="E415" t="s">
        <v>687</v>
      </c>
      <c r="F415" t="s">
        <v>1193</v>
      </c>
      <c r="G415" s="14" t="s">
        <v>1056</v>
      </c>
      <c r="H415" s="71" t="s">
        <v>1364</v>
      </c>
      <c r="I415" s="71" t="s">
        <v>1363</v>
      </c>
      <c r="J415" s="14"/>
      <c r="K415" s="22">
        <v>2</v>
      </c>
      <c r="L415" s="14" t="s">
        <v>1206</v>
      </c>
      <c r="M415" s="14" t="s">
        <v>1195</v>
      </c>
      <c r="N415" s="14" t="s">
        <v>693</v>
      </c>
      <c r="O415" s="26">
        <v>0</v>
      </c>
      <c r="P415" s="14">
        <v>5</v>
      </c>
      <c r="R415" s="14">
        <v>14.7</v>
      </c>
      <c r="S415" s="59">
        <v>2</v>
      </c>
      <c r="T415" s="14">
        <v>5</v>
      </c>
      <c r="U415" s="14"/>
      <c r="V415" s="14">
        <v>6</v>
      </c>
      <c r="W415" s="14">
        <v>0.05</v>
      </c>
      <c r="X415" s="14"/>
      <c r="Y415" s="14">
        <v>1</v>
      </c>
      <c r="Z415" s="14" t="s">
        <v>1201</v>
      </c>
      <c r="AA415" s="6" t="s">
        <v>1199</v>
      </c>
      <c r="AB415" t="s">
        <v>1199</v>
      </c>
      <c r="AC415" s="60" t="s">
        <v>1202</v>
      </c>
      <c r="AD415" s="60" t="s">
        <v>1202</v>
      </c>
      <c r="AE415" s="58"/>
      <c r="AF415" s="58"/>
      <c r="AG415" s="58"/>
    </row>
    <row r="416" spans="1:33" ht="15.75" customHeight="1">
      <c r="A416" s="2">
        <v>137</v>
      </c>
      <c r="B416" s="34" t="s">
        <v>551</v>
      </c>
      <c r="C416">
        <v>2</v>
      </c>
      <c r="D416">
        <v>0</v>
      </c>
      <c r="E416" t="s">
        <v>687</v>
      </c>
      <c r="F416" t="s">
        <v>1193</v>
      </c>
      <c r="G416" s="14" t="s">
        <v>1056</v>
      </c>
      <c r="H416" s="71" t="s">
        <v>1364</v>
      </c>
      <c r="I416" s="71" t="s">
        <v>1363</v>
      </c>
      <c r="J416" s="14"/>
      <c r="K416" s="22">
        <v>2</v>
      </c>
      <c r="L416" s="14" t="s">
        <v>1206</v>
      </c>
      <c r="M416" s="14" t="s">
        <v>1195</v>
      </c>
      <c r="N416" s="14" t="s">
        <v>693</v>
      </c>
      <c r="O416" s="59">
        <v>1</v>
      </c>
      <c r="P416" s="14">
        <v>5</v>
      </c>
      <c r="R416" s="14">
        <v>10.9</v>
      </c>
      <c r="S416" s="59">
        <v>2</v>
      </c>
      <c r="T416" s="14">
        <v>5</v>
      </c>
      <c r="U416" s="6"/>
      <c r="V416" s="14">
        <v>6</v>
      </c>
      <c r="W416" s="14" t="s">
        <v>705</v>
      </c>
      <c r="X416" s="14"/>
      <c r="Y416" s="14">
        <v>0</v>
      </c>
      <c r="Z416" s="14" t="s">
        <v>1203</v>
      </c>
      <c r="AA416" s="6" t="s">
        <v>1200</v>
      </c>
      <c r="AB416" t="s">
        <v>1200</v>
      </c>
      <c r="AC416" s="60" t="s">
        <v>1202</v>
      </c>
      <c r="AD416" s="60" t="s">
        <v>1202</v>
      </c>
      <c r="AE416" s="58"/>
      <c r="AF416" s="58"/>
      <c r="AG416" s="58"/>
    </row>
    <row r="417" spans="1:33" ht="15.75" customHeight="1">
      <c r="A417" s="2">
        <v>137</v>
      </c>
      <c r="B417" s="34" t="s">
        <v>551</v>
      </c>
      <c r="C417">
        <v>2</v>
      </c>
      <c r="D417">
        <v>0</v>
      </c>
      <c r="E417" t="s">
        <v>687</v>
      </c>
      <c r="F417" t="s">
        <v>1193</v>
      </c>
      <c r="G417" s="14" t="s">
        <v>1056</v>
      </c>
      <c r="H417" s="71" t="s">
        <v>1364</v>
      </c>
      <c r="I417" s="71" t="s">
        <v>1363</v>
      </c>
      <c r="J417" s="14"/>
      <c r="K417" s="22">
        <v>2</v>
      </c>
      <c r="L417" s="14" t="s">
        <v>1206</v>
      </c>
      <c r="M417" s="14" t="s">
        <v>1195</v>
      </c>
      <c r="N417" s="14" t="s">
        <v>693</v>
      </c>
      <c r="O417" s="59">
        <v>0</v>
      </c>
      <c r="P417" s="14">
        <v>6</v>
      </c>
      <c r="R417" s="14">
        <v>18.2</v>
      </c>
      <c r="S417" s="59">
        <v>1</v>
      </c>
      <c r="T417" s="14">
        <v>6</v>
      </c>
      <c r="U417" s="6"/>
      <c r="V417" s="14">
        <v>16.899999999999999</v>
      </c>
      <c r="W417" s="14" t="s">
        <v>705</v>
      </c>
      <c r="X417" s="14"/>
      <c r="Y417" s="14">
        <v>0</v>
      </c>
      <c r="Z417" s="14" t="s">
        <v>1156</v>
      </c>
      <c r="AA417" s="6" t="s">
        <v>1204</v>
      </c>
      <c r="AB417" t="s">
        <v>1204</v>
      </c>
      <c r="AC417" s="6" t="s">
        <v>1205</v>
      </c>
      <c r="AD417" t="s">
        <v>1205</v>
      </c>
      <c r="AE417" s="58"/>
      <c r="AF417" s="58"/>
      <c r="AG417" s="58"/>
    </row>
    <row r="418" spans="1:33" ht="15.75" customHeight="1">
      <c r="A418" s="2">
        <v>137</v>
      </c>
      <c r="B418" s="34" t="s">
        <v>551</v>
      </c>
      <c r="C418">
        <v>3</v>
      </c>
      <c r="D418">
        <v>0</v>
      </c>
      <c r="E418" t="s">
        <v>687</v>
      </c>
      <c r="F418" t="s">
        <v>1193</v>
      </c>
      <c r="G418" s="14" t="s">
        <v>1056</v>
      </c>
      <c r="H418" s="71" t="s">
        <v>1364</v>
      </c>
      <c r="I418" s="71" t="s">
        <v>1363</v>
      </c>
      <c r="J418" s="14"/>
      <c r="K418" s="22">
        <v>3</v>
      </c>
      <c r="L418" s="14" t="s">
        <v>1206</v>
      </c>
      <c r="M418" s="14" t="s">
        <v>1195</v>
      </c>
      <c r="N418" s="14" t="s">
        <v>693</v>
      </c>
      <c r="O418" s="26">
        <v>0</v>
      </c>
      <c r="P418">
        <v>4</v>
      </c>
      <c r="R418" s="14">
        <v>11.1</v>
      </c>
      <c r="S418" s="26">
        <v>1</v>
      </c>
      <c r="T418" s="6">
        <v>4</v>
      </c>
      <c r="U418" s="6"/>
      <c r="V418" s="14">
        <v>5.7</v>
      </c>
      <c r="W418" s="14">
        <v>0.05</v>
      </c>
      <c r="X418" s="14"/>
      <c r="Y418" s="14">
        <v>1</v>
      </c>
      <c r="Z418" t="s">
        <v>1196</v>
      </c>
      <c r="AA418" s="6" t="s">
        <v>1197</v>
      </c>
      <c r="AB418" t="s">
        <v>1197</v>
      </c>
      <c r="AC418" s="6" t="s">
        <v>1198</v>
      </c>
      <c r="AD418" t="s">
        <v>1198</v>
      </c>
      <c r="AE418" s="58"/>
      <c r="AF418" s="58"/>
      <c r="AG418" s="58"/>
    </row>
    <row r="419" spans="1:33" ht="15.75" customHeight="1">
      <c r="A419" s="2">
        <v>137</v>
      </c>
      <c r="B419" s="34" t="s">
        <v>551</v>
      </c>
      <c r="C419">
        <v>3</v>
      </c>
      <c r="D419">
        <v>0</v>
      </c>
      <c r="E419" t="s">
        <v>687</v>
      </c>
      <c r="F419" t="s">
        <v>1193</v>
      </c>
      <c r="G419" s="14" t="s">
        <v>1056</v>
      </c>
      <c r="H419" s="71" t="s">
        <v>1364</v>
      </c>
      <c r="I419" s="71" t="s">
        <v>1363</v>
      </c>
      <c r="J419" s="14"/>
      <c r="K419" s="22">
        <v>3</v>
      </c>
      <c r="L419" s="14" t="s">
        <v>1206</v>
      </c>
      <c r="M419" s="14" t="s">
        <v>1195</v>
      </c>
      <c r="N419" s="14" t="s">
        <v>693</v>
      </c>
      <c r="O419" s="26">
        <v>0</v>
      </c>
      <c r="P419" s="14">
        <v>5</v>
      </c>
      <c r="R419" s="14">
        <v>12.9</v>
      </c>
      <c r="S419" s="59">
        <v>1</v>
      </c>
      <c r="T419" s="14">
        <v>5</v>
      </c>
      <c r="U419" s="6"/>
      <c r="V419" s="14">
        <v>7.3</v>
      </c>
      <c r="W419" s="14">
        <v>0.05</v>
      </c>
      <c r="X419" s="14"/>
      <c r="Y419" s="14">
        <v>1</v>
      </c>
      <c r="Z419" t="s">
        <v>1196</v>
      </c>
      <c r="AA419" s="6" t="s">
        <v>1199</v>
      </c>
      <c r="AB419" t="s">
        <v>1199</v>
      </c>
      <c r="AC419" s="6" t="s">
        <v>1200</v>
      </c>
      <c r="AD419" t="s">
        <v>1200</v>
      </c>
      <c r="AE419" s="58"/>
      <c r="AF419" s="58"/>
      <c r="AG419" s="58"/>
    </row>
    <row r="420" spans="1:33" ht="15.75" customHeight="1">
      <c r="A420" s="2">
        <v>137</v>
      </c>
      <c r="B420" s="34" t="s">
        <v>551</v>
      </c>
      <c r="C420">
        <v>3</v>
      </c>
      <c r="D420">
        <v>0</v>
      </c>
      <c r="E420" t="s">
        <v>687</v>
      </c>
      <c r="F420" t="s">
        <v>1193</v>
      </c>
      <c r="G420" s="14" t="s">
        <v>1056</v>
      </c>
      <c r="H420" s="71" t="s">
        <v>1364</v>
      </c>
      <c r="I420" s="71" t="s">
        <v>1363</v>
      </c>
      <c r="J420" s="14"/>
      <c r="K420" s="22">
        <v>3</v>
      </c>
      <c r="L420" s="14" t="s">
        <v>1206</v>
      </c>
      <c r="M420" s="14" t="s">
        <v>1195</v>
      </c>
      <c r="N420" s="14" t="s">
        <v>693</v>
      </c>
      <c r="O420" s="26">
        <v>0</v>
      </c>
      <c r="P420" s="14">
        <v>5</v>
      </c>
      <c r="R420" s="14">
        <v>12.9</v>
      </c>
      <c r="S420" s="59">
        <v>2</v>
      </c>
      <c r="T420" s="14">
        <v>5</v>
      </c>
      <c r="U420" s="6"/>
      <c r="V420" s="14">
        <v>6.6</v>
      </c>
      <c r="W420" s="14">
        <v>0.05</v>
      </c>
      <c r="X420" s="14"/>
      <c r="Y420" s="14">
        <v>1</v>
      </c>
      <c r="Z420" s="14" t="s">
        <v>1201</v>
      </c>
      <c r="AA420" s="6" t="s">
        <v>1199</v>
      </c>
      <c r="AB420" t="s">
        <v>1199</v>
      </c>
      <c r="AC420" s="60" t="s">
        <v>1202</v>
      </c>
      <c r="AD420" s="60" t="s">
        <v>1202</v>
      </c>
      <c r="AE420" s="58"/>
      <c r="AF420" s="58"/>
      <c r="AG420" s="58"/>
    </row>
    <row r="421" spans="1:33" ht="15.75" customHeight="1">
      <c r="A421" s="2">
        <v>137</v>
      </c>
      <c r="B421" s="34" t="s">
        <v>551</v>
      </c>
      <c r="C421">
        <v>3</v>
      </c>
      <c r="D421">
        <v>0</v>
      </c>
      <c r="E421" t="s">
        <v>687</v>
      </c>
      <c r="F421" t="s">
        <v>1193</v>
      </c>
      <c r="G421" s="14" t="s">
        <v>1056</v>
      </c>
      <c r="H421" s="71" t="s">
        <v>1364</v>
      </c>
      <c r="I421" s="71" t="s">
        <v>1363</v>
      </c>
      <c r="J421" s="14"/>
      <c r="K421" s="22">
        <v>3</v>
      </c>
      <c r="L421" s="14" t="s">
        <v>1206</v>
      </c>
      <c r="M421" s="14" t="s">
        <v>1195</v>
      </c>
      <c r="N421" s="14" t="s">
        <v>693</v>
      </c>
      <c r="O421" s="59">
        <v>1</v>
      </c>
      <c r="P421" s="14">
        <v>5</v>
      </c>
      <c r="R421" s="14">
        <v>7.3</v>
      </c>
      <c r="S421" s="59">
        <v>2</v>
      </c>
      <c r="T421" s="14">
        <v>5</v>
      </c>
      <c r="U421" s="6"/>
      <c r="V421" s="14">
        <v>6.6</v>
      </c>
      <c r="W421" s="14" t="s">
        <v>705</v>
      </c>
      <c r="X421" s="14"/>
      <c r="Y421" s="14">
        <v>0</v>
      </c>
      <c r="Z421" s="14" t="s">
        <v>1203</v>
      </c>
      <c r="AA421" s="6" t="s">
        <v>1200</v>
      </c>
      <c r="AB421" t="s">
        <v>1200</v>
      </c>
      <c r="AC421" s="60" t="s">
        <v>1202</v>
      </c>
      <c r="AD421" s="60" t="s">
        <v>1202</v>
      </c>
      <c r="AE421" s="58"/>
      <c r="AF421" s="58"/>
      <c r="AG421" s="58"/>
    </row>
    <row r="422" spans="1:33" ht="15.75" customHeight="1">
      <c r="A422" s="2">
        <v>137</v>
      </c>
      <c r="B422" s="34" t="s">
        <v>551</v>
      </c>
      <c r="C422">
        <v>3</v>
      </c>
      <c r="D422">
        <v>0</v>
      </c>
      <c r="E422" t="s">
        <v>687</v>
      </c>
      <c r="F422" t="s">
        <v>1193</v>
      </c>
      <c r="G422" s="14" t="s">
        <v>1056</v>
      </c>
      <c r="H422" s="71" t="s">
        <v>1364</v>
      </c>
      <c r="I422" s="71" t="s">
        <v>1363</v>
      </c>
      <c r="J422" s="14"/>
      <c r="K422" s="22">
        <v>3</v>
      </c>
      <c r="L422" s="14" t="s">
        <v>1206</v>
      </c>
      <c r="M422" s="14" t="s">
        <v>1195</v>
      </c>
      <c r="N422" s="14" t="s">
        <v>693</v>
      </c>
      <c r="O422" s="59">
        <v>0</v>
      </c>
      <c r="P422" s="14">
        <v>6</v>
      </c>
      <c r="R422" s="14">
        <v>17.8</v>
      </c>
      <c r="S422" s="59">
        <v>1</v>
      </c>
      <c r="T422" s="14">
        <v>6</v>
      </c>
      <c r="U422" s="6"/>
      <c r="V422" s="14">
        <v>7.7</v>
      </c>
      <c r="W422" s="14">
        <v>0.05</v>
      </c>
      <c r="X422" s="14"/>
      <c r="Y422" s="14" t="s">
        <v>705</v>
      </c>
      <c r="Z422" s="14" t="s">
        <v>1156</v>
      </c>
      <c r="AA422" s="6" t="s">
        <v>1204</v>
      </c>
      <c r="AB422" t="s">
        <v>1204</v>
      </c>
      <c r="AC422" s="6" t="s">
        <v>1205</v>
      </c>
      <c r="AD422" t="s">
        <v>1205</v>
      </c>
      <c r="AE422" s="58"/>
      <c r="AF422" s="58"/>
      <c r="AG422" s="58"/>
    </row>
    <row r="423" spans="1:33" ht="16.5" customHeight="1">
      <c r="A423" s="2">
        <v>137</v>
      </c>
      <c r="B423" s="34" t="s">
        <v>551</v>
      </c>
      <c r="C423">
        <v>1</v>
      </c>
      <c r="D423">
        <v>0</v>
      </c>
      <c r="E423" t="s">
        <v>687</v>
      </c>
      <c r="F423" t="s">
        <v>1193</v>
      </c>
      <c r="G423" s="14" t="s">
        <v>1059</v>
      </c>
      <c r="H423" s="71" t="s">
        <v>1365</v>
      </c>
      <c r="I423" s="71" t="s">
        <v>1363</v>
      </c>
      <c r="J423" s="14"/>
      <c r="K423" s="22">
        <v>1</v>
      </c>
      <c r="L423" s="14" t="s">
        <v>1206</v>
      </c>
      <c r="M423" s="14" t="s">
        <v>1195</v>
      </c>
      <c r="N423" s="14" t="s">
        <v>693</v>
      </c>
      <c r="O423" s="26">
        <v>0</v>
      </c>
      <c r="P423">
        <v>4</v>
      </c>
      <c r="R423" s="14">
        <v>72.599999999999994</v>
      </c>
      <c r="S423" s="26">
        <v>1</v>
      </c>
      <c r="T423" s="6">
        <v>4</v>
      </c>
      <c r="U423" s="6"/>
      <c r="V423" s="14">
        <v>41.1</v>
      </c>
      <c r="W423" s="14">
        <v>0.05</v>
      </c>
      <c r="X423" s="14"/>
      <c r="Y423" s="14">
        <v>1</v>
      </c>
      <c r="Z423" t="s">
        <v>1196</v>
      </c>
      <c r="AA423" s="6" t="s">
        <v>1197</v>
      </c>
      <c r="AB423" t="s">
        <v>1197</v>
      </c>
      <c r="AC423" s="6" t="s">
        <v>1198</v>
      </c>
      <c r="AD423" t="s">
        <v>1198</v>
      </c>
      <c r="AE423" s="58"/>
      <c r="AF423" s="58"/>
      <c r="AG423" s="58"/>
    </row>
    <row r="424" spans="1:33" ht="15.75" customHeight="1">
      <c r="A424" s="2">
        <v>137</v>
      </c>
      <c r="B424" s="34" t="s">
        <v>551</v>
      </c>
      <c r="C424">
        <v>1</v>
      </c>
      <c r="D424">
        <v>0</v>
      </c>
      <c r="E424" t="s">
        <v>687</v>
      </c>
      <c r="F424" t="s">
        <v>1193</v>
      </c>
      <c r="G424" s="14" t="s">
        <v>1059</v>
      </c>
      <c r="H424" s="71" t="s">
        <v>1365</v>
      </c>
      <c r="I424" s="71" t="s">
        <v>1363</v>
      </c>
      <c r="J424" s="14"/>
      <c r="K424" s="22">
        <v>1</v>
      </c>
      <c r="L424" s="14" t="s">
        <v>1206</v>
      </c>
      <c r="M424" s="14" t="s">
        <v>1195</v>
      </c>
      <c r="N424" s="14" t="s">
        <v>693</v>
      </c>
      <c r="O424" s="26">
        <v>0</v>
      </c>
      <c r="P424" s="14">
        <v>5</v>
      </c>
      <c r="R424" s="14">
        <v>69</v>
      </c>
      <c r="S424" s="59">
        <v>1</v>
      </c>
      <c r="T424" s="14">
        <v>5</v>
      </c>
      <c r="U424" s="6"/>
      <c r="V424" s="14">
        <v>59.7</v>
      </c>
      <c r="W424" s="14" t="s">
        <v>705</v>
      </c>
      <c r="X424" s="14"/>
      <c r="Y424" s="14">
        <v>0</v>
      </c>
      <c r="Z424" t="s">
        <v>1196</v>
      </c>
      <c r="AA424" s="6" t="s">
        <v>1199</v>
      </c>
      <c r="AB424" t="s">
        <v>1199</v>
      </c>
      <c r="AC424" s="6" t="s">
        <v>1200</v>
      </c>
      <c r="AD424" t="s">
        <v>1200</v>
      </c>
      <c r="AE424" s="58"/>
      <c r="AF424" s="58"/>
      <c r="AG424" s="58"/>
    </row>
    <row r="425" spans="1:33" ht="15.75" customHeight="1">
      <c r="A425" s="2">
        <v>137</v>
      </c>
      <c r="B425" s="34" t="s">
        <v>551</v>
      </c>
      <c r="C425">
        <v>1</v>
      </c>
      <c r="D425">
        <v>0</v>
      </c>
      <c r="E425" t="s">
        <v>687</v>
      </c>
      <c r="F425" t="s">
        <v>1193</v>
      </c>
      <c r="G425" s="14" t="s">
        <v>1059</v>
      </c>
      <c r="H425" s="71" t="s">
        <v>1365</v>
      </c>
      <c r="I425" s="71" t="s">
        <v>1363</v>
      </c>
      <c r="J425" s="14"/>
      <c r="K425" s="22">
        <v>1</v>
      </c>
      <c r="L425" s="14" t="s">
        <v>1206</v>
      </c>
      <c r="M425" s="14" t="s">
        <v>1195</v>
      </c>
      <c r="N425" s="14" t="s">
        <v>693</v>
      </c>
      <c r="O425" s="26">
        <v>0</v>
      </c>
      <c r="P425" s="14">
        <v>5</v>
      </c>
      <c r="R425" s="14">
        <v>69</v>
      </c>
      <c r="S425" s="59">
        <v>2</v>
      </c>
      <c r="T425" s="14">
        <v>5</v>
      </c>
      <c r="U425" s="6"/>
      <c r="V425" s="14">
        <v>36.700000000000003</v>
      </c>
      <c r="W425" s="14">
        <v>0.05</v>
      </c>
      <c r="X425" s="14"/>
      <c r="Y425" s="14">
        <v>1</v>
      </c>
      <c r="Z425" s="14" t="s">
        <v>1201</v>
      </c>
      <c r="AA425" s="6" t="s">
        <v>1199</v>
      </c>
      <c r="AB425" t="s">
        <v>1199</v>
      </c>
      <c r="AC425" s="60" t="s">
        <v>1202</v>
      </c>
      <c r="AD425" s="60" t="s">
        <v>1202</v>
      </c>
      <c r="AE425" s="58"/>
      <c r="AF425" s="58"/>
      <c r="AG425" s="58"/>
    </row>
    <row r="426" spans="1:33" ht="15.75" customHeight="1">
      <c r="A426" s="2">
        <v>137</v>
      </c>
      <c r="B426" s="34" t="s">
        <v>551</v>
      </c>
      <c r="C426">
        <v>1</v>
      </c>
      <c r="D426">
        <v>0</v>
      </c>
      <c r="E426" t="s">
        <v>687</v>
      </c>
      <c r="F426" t="s">
        <v>1193</v>
      </c>
      <c r="G426" s="14" t="s">
        <v>1059</v>
      </c>
      <c r="H426" s="71" t="s">
        <v>1365</v>
      </c>
      <c r="I426" s="71" t="s">
        <v>1363</v>
      </c>
      <c r="J426" s="14"/>
      <c r="K426" s="22">
        <v>1</v>
      </c>
      <c r="L426" s="14" t="s">
        <v>1206</v>
      </c>
      <c r="M426" s="14" t="s">
        <v>1195</v>
      </c>
      <c r="N426" s="14" t="s">
        <v>693</v>
      </c>
      <c r="O426" s="59">
        <v>1</v>
      </c>
      <c r="P426" s="14">
        <v>5</v>
      </c>
      <c r="R426" s="14">
        <v>59.7</v>
      </c>
      <c r="S426" s="59">
        <v>2</v>
      </c>
      <c r="T426" s="14">
        <v>5</v>
      </c>
      <c r="U426" s="6"/>
      <c r="V426" s="14">
        <v>36.700000000000003</v>
      </c>
      <c r="W426" s="14" t="s">
        <v>705</v>
      </c>
      <c r="X426" s="14"/>
      <c r="Y426" s="14">
        <v>0</v>
      </c>
      <c r="Z426" s="14" t="s">
        <v>1203</v>
      </c>
      <c r="AA426" s="6" t="s">
        <v>1200</v>
      </c>
      <c r="AB426" t="s">
        <v>1200</v>
      </c>
      <c r="AC426" s="60" t="s">
        <v>1202</v>
      </c>
      <c r="AD426" s="60" t="s">
        <v>1202</v>
      </c>
      <c r="AE426" s="58"/>
      <c r="AF426" s="58"/>
      <c r="AG426" s="58"/>
    </row>
    <row r="427" spans="1:33" ht="15.75" customHeight="1">
      <c r="A427" s="2">
        <v>137</v>
      </c>
      <c r="B427" s="34" t="s">
        <v>551</v>
      </c>
      <c r="C427">
        <v>1</v>
      </c>
      <c r="D427">
        <v>0</v>
      </c>
      <c r="E427" t="s">
        <v>687</v>
      </c>
      <c r="F427" t="s">
        <v>1193</v>
      </c>
      <c r="G427" s="14" t="s">
        <v>1059</v>
      </c>
      <c r="H427" s="71" t="s">
        <v>1365</v>
      </c>
      <c r="I427" s="71" t="s">
        <v>1363</v>
      </c>
      <c r="J427" s="14"/>
      <c r="K427" s="22">
        <v>1</v>
      </c>
      <c r="L427" s="14" t="s">
        <v>1206</v>
      </c>
      <c r="M427" s="14" t="s">
        <v>1195</v>
      </c>
      <c r="N427" s="14" t="s">
        <v>693</v>
      </c>
      <c r="O427" s="59">
        <v>0</v>
      </c>
      <c r="P427" s="14">
        <v>6</v>
      </c>
      <c r="R427" s="14">
        <v>85.5</v>
      </c>
      <c r="S427" s="59">
        <v>1</v>
      </c>
      <c r="T427" s="14">
        <v>6</v>
      </c>
      <c r="U427" s="6"/>
      <c r="V427" s="14">
        <v>73.900000000000006</v>
      </c>
      <c r="W427" s="14" t="s">
        <v>705</v>
      </c>
      <c r="X427" s="14"/>
      <c r="Y427" s="14">
        <v>0</v>
      </c>
      <c r="Z427" s="14" t="s">
        <v>1156</v>
      </c>
      <c r="AA427" s="6" t="s">
        <v>1204</v>
      </c>
      <c r="AB427" t="s">
        <v>1204</v>
      </c>
      <c r="AC427" s="6" t="s">
        <v>1205</v>
      </c>
      <c r="AD427" t="s">
        <v>1205</v>
      </c>
      <c r="AE427" s="58"/>
      <c r="AF427" s="58"/>
      <c r="AG427" s="58"/>
    </row>
    <row r="428" spans="1:33" ht="16.5" customHeight="1">
      <c r="A428" s="2">
        <v>137</v>
      </c>
      <c r="B428" s="34" t="s">
        <v>551</v>
      </c>
      <c r="C428">
        <v>2</v>
      </c>
      <c r="D428">
        <v>0</v>
      </c>
      <c r="E428" t="s">
        <v>687</v>
      </c>
      <c r="F428" t="s">
        <v>1193</v>
      </c>
      <c r="G428" s="14" t="s">
        <v>1059</v>
      </c>
      <c r="H428" s="71" t="s">
        <v>1365</v>
      </c>
      <c r="I428" s="71" t="s">
        <v>1363</v>
      </c>
      <c r="J428" s="14"/>
      <c r="K428" s="22">
        <v>2</v>
      </c>
      <c r="L428" s="14" t="s">
        <v>1206</v>
      </c>
      <c r="M428" s="14" t="s">
        <v>1195</v>
      </c>
      <c r="N428" s="14" t="s">
        <v>693</v>
      </c>
      <c r="O428" s="26">
        <v>0</v>
      </c>
      <c r="P428">
        <v>4</v>
      </c>
      <c r="R428" s="14">
        <v>8.4</v>
      </c>
      <c r="S428" s="26">
        <v>1</v>
      </c>
      <c r="T428" s="6">
        <v>4</v>
      </c>
      <c r="U428" s="6"/>
      <c r="V428" s="14">
        <v>12.5</v>
      </c>
      <c r="W428" s="14" t="s">
        <v>705</v>
      </c>
      <c r="X428" s="14"/>
      <c r="Y428" s="14">
        <v>0</v>
      </c>
      <c r="Z428" t="s">
        <v>1196</v>
      </c>
      <c r="AA428" s="6" t="s">
        <v>1197</v>
      </c>
      <c r="AB428" t="s">
        <v>1197</v>
      </c>
      <c r="AC428" s="6" t="s">
        <v>1198</v>
      </c>
      <c r="AD428" t="s">
        <v>1198</v>
      </c>
      <c r="AE428" s="58"/>
      <c r="AF428" s="58"/>
      <c r="AG428" s="58"/>
    </row>
    <row r="429" spans="1:33" ht="15.75" customHeight="1">
      <c r="A429" s="2">
        <v>137</v>
      </c>
      <c r="B429" s="34" t="s">
        <v>551</v>
      </c>
      <c r="C429">
        <v>2</v>
      </c>
      <c r="D429">
        <v>0</v>
      </c>
      <c r="E429" t="s">
        <v>687</v>
      </c>
      <c r="F429" t="s">
        <v>1193</v>
      </c>
      <c r="G429" s="14" t="s">
        <v>1059</v>
      </c>
      <c r="H429" s="71" t="s">
        <v>1365</v>
      </c>
      <c r="I429" s="71" t="s">
        <v>1363</v>
      </c>
      <c r="J429" s="14"/>
      <c r="K429" s="22">
        <v>2</v>
      </c>
      <c r="L429" s="14" t="s">
        <v>1206</v>
      </c>
      <c r="M429" s="14" t="s">
        <v>1195</v>
      </c>
      <c r="N429" s="14" t="s">
        <v>693</v>
      </c>
      <c r="O429" s="26">
        <v>0</v>
      </c>
      <c r="P429" s="14">
        <v>5</v>
      </c>
      <c r="R429" s="14">
        <v>24.1</v>
      </c>
      <c r="S429" s="59">
        <v>1</v>
      </c>
      <c r="T429" s="14">
        <v>5</v>
      </c>
      <c r="U429" s="6"/>
      <c r="V429" s="14">
        <v>15.2</v>
      </c>
      <c r="W429" s="14" t="s">
        <v>705</v>
      </c>
      <c r="X429" s="14"/>
      <c r="Y429" s="14">
        <v>0</v>
      </c>
      <c r="Z429" t="s">
        <v>1196</v>
      </c>
      <c r="AA429" s="6" t="s">
        <v>1199</v>
      </c>
      <c r="AB429" t="s">
        <v>1199</v>
      </c>
      <c r="AC429" s="6" t="s">
        <v>1200</v>
      </c>
      <c r="AD429" t="s">
        <v>1200</v>
      </c>
      <c r="AE429" s="58"/>
      <c r="AF429" s="58"/>
      <c r="AG429" s="58"/>
    </row>
    <row r="430" spans="1:33" ht="15.75" customHeight="1">
      <c r="A430" s="2">
        <v>137</v>
      </c>
      <c r="B430" s="34" t="s">
        <v>551</v>
      </c>
      <c r="C430">
        <v>2</v>
      </c>
      <c r="D430">
        <v>0</v>
      </c>
      <c r="E430" t="s">
        <v>687</v>
      </c>
      <c r="F430" t="s">
        <v>1193</v>
      </c>
      <c r="G430" s="14" t="s">
        <v>1059</v>
      </c>
      <c r="H430" s="71" t="s">
        <v>1365</v>
      </c>
      <c r="I430" s="71" t="s">
        <v>1363</v>
      </c>
      <c r="J430" s="14"/>
      <c r="K430" s="22">
        <v>2</v>
      </c>
      <c r="L430" s="14" t="s">
        <v>1206</v>
      </c>
      <c r="M430" s="14" t="s">
        <v>1195</v>
      </c>
      <c r="N430" s="14" t="s">
        <v>693</v>
      </c>
      <c r="O430" s="26">
        <v>0</v>
      </c>
      <c r="P430" s="14">
        <v>5</v>
      </c>
      <c r="R430" s="14">
        <v>24.1</v>
      </c>
      <c r="S430" s="59">
        <v>2</v>
      </c>
      <c r="T430" s="14">
        <v>5</v>
      </c>
      <c r="U430" s="6"/>
      <c r="V430" s="14">
        <v>7.5</v>
      </c>
      <c r="W430" s="14">
        <v>0.05</v>
      </c>
      <c r="X430" s="14"/>
      <c r="Y430" s="14">
        <v>1</v>
      </c>
      <c r="Z430" s="14" t="s">
        <v>1201</v>
      </c>
      <c r="AA430" s="6" t="s">
        <v>1199</v>
      </c>
      <c r="AB430" t="s">
        <v>1199</v>
      </c>
      <c r="AC430" s="60" t="s">
        <v>1202</v>
      </c>
      <c r="AD430" s="60" t="s">
        <v>1202</v>
      </c>
      <c r="AE430" s="58"/>
      <c r="AF430" s="58"/>
      <c r="AG430" s="58"/>
    </row>
    <row r="431" spans="1:33" ht="15.75" customHeight="1">
      <c r="A431" s="2">
        <v>137</v>
      </c>
      <c r="B431" s="34" t="s">
        <v>551</v>
      </c>
      <c r="C431">
        <v>2</v>
      </c>
      <c r="D431">
        <v>0</v>
      </c>
      <c r="E431" t="s">
        <v>687</v>
      </c>
      <c r="F431" t="s">
        <v>1193</v>
      </c>
      <c r="G431" s="14" t="s">
        <v>1059</v>
      </c>
      <c r="H431" s="71" t="s">
        <v>1365</v>
      </c>
      <c r="I431" s="71" t="s">
        <v>1363</v>
      </c>
      <c r="J431" s="14"/>
      <c r="K431" s="22">
        <v>2</v>
      </c>
      <c r="L431" s="14" t="s">
        <v>1206</v>
      </c>
      <c r="M431" s="14" t="s">
        <v>1195</v>
      </c>
      <c r="N431" s="14" t="s">
        <v>693</v>
      </c>
      <c r="O431" s="59">
        <v>1</v>
      </c>
      <c r="P431" s="14">
        <v>5</v>
      </c>
      <c r="R431" s="14">
        <v>15.2</v>
      </c>
      <c r="S431" s="59">
        <v>2</v>
      </c>
      <c r="T431" s="14">
        <v>5</v>
      </c>
      <c r="U431" s="6"/>
      <c r="V431" s="14">
        <v>7.5</v>
      </c>
      <c r="W431" s="14" t="s">
        <v>705</v>
      </c>
      <c r="X431" s="14"/>
      <c r="Y431" s="14">
        <v>0</v>
      </c>
      <c r="Z431" s="14" t="s">
        <v>1203</v>
      </c>
      <c r="AA431" s="6" t="s">
        <v>1200</v>
      </c>
      <c r="AB431" t="s">
        <v>1200</v>
      </c>
      <c r="AC431" s="60" t="s">
        <v>1202</v>
      </c>
      <c r="AD431" s="60" t="s">
        <v>1202</v>
      </c>
      <c r="AE431" s="58"/>
      <c r="AF431" s="58"/>
      <c r="AG431" s="58"/>
    </row>
    <row r="432" spans="1:33" ht="15.75" customHeight="1">
      <c r="A432" s="2">
        <v>137</v>
      </c>
      <c r="B432" s="34" t="s">
        <v>551</v>
      </c>
      <c r="C432">
        <v>2</v>
      </c>
      <c r="D432">
        <v>0</v>
      </c>
      <c r="E432" t="s">
        <v>687</v>
      </c>
      <c r="F432" t="s">
        <v>1193</v>
      </c>
      <c r="G432" s="14" t="s">
        <v>1059</v>
      </c>
      <c r="H432" s="71" t="s">
        <v>1365</v>
      </c>
      <c r="I432" s="71" t="s">
        <v>1363</v>
      </c>
      <c r="J432" s="14"/>
      <c r="K432" s="22">
        <v>2</v>
      </c>
      <c r="L432" s="14" t="s">
        <v>1206</v>
      </c>
      <c r="M432" s="14" t="s">
        <v>1195</v>
      </c>
      <c r="N432" s="14" t="s">
        <v>693</v>
      </c>
      <c r="O432" s="59">
        <v>0</v>
      </c>
      <c r="P432" s="14">
        <v>6</v>
      </c>
      <c r="R432" s="14">
        <v>17.399999999999999</v>
      </c>
      <c r="S432" s="59">
        <v>1</v>
      </c>
      <c r="T432" s="14">
        <v>6</v>
      </c>
      <c r="U432" s="6"/>
      <c r="V432" s="14">
        <v>17.399999999999999</v>
      </c>
      <c r="W432" s="14" t="s">
        <v>705</v>
      </c>
      <c r="X432" s="14"/>
      <c r="Y432" s="14">
        <v>0</v>
      </c>
      <c r="Z432" s="14" t="s">
        <v>1156</v>
      </c>
      <c r="AA432" s="6" t="s">
        <v>1204</v>
      </c>
      <c r="AB432" t="s">
        <v>1204</v>
      </c>
      <c r="AC432" s="6" t="s">
        <v>1205</v>
      </c>
      <c r="AD432" t="s">
        <v>1205</v>
      </c>
      <c r="AE432" s="58"/>
      <c r="AF432" s="58"/>
      <c r="AG432" s="58"/>
    </row>
    <row r="433" spans="1:33" ht="16.5" customHeight="1">
      <c r="A433" s="2">
        <v>137</v>
      </c>
      <c r="B433" s="34" t="s">
        <v>551</v>
      </c>
      <c r="C433">
        <v>3</v>
      </c>
      <c r="D433">
        <v>0</v>
      </c>
      <c r="E433" t="s">
        <v>687</v>
      </c>
      <c r="F433" t="s">
        <v>1193</v>
      </c>
      <c r="G433" s="14" t="s">
        <v>1059</v>
      </c>
      <c r="H433" s="71" t="s">
        <v>1365</v>
      </c>
      <c r="I433" s="71" t="s">
        <v>1363</v>
      </c>
      <c r="J433" s="14"/>
      <c r="K433" s="22">
        <v>3</v>
      </c>
      <c r="L433" s="14" t="s">
        <v>1206</v>
      </c>
      <c r="M433" s="14" t="s">
        <v>1195</v>
      </c>
      <c r="N433" s="14" t="s">
        <v>693</v>
      </c>
      <c r="O433" s="26">
        <v>0</v>
      </c>
      <c r="P433">
        <v>4</v>
      </c>
      <c r="R433" s="14">
        <v>27.1</v>
      </c>
      <c r="S433" s="26">
        <v>1</v>
      </c>
      <c r="T433" s="6">
        <v>4</v>
      </c>
      <c r="U433" s="6"/>
      <c r="V433" s="14">
        <v>11.5</v>
      </c>
      <c r="W433" s="14" t="s">
        <v>705</v>
      </c>
      <c r="X433" s="14"/>
      <c r="Y433" s="14">
        <v>0</v>
      </c>
      <c r="Z433" t="s">
        <v>1196</v>
      </c>
      <c r="AA433" s="6" t="s">
        <v>1197</v>
      </c>
      <c r="AB433" t="s">
        <v>1197</v>
      </c>
      <c r="AC433" s="6" t="s">
        <v>1198</v>
      </c>
      <c r="AD433" t="s">
        <v>1198</v>
      </c>
      <c r="AE433" s="58"/>
      <c r="AF433" s="58"/>
      <c r="AG433" s="58"/>
    </row>
    <row r="434" spans="1:33" ht="15.75" customHeight="1">
      <c r="A434" s="2">
        <v>137</v>
      </c>
      <c r="B434" s="34" t="s">
        <v>551</v>
      </c>
      <c r="C434">
        <v>3</v>
      </c>
      <c r="D434">
        <v>0</v>
      </c>
      <c r="E434" t="s">
        <v>687</v>
      </c>
      <c r="F434" t="s">
        <v>1193</v>
      </c>
      <c r="G434" s="14" t="s">
        <v>1059</v>
      </c>
      <c r="H434" s="71" t="s">
        <v>1365</v>
      </c>
      <c r="I434" s="71" t="s">
        <v>1363</v>
      </c>
      <c r="J434" s="14"/>
      <c r="K434" s="22">
        <v>3</v>
      </c>
      <c r="L434" s="14" t="s">
        <v>1206</v>
      </c>
      <c r="M434" s="14" t="s">
        <v>1195</v>
      </c>
      <c r="N434" s="14" t="s">
        <v>693</v>
      </c>
      <c r="O434" s="26">
        <v>0</v>
      </c>
      <c r="P434" s="14">
        <v>5</v>
      </c>
      <c r="R434" s="14">
        <v>31.8</v>
      </c>
      <c r="S434" s="59">
        <v>1</v>
      </c>
      <c r="T434" s="14">
        <v>5</v>
      </c>
      <c r="U434" s="6"/>
      <c r="V434" s="14">
        <v>8</v>
      </c>
      <c r="W434" s="14" t="s">
        <v>705</v>
      </c>
      <c r="X434" s="14"/>
      <c r="Y434" s="14">
        <v>0</v>
      </c>
      <c r="Z434" t="s">
        <v>1196</v>
      </c>
      <c r="AA434" s="6" t="s">
        <v>1199</v>
      </c>
      <c r="AB434" t="s">
        <v>1199</v>
      </c>
      <c r="AC434" s="6" t="s">
        <v>1200</v>
      </c>
      <c r="AD434" t="s">
        <v>1200</v>
      </c>
      <c r="AE434" s="58"/>
      <c r="AF434" s="58"/>
      <c r="AG434" s="58"/>
    </row>
    <row r="435" spans="1:33" ht="15.75" customHeight="1">
      <c r="A435" s="2">
        <v>137</v>
      </c>
      <c r="B435" s="34" t="s">
        <v>551</v>
      </c>
      <c r="C435">
        <v>3</v>
      </c>
      <c r="D435">
        <v>0</v>
      </c>
      <c r="E435" t="s">
        <v>687</v>
      </c>
      <c r="F435" t="s">
        <v>1193</v>
      </c>
      <c r="G435" s="14" t="s">
        <v>1059</v>
      </c>
      <c r="H435" s="71" t="s">
        <v>1365</v>
      </c>
      <c r="I435" s="71" t="s">
        <v>1363</v>
      </c>
      <c r="J435" s="14"/>
      <c r="K435" s="22">
        <v>3</v>
      </c>
      <c r="L435" s="14" t="s">
        <v>1206</v>
      </c>
      <c r="M435" s="14" t="s">
        <v>1195</v>
      </c>
      <c r="N435" s="14" t="s">
        <v>693</v>
      </c>
      <c r="O435" s="26">
        <v>0</v>
      </c>
      <c r="P435" s="14">
        <v>5</v>
      </c>
      <c r="R435" s="14">
        <v>31.8</v>
      </c>
      <c r="S435" s="59">
        <v>2</v>
      </c>
      <c r="T435" s="14">
        <v>5</v>
      </c>
      <c r="U435" s="6"/>
      <c r="V435" s="14">
        <v>10.3</v>
      </c>
      <c r="W435" s="14" t="s">
        <v>705</v>
      </c>
      <c r="X435" s="14"/>
      <c r="Y435" s="14">
        <v>0</v>
      </c>
      <c r="Z435" s="14" t="s">
        <v>1201</v>
      </c>
      <c r="AA435" s="6" t="s">
        <v>1199</v>
      </c>
      <c r="AB435" t="s">
        <v>1199</v>
      </c>
      <c r="AC435" s="60" t="s">
        <v>1202</v>
      </c>
      <c r="AD435" s="60" t="s">
        <v>1202</v>
      </c>
      <c r="AE435" s="58"/>
      <c r="AF435" s="58"/>
      <c r="AG435" s="58"/>
    </row>
    <row r="436" spans="1:33" ht="15.75" customHeight="1">
      <c r="A436" s="2">
        <v>137</v>
      </c>
      <c r="B436" s="34" t="s">
        <v>551</v>
      </c>
      <c r="C436">
        <v>3</v>
      </c>
      <c r="D436">
        <v>0</v>
      </c>
      <c r="E436" t="s">
        <v>687</v>
      </c>
      <c r="F436" t="s">
        <v>1193</v>
      </c>
      <c r="G436" s="14" t="s">
        <v>1059</v>
      </c>
      <c r="H436" s="71" t="s">
        <v>1365</v>
      </c>
      <c r="I436" s="71" t="s">
        <v>1363</v>
      </c>
      <c r="J436" s="14"/>
      <c r="K436" s="22">
        <v>3</v>
      </c>
      <c r="L436" s="14" t="s">
        <v>1206</v>
      </c>
      <c r="M436" s="14" t="s">
        <v>1195</v>
      </c>
      <c r="N436" s="14" t="s">
        <v>693</v>
      </c>
      <c r="O436" s="59">
        <v>1</v>
      </c>
      <c r="P436" s="14">
        <v>5</v>
      </c>
      <c r="R436" s="14">
        <v>8</v>
      </c>
      <c r="S436" s="59">
        <v>2</v>
      </c>
      <c r="T436" s="14">
        <v>5</v>
      </c>
      <c r="U436" s="6"/>
      <c r="V436" s="14">
        <v>10.3</v>
      </c>
      <c r="W436" s="14" t="s">
        <v>705</v>
      </c>
      <c r="X436" s="14"/>
      <c r="Y436" s="14">
        <v>0</v>
      </c>
      <c r="Z436" s="14" t="s">
        <v>1203</v>
      </c>
      <c r="AA436" s="6" t="s">
        <v>1200</v>
      </c>
      <c r="AB436" t="s">
        <v>1200</v>
      </c>
      <c r="AC436" s="60" t="s">
        <v>1202</v>
      </c>
      <c r="AD436" s="60" t="s">
        <v>1202</v>
      </c>
      <c r="AE436" s="58"/>
      <c r="AF436" s="58"/>
      <c r="AG436" s="58"/>
    </row>
    <row r="437" spans="1:33" ht="15" customHeight="1">
      <c r="A437" s="2">
        <v>137</v>
      </c>
      <c r="B437" s="34" t="s">
        <v>551</v>
      </c>
      <c r="C437">
        <v>3</v>
      </c>
      <c r="D437">
        <v>0</v>
      </c>
      <c r="E437" t="s">
        <v>687</v>
      </c>
      <c r="F437" t="s">
        <v>1193</v>
      </c>
      <c r="G437" s="14" t="s">
        <v>1059</v>
      </c>
      <c r="H437" s="71" t="s">
        <v>1365</v>
      </c>
      <c r="I437" s="71" t="s">
        <v>1363</v>
      </c>
      <c r="J437" s="14"/>
      <c r="K437" s="22">
        <v>3</v>
      </c>
      <c r="L437" s="14" t="s">
        <v>1206</v>
      </c>
      <c r="M437" s="14" t="s">
        <v>1195</v>
      </c>
      <c r="N437" s="14" t="s">
        <v>693</v>
      </c>
      <c r="O437" s="59">
        <v>0</v>
      </c>
      <c r="P437" s="14">
        <v>6</v>
      </c>
      <c r="R437" s="14">
        <v>36.299999999999997</v>
      </c>
      <c r="S437" s="59">
        <v>1</v>
      </c>
      <c r="T437" s="14">
        <v>6</v>
      </c>
      <c r="U437" s="6"/>
      <c r="V437" s="14">
        <v>20.7</v>
      </c>
      <c r="W437" s="14" t="s">
        <v>705</v>
      </c>
      <c r="X437" s="14"/>
      <c r="Y437" s="14">
        <v>0</v>
      </c>
      <c r="Z437" s="14" t="s">
        <v>1156</v>
      </c>
      <c r="AA437" s="6" t="s">
        <v>1204</v>
      </c>
      <c r="AB437" t="s">
        <v>1204</v>
      </c>
      <c r="AC437" s="6" t="s">
        <v>1205</v>
      </c>
      <c r="AD437" t="s">
        <v>1205</v>
      </c>
      <c r="AE437" s="58"/>
      <c r="AF437" s="58"/>
      <c r="AG437" s="58"/>
    </row>
    <row r="438" spans="1:33" ht="15.75" customHeight="1">
      <c r="A438" s="61">
        <v>137</v>
      </c>
      <c r="B438" s="34" t="s">
        <v>551</v>
      </c>
      <c r="C438" s="62">
        <v>1</v>
      </c>
      <c r="D438" s="62">
        <v>0</v>
      </c>
      <c r="E438" s="14" t="s">
        <v>687</v>
      </c>
      <c r="F438" s="14" t="s">
        <v>688</v>
      </c>
      <c r="G438" s="14" t="s">
        <v>943</v>
      </c>
      <c r="H438" s="71" t="s">
        <v>711</v>
      </c>
      <c r="I438" s="14"/>
      <c r="J438" s="14"/>
      <c r="K438" s="62">
        <v>1</v>
      </c>
      <c r="L438" s="14" t="s">
        <v>986</v>
      </c>
      <c r="M438" s="14" t="s">
        <v>1195</v>
      </c>
      <c r="N438" s="14" t="s">
        <v>693</v>
      </c>
      <c r="O438" s="63">
        <v>0</v>
      </c>
      <c r="P438" s="9">
        <v>4</v>
      </c>
      <c r="Q438" s="14"/>
      <c r="R438" s="14">
        <v>6.8</v>
      </c>
      <c r="S438" s="64">
        <v>1</v>
      </c>
      <c r="T438" s="9">
        <v>4</v>
      </c>
      <c r="U438" s="14"/>
      <c r="V438" s="14">
        <v>6.6</v>
      </c>
      <c r="W438" s="14" t="s">
        <v>705</v>
      </c>
      <c r="X438" s="14"/>
      <c r="Y438" s="14">
        <v>0</v>
      </c>
      <c r="Z438" s="14" t="s">
        <v>1196</v>
      </c>
      <c r="AA438" s="6" t="s">
        <v>1197</v>
      </c>
      <c r="AB438" t="s">
        <v>1197</v>
      </c>
      <c r="AC438" s="6" t="s">
        <v>1198</v>
      </c>
      <c r="AD438" t="s">
        <v>1198</v>
      </c>
      <c r="AE438" s="58"/>
      <c r="AF438" s="58"/>
      <c r="AG438" s="58"/>
    </row>
    <row r="439" spans="1:33" ht="15.75" customHeight="1">
      <c r="A439" s="61">
        <v>137</v>
      </c>
      <c r="B439" s="34" t="s">
        <v>551</v>
      </c>
      <c r="C439" s="62">
        <v>1</v>
      </c>
      <c r="D439" s="62">
        <v>0</v>
      </c>
      <c r="E439" s="14" t="s">
        <v>687</v>
      </c>
      <c r="F439" s="14" t="s">
        <v>688</v>
      </c>
      <c r="G439" s="14" t="s">
        <v>943</v>
      </c>
      <c r="H439" s="71" t="s">
        <v>711</v>
      </c>
      <c r="I439" s="14"/>
      <c r="J439" s="14"/>
      <c r="K439" s="62">
        <v>1</v>
      </c>
      <c r="L439" s="14" t="s">
        <v>986</v>
      </c>
      <c r="M439" s="14" t="s">
        <v>1195</v>
      </c>
      <c r="N439" s="14" t="s">
        <v>693</v>
      </c>
      <c r="O439" s="63">
        <v>0</v>
      </c>
      <c r="P439" s="62">
        <v>5</v>
      </c>
      <c r="Q439" s="14"/>
      <c r="R439" s="14">
        <v>8.4</v>
      </c>
      <c r="S439" s="64">
        <v>1</v>
      </c>
      <c r="T439" s="62">
        <v>5</v>
      </c>
      <c r="U439" s="14"/>
      <c r="V439" s="14">
        <v>8.5</v>
      </c>
      <c r="W439" s="14" t="s">
        <v>705</v>
      </c>
      <c r="X439" s="14"/>
      <c r="Y439" s="14">
        <v>0</v>
      </c>
      <c r="Z439" s="14" t="s">
        <v>1196</v>
      </c>
      <c r="AA439" s="6" t="s">
        <v>1199</v>
      </c>
      <c r="AB439" t="s">
        <v>1199</v>
      </c>
      <c r="AC439" s="6" t="s">
        <v>1200</v>
      </c>
      <c r="AD439" t="s">
        <v>1200</v>
      </c>
      <c r="AE439" s="58"/>
      <c r="AF439" s="58"/>
      <c r="AG439" s="58"/>
    </row>
    <row r="440" spans="1:33" ht="15.75" customHeight="1">
      <c r="A440" s="61">
        <v>137</v>
      </c>
      <c r="B440" s="34" t="s">
        <v>551</v>
      </c>
      <c r="C440" s="62">
        <v>1</v>
      </c>
      <c r="D440" s="62">
        <v>0</v>
      </c>
      <c r="E440" s="14" t="s">
        <v>687</v>
      </c>
      <c r="F440" s="14" t="s">
        <v>688</v>
      </c>
      <c r="G440" s="14" t="s">
        <v>943</v>
      </c>
      <c r="H440" s="71" t="s">
        <v>711</v>
      </c>
      <c r="I440" s="14"/>
      <c r="J440" s="14"/>
      <c r="K440" s="62">
        <v>1</v>
      </c>
      <c r="L440" s="14" t="s">
        <v>986</v>
      </c>
      <c r="M440" s="14" t="s">
        <v>1195</v>
      </c>
      <c r="N440" s="14" t="s">
        <v>693</v>
      </c>
      <c r="O440" s="63">
        <v>0</v>
      </c>
      <c r="P440" s="62">
        <v>5</v>
      </c>
      <c r="Q440" s="14"/>
      <c r="R440" s="14">
        <v>8.4</v>
      </c>
      <c r="S440" s="64">
        <v>2</v>
      </c>
      <c r="T440" s="62">
        <v>5</v>
      </c>
      <c r="U440" s="14"/>
      <c r="V440" s="14">
        <v>8.9</v>
      </c>
      <c r="W440" s="14" t="s">
        <v>705</v>
      </c>
      <c r="X440" s="14"/>
      <c r="Y440" s="14">
        <v>0</v>
      </c>
      <c r="Z440" s="14" t="s">
        <v>1201</v>
      </c>
      <c r="AA440" s="6" t="s">
        <v>1199</v>
      </c>
      <c r="AB440" t="s">
        <v>1199</v>
      </c>
      <c r="AC440" s="60" t="s">
        <v>1202</v>
      </c>
      <c r="AD440" s="60" t="s">
        <v>1202</v>
      </c>
      <c r="AE440" s="58"/>
      <c r="AF440" s="58"/>
      <c r="AG440" s="58"/>
    </row>
    <row r="441" spans="1:33" ht="15.75" customHeight="1">
      <c r="A441" s="61">
        <v>137</v>
      </c>
      <c r="B441" s="34" t="s">
        <v>551</v>
      </c>
      <c r="C441" s="62">
        <v>1</v>
      </c>
      <c r="D441" s="62">
        <v>0</v>
      </c>
      <c r="E441" s="14" t="s">
        <v>687</v>
      </c>
      <c r="F441" s="14" t="s">
        <v>688</v>
      </c>
      <c r="G441" s="14" t="s">
        <v>943</v>
      </c>
      <c r="H441" s="71" t="s">
        <v>711</v>
      </c>
      <c r="I441" s="14"/>
      <c r="J441" s="14"/>
      <c r="K441" s="62">
        <v>1</v>
      </c>
      <c r="L441" s="14" t="s">
        <v>986</v>
      </c>
      <c r="M441" s="14" t="s">
        <v>1195</v>
      </c>
      <c r="N441" s="14" t="s">
        <v>693</v>
      </c>
      <c r="O441" s="64">
        <v>1</v>
      </c>
      <c r="P441" s="62">
        <v>5</v>
      </c>
      <c r="Q441" s="14"/>
      <c r="R441" s="14">
        <v>8.5</v>
      </c>
      <c r="S441" s="64">
        <v>2</v>
      </c>
      <c r="T441" s="62">
        <v>5</v>
      </c>
      <c r="U441" s="14"/>
      <c r="V441" s="14">
        <v>8.9</v>
      </c>
      <c r="W441" s="14" t="s">
        <v>705</v>
      </c>
      <c r="X441" s="14"/>
      <c r="Y441" s="14">
        <v>0</v>
      </c>
      <c r="Z441" s="14" t="s">
        <v>1203</v>
      </c>
      <c r="AA441" s="6" t="s">
        <v>1200</v>
      </c>
      <c r="AB441" t="s">
        <v>1200</v>
      </c>
      <c r="AC441" s="60" t="s">
        <v>1202</v>
      </c>
      <c r="AD441" s="60" t="s">
        <v>1202</v>
      </c>
      <c r="AE441" s="58"/>
      <c r="AF441" s="58"/>
      <c r="AG441" s="58"/>
    </row>
    <row r="442" spans="1:33" ht="15" customHeight="1">
      <c r="A442" s="61">
        <v>137</v>
      </c>
      <c r="B442" s="34" t="s">
        <v>551</v>
      </c>
      <c r="C442" s="62">
        <v>1</v>
      </c>
      <c r="D442" s="62">
        <v>0</v>
      </c>
      <c r="E442" s="14" t="s">
        <v>687</v>
      </c>
      <c r="F442" s="14" t="s">
        <v>688</v>
      </c>
      <c r="G442" s="14" t="s">
        <v>943</v>
      </c>
      <c r="H442" s="71" t="s">
        <v>711</v>
      </c>
      <c r="I442" s="14"/>
      <c r="J442" s="14"/>
      <c r="K442" s="62">
        <v>1</v>
      </c>
      <c r="L442" s="14" t="s">
        <v>986</v>
      </c>
      <c r="M442" s="14" t="s">
        <v>1195</v>
      </c>
      <c r="N442" s="14" t="s">
        <v>693</v>
      </c>
      <c r="O442" s="64">
        <v>0</v>
      </c>
      <c r="P442" s="62">
        <v>6</v>
      </c>
      <c r="Q442" s="14"/>
      <c r="R442" s="14">
        <v>8.6</v>
      </c>
      <c r="S442" s="64">
        <v>1</v>
      </c>
      <c r="T442" s="62">
        <v>6</v>
      </c>
      <c r="U442" s="14"/>
      <c r="V442" s="14">
        <v>9.4</v>
      </c>
      <c r="W442" s="14" t="s">
        <v>705</v>
      </c>
      <c r="X442" s="14"/>
      <c r="Y442" s="14">
        <v>0</v>
      </c>
      <c r="Z442" s="14" t="s">
        <v>1156</v>
      </c>
      <c r="AA442" s="6" t="s">
        <v>1204</v>
      </c>
      <c r="AB442" t="s">
        <v>1204</v>
      </c>
      <c r="AC442" s="6" t="s">
        <v>1205</v>
      </c>
      <c r="AD442" t="s">
        <v>1205</v>
      </c>
      <c r="AE442" s="58"/>
      <c r="AF442" s="58"/>
      <c r="AG442" s="58"/>
    </row>
    <row r="443" spans="1:33" ht="15.75" customHeight="1">
      <c r="A443" s="61">
        <v>137</v>
      </c>
      <c r="B443" s="34" t="s">
        <v>551</v>
      </c>
      <c r="C443" s="62">
        <v>2</v>
      </c>
      <c r="D443" s="62">
        <v>0</v>
      </c>
      <c r="E443" s="14" t="s">
        <v>687</v>
      </c>
      <c r="F443" s="14" t="s">
        <v>688</v>
      </c>
      <c r="G443" s="14" t="s">
        <v>943</v>
      </c>
      <c r="H443" s="71" t="s">
        <v>711</v>
      </c>
      <c r="I443" s="14"/>
      <c r="J443" s="14"/>
      <c r="K443" s="62">
        <v>2</v>
      </c>
      <c r="L443" s="14" t="s">
        <v>986</v>
      </c>
      <c r="M443" s="14" t="s">
        <v>1195</v>
      </c>
      <c r="N443" s="14" t="s">
        <v>693</v>
      </c>
      <c r="O443" s="63">
        <v>0</v>
      </c>
      <c r="P443" s="9">
        <v>4</v>
      </c>
      <c r="Q443" s="14"/>
      <c r="R443" s="14">
        <v>10.199999999999999</v>
      </c>
      <c r="S443" s="64">
        <v>1</v>
      </c>
      <c r="T443" s="9">
        <v>4</v>
      </c>
      <c r="U443" s="14"/>
      <c r="V443" s="14">
        <v>10.8</v>
      </c>
      <c r="W443" s="14" t="s">
        <v>705</v>
      </c>
      <c r="X443" s="14"/>
      <c r="Y443" s="14">
        <v>0</v>
      </c>
      <c r="Z443" s="14" t="s">
        <v>1196</v>
      </c>
      <c r="AA443" s="6" t="s">
        <v>1197</v>
      </c>
      <c r="AB443" t="s">
        <v>1197</v>
      </c>
      <c r="AC443" s="6" t="s">
        <v>1198</v>
      </c>
      <c r="AD443" t="s">
        <v>1198</v>
      </c>
      <c r="AE443" s="58"/>
      <c r="AF443" s="58"/>
      <c r="AG443" s="58"/>
    </row>
    <row r="444" spans="1:33" ht="15.75" customHeight="1">
      <c r="A444" s="61">
        <v>137</v>
      </c>
      <c r="B444" s="34" t="s">
        <v>551</v>
      </c>
      <c r="C444" s="62">
        <v>2</v>
      </c>
      <c r="D444" s="62">
        <v>0</v>
      </c>
      <c r="E444" s="14" t="s">
        <v>687</v>
      </c>
      <c r="F444" s="14" t="s">
        <v>688</v>
      </c>
      <c r="G444" s="14" t="s">
        <v>943</v>
      </c>
      <c r="H444" s="71" t="s">
        <v>711</v>
      </c>
      <c r="I444" s="14"/>
      <c r="J444" s="14"/>
      <c r="K444" s="62">
        <v>2</v>
      </c>
      <c r="L444" s="14" t="s">
        <v>986</v>
      </c>
      <c r="M444" s="14" t="s">
        <v>1195</v>
      </c>
      <c r="N444" s="14" t="s">
        <v>693</v>
      </c>
      <c r="O444" s="63">
        <v>0</v>
      </c>
      <c r="P444" s="62">
        <v>5</v>
      </c>
      <c r="Q444" s="14"/>
      <c r="R444" s="14">
        <v>13</v>
      </c>
      <c r="S444" s="64">
        <v>1</v>
      </c>
      <c r="T444" s="62">
        <v>5</v>
      </c>
      <c r="U444" s="14"/>
      <c r="V444" s="14">
        <v>13.4</v>
      </c>
      <c r="W444" s="14" t="s">
        <v>705</v>
      </c>
      <c r="X444" s="14"/>
      <c r="Y444" s="14">
        <v>0</v>
      </c>
      <c r="Z444" s="14" t="s">
        <v>1196</v>
      </c>
      <c r="AA444" s="6" t="s">
        <v>1199</v>
      </c>
      <c r="AB444" t="s">
        <v>1199</v>
      </c>
      <c r="AC444" s="6" t="s">
        <v>1200</v>
      </c>
      <c r="AD444" t="s">
        <v>1200</v>
      </c>
      <c r="AE444" s="58"/>
      <c r="AF444" s="58"/>
      <c r="AG444" s="58"/>
    </row>
    <row r="445" spans="1:33" ht="15.75" customHeight="1">
      <c r="A445" s="61">
        <v>137</v>
      </c>
      <c r="B445" s="34" t="s">
        <v>551</v>
      </c>
      <c r="C445" s="62">
        <v>2</v>
      </c>
      <c r="D445" s="62">
        <v>0</v>
      </c>
      <c r="E445" s="14" t="s">
        <v>687</v>
      </c>
      <c r="F445" s="14" t="s">
        <v>688</v>
      </c>
      <c r="G445" s="14" t="s">
        <v>943</v>
      </c>
      <c r="H445" s="71" t="s">
        <v>711</v>
      </c>
      <c r="I445" s="14"/>
      <c r="J445" s="14"/>
      <c r="K445" s="62">
        <v>2</v>
      </c>
      <c r="L445" s="14" t="s">
        <v>986</v>
      </c>
      <c r="M445" s="14" t="s">
        <v>1195</v>
      </c>
      <c r="N445" s="14" t="s">
        <v>693</v>
      </c>
      <c r="O445" s="63">
        <v>0</v>
      </c>
      <c r="P445" s="62">
        <v>5</v>
      </c>
      <c r="Q445" s="14"/>
      <c r="R445" s="14">
        <v>13</v>
      </c>
      <c r="S445" s="64">
        <v>2</v>
      </c>
      <c r="T445" s="62">
        <v>5</v>
      </c>
      <c r="U445" s="14"/>
      <c r="V445" s="14">
        <v>13.1</v>
      </c>
      <c r="W445" s="14" t="s">
        <v>705</v>
      </c>
      <c r="X445" s="14"/>
      <c r="Y445" s="14">
        <v>0</v>
      </c>
      <c r="Z445" s="14" t="s">
        <v>1201</v>
      </c>
      <c r="AA445" s="6" t="s">
        <v>1199</v>
      </c>
      <c r="AB445" t="s">
        <v>1199</v>
      </c>
      <c r="AC445" s="60" t="s">
        <v>1202</v>
      </c>
      <c r="AD445" s="60" t="s">
        <v>1202</v>
      </c>
      <c r="AE445" s="58"/>
      <c r="AF445" s="58"/>
      <c r="AG445" s="58"/>
    </row>
    <row r="446" spans="1:33" ht="15.75" customHeight="1">
      <c r="A446" s="61">
        <v>137</v>
      </c>
      <c r="B446" s="34" t="s">
        <v>551</v>
      </c>
      <c r="C446" s="62">
        <v>2</v>
      </c>
      <c r="D446" s="62">
        <v>0</v>
      </c>
      <c r="E446" s="14" t="s">
        <v>687</v>
      </c>
      <c r="F446" s="14" t="s">
        <v>688</v>
      </c>
      <c r="G446" s="14" t="s">
        <v>943</v>
      </c>
      <c r="H446" s="71" t="s">
        <v>711</v>
      </c>
      <c r="I446" s="14"/>
      <c r="J446" s="14"/>
      <c r="K446" s="62">
        <v>2</v>
      </c>
      <c r="L446" s="14" t="s">
        <v>986</v>
      </c>
      <c r="M446" s="14" t="s">
        <v>1195</v>
      </c>
      <c r="N446" s="14" t="s">
        <v>693</v>
      </c>
      <c r="O446" s="64">
        <v>1</v>
      </c>
      <c r="P446" s="62">
        <v>5</v>
      </c>
      <c r="Q446" s="14"/>
      <c r="R446" s="14">
        <v>13.4</v>
      </c>
      <c r="S446" s="64">
        <v>2</v>
      </c>
      <c r="T446" s="62">
        <v>5</v>
      </c>
      <c r="U446" s="14"/>
      <c r="V446" s="14">
        <v>13.1</v>
      </c>
      <c r="W446" s="14" t="s">
        <v>705</v>
      </c>
      <c r="X446" s="14"/>
      <c r="Y446" s="14">
        <v>0</v>
      </c>
      <c r="Z446" s="14" t="s">
        <v>1203</v>
      </c>
      <c r="AA446" s="6" t="s">
        <v>1200</v>
      </c>
      <c r="AB446" t="s">
        <v>1200</v>
      </c>
      <c r="AC446" s="60" t="s">
        <v>1202</v>
      </c>
      <c r="AD446" s="60" t="s">
        <v>1202</v>
      </c>
      <c r="AE446" s="58"/>
      <c r="AF446" s="58"/>
      <c r="AG446" s="58"/>
    </row>
    <row r="447" spans="1:33" ht="15.75" customHeight="1">
      <c r="A447" s="61">
        <v>137</v>
      </c>
      <c r="B447" s="34" t="s">
        <v>551</v>
      </c>
      <c r="C447" s="62">
        <v>2</v>
      </c>
      <c r="D447" s="62">
        <v>0</v>
      </c>
      <c r="E447" s="14" t="s">
        <v>687</v>
      </c>
      <c r="F447" s="14" t="s">
        <v>688</v>
      </c>
      <c r="G447" s="14" t="s">
        <v>943</v>
      </c>
      <c r="H447" s="71" t="s">
        <v>711</v>
      </c>
      <c r="I447" s="14"/>
      <c r="J447" s="14"/>
      <c r="K447" s="62">
        <v>2</v>
      </c>
      <c r="L447" s="14" t="s">
        <v>986</v>
      </c>
      <c r="M447" s="14" t="s">
        <v>1195</v>
      </c>
      <c r="N447" s="14" t="s">
        <v>693</v>
      </c>
      <c r="O447" s="64">
        <v>0</v>
      </c>
      <c r="P447" s="62">
        <v>6</v>
      </c>
      <c r="Q447" s="14"/>
      <c r="R447" s="14">
        <v>13.4</v>
      </c>
      <c r="S447" s="64">
        <v>1</v>
      </c>
      <c r="T447" s="62">
        <v>6</v>
      </c>
      <c r="U447" s="14"/>
      <c r="V447" s="14">
        <v>14</v>
      </c>
      <c r="W447" s="14" t="s">
        <v>705</v>
      </c>
      <c r="X447" s="14"/>
      <c r="Y447" s="14">
        <v>0</v>
      </c>
      <c r="Z447" s="14" t="s">
        <v>1156</v>
      </c>
      <c r="AA447" s="6" t="s">
        <v>1204</v>
      </c>
      <c r="AB447" t="s">
        <v>1204</v>
      </c>
      <c r="AC447" s="6" t="s">
        <v>1205</v>
      </c>
      <c r="AD447" t="s">
        <v>1205</v>
      </c>
      <c r="AE447" s="58"/>
      <c r="AF447" s="58"/>
      <c r="AG447" s="58"/>
    </row>
    <row r="448" spans="1:33" ht="15.75" customHeight="1">
      <c r="A448" s="61">
        <v>137</v>
      </c>
      <c r="B448" s="34" t="s">
        <v>551</v>
      </c>
      <c r="C448" s="62">
        <v>3</v>
      </c>
      <c r="D448" s="62">
        <v>0</v>
      </c>
      <c r="E448" s="14" t="s">
        <v>687</v>
      </c>
      <c r="F448" s="14" t="s">
        <v>688</v>
      </c>
      <c r="G448" s="14" t="s">
        <v>943</v>
      </c>
      <c r="H448" s="71" t="s">
        <v>711</v>
      </c>
      <c r="I448" s="14"/>
      <c r="J448" s="14"/>
      <c r="K448" s="62">
        <v>3</v>
      </c>
      <c r="L448" s="14" t="s">
        <v>986</v>
      </c>
      <c r="M448" s="14" t="s">
        <v>1195</v>
      </c>
      <c r="N448" s="14" t="s">
        <v>693</v>
      </c>
      <c r="O448" s="63">
        <v>0</v>
      </c>
      <c r="P448" s="9">
        <v>4</v>
      </c>
      <c r="Q448" s="14"/>
      <c r="R448" s="14">
        <v>5.6</v>
      </c>
      <c r="S448" s="64">
        <v>1</v>
      </c>
      <c r="T448" s="9">
        <v>4</v>
      </c>
      <c r="U448" s="14"/>
      <c r="V448" s="14">
        <v>7.2</v>
      </c>
      <c r="W448" s="14">
        <v>0.05</v>
      </c>
      <c r="X448" s="14"/>
      <c r="Y448" s="14">
        <v>1</v>
      </c>
      <c r="Z448" s="14" t="s">
        <v>1196</v>
      </c>
      <c r="AA448" s="6" t="s">
        <v>1197</v>
      </c>
      <c r="AB448" t="s">
        <v>1197</v>
      </c>
      <c r="AC448" s="6" t="s">
        <v>1198</v>
      </c>
      <c r="AD448" t="s">
        <v>1198</v>
      </c>
      <c r="AE448" s="58"/>
      <c r="AF448" s="58"/>
      <c r="AG448" s="58"/>
    </row>
    <row r="449" spans="1:33" ht="15.75" customHeight="1">
      <c r="A449" s="61">
        <v>137</v>
      </c>
      <c r="B449" s="34" t="s">
        <v>551</v>
      </c>
      <c r="C449" s="62">
        <v>3</v>
      </c>
      <c r="D449" s="62">
        <v>0</v>
      </c>
      <c r="E449" s="14" t="s">
        <v>687</v>
      </c>
      <c r="F449" s="14" t="s">
        <v>688</v>
      </c>
      <c r="G449" s="14" t="s">
        <v>943</v>
      </c>
      <c r="H449" s="71" t="s">
        <v>711</v>
      </c>
      <c r="I449" s="14"/>
      <c r="J449" s="14"/>
      <c r="K449" s="62">
        <v>3</v>
      </c>
      <c r="L449" s="14" t="s">
        <v>986</v>
      </c>
      <c r="M449" s="14" t="s">
        <v>1195</v>
      </c>
      <c r="N449" s="14" t="s">
        <v>693</v>
      </c>
      <c r="O449" s="63">
        <v>0</v>
      </c>
      <c r="P449" s="62">
        <v>5</v>
      </c>
      <c r="Q449" s="14"/>
      <c r="R449" s="14">
        <v>8.1999999999999993</v>
      </c>
      <c r="S449" s="64">
        <v>1</v>
      </c>
      <c r="T449" s="62">
        <v>5</v>
      </c>
      <c r="U449" s="14"/>
      <c r="V449" s="14">
        <v>9.9</v>
      </c>
      <c r="W449" s="14">
        <v>0.05</v>
      </c>
      <c r="X449" s="14"/>
      <c r="Y449" s="14">
        <v>1</v>
      </c>
      <c r="Z449" s="14" t="s">
        <v>1196</v>
      </c>
      <c r="AA449" s="6" t="s">
        <v>1199</v>
      </c>
      <c r="AB449" t="s">
        <v>1199</v>
      </c>
      <c r="AC449" s="6" t="s">
        <v>1200</v>
      </c>
      <c r="AD449" t="s">
        <v>1200</v>
      </c>
      <c r="AE449" s="58"/>
      <c r="AF449" s="58"/>
      <c r="AG449" s="58"/>
    </row>
    <row r="450" spans="1:33" ht="15.75" customHeight="1">
      <c r="A450" s="61">
        <v>137</v>
      </c>
      <c r="B450" s="34" t="s">
        <v>551</v>
      </c>
      <c r="C450" s="62">
        <v>3</v>
      </c>
      <c r="D450" s="62">
        <v>0</v>
      </c>
      <c r="E450" s="14" t="s">
        <v>687</v>
      </c>
      <c r="F450" s="14" t="s">
        <v>688</v>
      </c>
      <c r="G450" s="14" t="s">
        <v>943</v>
      </c>
      <c r="H450" s="71" t="s">
        <v>711</v>
      </c>
      <c r="I450" s="14"/>
      <c r="J450" s="14"/>
      <c r="K450" s="62">
        <v>3</v>
      </c>
      <c r="L450" s="14" t="s">
        <v>986</v>
      </c>
      <c r="M450" s="14" t="s">
        <v>1195</v>
      </c>
      <c r="N450" s="14" t="s">
        <v>693</v>
      </c>
      <c r="O450" s="63">
        <v>0</v>
      </c>
      <c r="P450" s="62">
        <v>5</v>
      </c>
      <c r="Q450" s="14"/>
      <c r="R450" s="14">
        <v>8.1999999999999993</v>
      </c>
      <c r="S450" s="64">
        <v>2</v>
      </c>
      <c r="T450" s="62">
        <v>5</v>
      </c>
      <c r="U450" s="14"/>
      <c r="V450" s="14">
        <v>9.9</v>
      </c>
      <c r="W450" s="14" t="s">
        <v>705</v>
      </c>
      <c r="X450" s="14"/>
      <c r="Y450" s="14">
        <v>0</v>
      </c>
      <c r="Z450" s="14" t="s">
        <v>1201</v>
      </c>
      <c r="AA450" s="6" t="s">
        <v>1199</v>
      </c>
      <c r="AB450" t="s">
        <v>1199</v>
      </c>
      <c r="AC450" s="60" t="s">
        <v>1202</v>
      </c>
      <c r="AD450" s="60" t="s">
        <v>1202</v>
      </c>
      <c r="AE450" s="58"/>
      <c r="AF450" s="58"/>
      <c r="AG450" s="58"/>
    </row>
    <row r="451" spans="1:33" ht="15.75" customHeight="1">
      <c r="A451" s="61">
        <v>137</v>
      </c>
      <c r="B451" s="34" t="s">
        <v>551</v>
      </c>
      <c r="C451" s="62">
        <v>3</v>
      </c>
      <c r="D451" s="62">
        <v>0</v>
      </c>
      <c r="E451" s="14" t="s">
        <v>687</v>
      </c>
      <c r="F451" s="14" t="s">
        <v>688</v>
      </c>
      <c r="G451" s="14" t="s">
        <v>943</v>
      </c>
      <c r="H451" s="71" t="s">
        <v>711</v>
      </c>
      <c r="I451" s="14"/>
      <c r="J451" s="14"/>
      <c r="K451" s="62">
        <v>3</v>
      </c>
      <c r="L451" s="14" t="s">
        <v>986</v>
      </c>
      <c r="M451" s="14" t="s">
        <v>1195</v>
      </c>
      <c r="N451" s="14" t="s">
        <v>693</v>
      </c>
      <c r="O451" s="64">
        <v>1</v>
      </c>
      <c r="P451" s="62">
        <v>5</v>
      </c>
      <c r="Q451" s="14"/>
      <c r="R451" s="14">
        <v>9.9</v>
      </c>
      <c r="S451" s="64">
        <v>2</v>
      </c>
      <c r="T451" s="62">
        <v>5</v>
      </c>
      <c r="U451" s="14"/>
      <c r="V451" s="14">
        <v>9.9</v>
      </c>
      <c r="W451" s="14" t="s">
        <v>705</v>
      </c>
      <c r="X451" s="14"/>
      <c r="Y451" s="14">
        <v>0</v>
      </c>
      <c r="Z451" s="14" t="s">
        <v>1203</v>
      </c>
      <c r="AA451" s="6" t="s">
        <v>1200</v>
      </c>
      <c r="AB451" t="s">
        <v>1200</v>
      </c>
      <c r="AC451" s="60" t="s">
        <v>1202</v>
      </c>
      <c r="AD451" s="60" t="s">
        <v>1202</v>
      </c>
      <c r="AE451" s="58"/>
      <c r="AF451" s="58"/>
      <c r="AG451" s="58"/>
    </row>
    <row r="452" spans="1:33" ht="15.75" customHeight="1">
      <c r="A452" s="61">
        <v>137</v>
      </c>
      <c r="B452" s="34" t="s">
        <v>551</v>
      </c>
      <c r="C452" s="62">
        <v>3</v>
      </c>
      <c r="D452" s="62">
        <v>0</v>
      </c>
      <c r="E452" s="14" t="s">
        <v>687</v>
      </c>
      <c r="F452" s="14" t="s">
        <v>688</v>
      </c>
      <c r="G452" s="14" t="s">
        <v>943</v>
      </c>
      <c r="H452" s="71" t="s">
        <v>711</v>
      </c>
      <c r="I452" s="14"/>
      <c r="J452" s="14"/>
      <c r="K452" s="62">
        <v>3</v>
      </c>
      <c r="L452" s="14" t="s">
        <v>986</v>
      </c>
      <c r="M452" s="14" t="s">
        <v>1195</v>
      </c>
      <c r="N452" s="14" t="s">
        <v>693</v>
      </c>
      <c r="O452" s="64">
        <v>0</v>
      </c>
      <c r="P452" s="62">
        <v>6</v>
      </c>
      <c r="Q452" s="14"/>
      <c r="R452" s="14">
        <v>9.6</v>
      </c>
      <c r="S452" s="64">
        <v>1</v>
      </c>
      <c r="T452" s="62">
        <v>6</v>
      </c>
      <c r="U452" s="14"/>
      <c r="V452" s="14">
        <v>10.6</v>
      </c>
      <c r="W452" s="14" t="s">
        <v>705</v>
      </c>
      <c r="X452" s="14"/>
      <c r="Y452" s="14">
        <v>0</v>
      </c>
      <c r="Z452" s="14" t="s">
        <v>1156</v>
      </c>
      <c r="AA452" s="6" t="s">
        <v>1204</v>
      </c>
      <c r="AB452" t="s">
        <v>1204</v>
      </c>
      <c r="AC452" s="6" t="s">
        <v>1205</v>
      </c>
      <c r="AD452" t="s">
        <v>1205</v>
      </c>
      <c r="AE452" s="58"/>
      <c r="AF452" s="58"/>
      <c r="AG452" s="58"/>
    </row>
    <row r="453" spans="1:33" ht="15.75" customHeight="1">
      <c r="A453" s="61">
        <v>137</v>
      </c>
      <c r="B453" s="34" t="s">
        <v>551</v>
      </c>
      <c r="C453" s="62">
        <v>1</v>
      </c>
      <c r="D453" s="62">
        <v>0</v>
      </c>
      <c r="E453" s="14" t="s">
        <v>687</v>
      </c>
      <c r="F453" s="14" t="s">
        <v>1193</v>
      </c>
      <c r="G453" s="14" t="s">
        <v>1060</v>
      </c>
      <c r="H453" s="14" t="s">
        <v>1060</v>
      </c>
      <c r="I453" s="14"/>
      <c r="J453" s="14"/>
      <c r="K453" s="62">
        <v>1</v>
      </c>
      <c r="L453" s="14" t="s">
        <v>1207</v>
      </c>
      <c r="M453" s="14" t="s">
        <v>1195</v>
      </c>
      <c r="N453" s="14" t="s">
        <v>693</v>
      </c>
      <c r="O453" s="63">
        <v>0</v>
      </c>
      <c r="P453" s="9">
        <v>4</v>
      </c>
      <c r="Q453" s="14"/>
      <c r="R453" s="14">
        <v>10.8</v>
      </c>
      <c r="S453" s="64">
        <v>1</v>
      </c>
      <c r="T453" s="9">
        <v>4</v>
      </c>
      <c r="U453" s="14"/>
      <c r="V453" s="14">
        <v>6.2</v>
      </c>
      <c r="W453" s="14">
        <v>0.05</v>
      </c>
      <c r="X453" s="14"/>
      <c r="Y453" s="14">
        <v>1</v>
      </c>
      <c r="Z453" s="14" t="s">
        <v>1196</v>
      </c>
      <c r="AA453" s="6" t="s">
        <v>1197</v>
      </c>
      <c r="AB453" t="s">
        <v>1197</v>
      </c>
      <c r="AC453" s="6" t="s">
        <v>1198</v>
      </c>
      <c r="AD453" t="s">
        <v>1198</v>
      </c>
      <c r="AE453" s="58"/>
      <c r="AF453" s="58"/>
      <c r="AG453" s="58"/>
    </row>
    <row r="454" spans="1:33" ht="15.75" customHeight="1">
      <c r="A454" s="61">
        <v>137</v>
      </c>
      <c r="B454" s="34" t="s">
        <v>551</v>
      </c>
      <c r="C454" s="62">
        <v>1</v>
      </c>
      <c r="D454" s="62">
        <v>0</v>
      </c>
      <c r="E454" s="14" t="s">
        <v>687</v>
      </c>
      <c r="F454" s="14" t="s">
        <v>1193</v>
      </c>
      <c r="G454" s="14" t="s">
        <v>1060</v>
      </c>
      <c r="H454" s="14" t="s">
        <v>1060</v>
      </c>
      <c r="I454" s="14"/>
      <c r="J454" s="14"/>
      <c r="K454" s="62">
        <v>1</v>
      </c>
      <c r="L454" s="14" t="s">
        <v>1207</v>
      </c>
      <c r="M454" s="14" t="s">
        <v>1195</v>
      </c>
      <c r="N454" s="14" t="s">
        <v>693</v>
      </c>
      <c r="O454" s="63">
        <v>0</v>
      </c>
      <c r="P454" s="62">
        <v>5</v>
      </c>
      <c r="Q454" s="14"/>
      <c r="R454" s="14">
        <v>8.1999999999999993</v>
      </c>
      <c r="S454" s="64">
        <v>1</v>
      </c>
      <c r="T454" s="62">
        <v>5</v>
      </c>
      <c r="U454" s="14"/>
      <c r="V454" s="14">
        <v>7</v>
      </c>
      <c r="W454" s="14" t="s">
        <v>705</v>
      </c>
      <c r="X454" s="14"/>
      <c r="Y454" s="14">
        <v>0</v>
      </c>
      <c r="Z454" s="14" t="s">
        <v>1196</v>
      </c>
      <c r="AA454" s="6" t="s">
        <v>1199</v>
      </c>
      <c r="AB454" t="s">
        <v>1199</v>
      </c>
      <c r="AC454" s="6" t="s">
        <v>1200</v>
      </c>
      <c r="AD454" t="s">
        <v>1200</v>
      </c>
      <c r="AE454" s="58"/>
      <c r="AF454" s="58"/>
      <c r="AG454" s="58"/>
    </row>
    <row r="455" spans="1:33" ht="15.75" customHeight="1">
      <c r="A455" s="61">
        <v>137</v>
      </c>
      <c r="B455" s="34" t="s">
        <v>551</v>
      </c>
      <c r="C455" s="62">
        <v>1</v>
      </c>
      <c r="D455" s="62">
        <v>0</v>
      </c>
      <c r="E455" s="14" t="s">
        <v>687</v>
      </c>
      <c r="F455" s="14" t="s">
        <v>1193</v>
      </c>
      <c r="G455" s="14" t="s">
        <v>1060</v>
      </c>
      <c r="H455" s="14" t="s">
        <v>1060</v>
      </c>
      <c r="I455" s="14"/>
      <c r="J455" s="14"/>
      <c r="K455" s="62">
        <v>1</v>
      </c>
      <c r="L455" s="14" t="s">
        <v>1207</v>
      </c>
      <c r="M455" s="14" t="s">
        <v>1195</v>
      </c>
      <c r="N455" s="14" t="s">
        <v>693</v>
      </c>
      <c r="O455" s="63">
        <v>0</v>
      </c>
      <c r="P455" s="62">
        <v>5</v>
      </c>
      <c r="Q455" s="14"/>
      <c r="R455" s="14">
        <v>8.1999999999999993</v>
      </c>
      <c r="S455" s="64">
        <v>2</v>
      </c>
      <c r="T455" s="62">
        <v>5</v>
      </c>
      <c r="U455" s="14"/>
      <c r="V455" s="14">
        <v>4</v>
      </c>
      <c r="W455" s="14" t="s">
        <v>705</v>
      </c>
      <c r="X455" s="14"/>
      <c r="Y455" s="14">
        <v>0</v>
      </c>
      <c r="Z455" s="14" t="s">
        <v>1201</v>
      </c>
      <c r="AA455" s="6" t="s">
        <v>1199</v>
      </c>
      <c r="AB455" t="s">
        <v>1199</v>
      </c>
      <c r="AC455" s="60" t="s">
        <v>1202</v>
      </c>
      <c r="AD455" s="60" t="s">
        <v>1202</v>
      </c>
      <c r="AE455" s="58"/>
      <c r="AF455" s="58"/>
      <c r="AG455" s="58"/>
    </row>
    <row r="456" spans="1:33" ht="15" customHeight="1">
      <c r="A456" s="61">
        <v>137</v>
      </c>
      <c r="B456" s="34" t="s">
        <v>551</v>
      </c>
      <c r="C456" s="62">
        <v>1</v>
      </c>
      <c r="D456" s="62">
        <v>0</v>
      </c>
      <c r="E456" s="14" t="s">
        <v>687</v>
      </c>
      <c r="F456" s="14" t="s">
        <v>1193</v>
      </c>
      <c r="G456" s="14" t="s">
        <v>1060</v>
      </c>
      <c r="H456" s="14" t="s">
        <v>1060</v>
      </c>
      <c r="I456" s="14"/>
      <c r="J456" s="14"/>
      <c r="K456" s="62">
        <v>1</v>
      </c>
      <c r="L456" s="14" t="s">
        <v>1207</v>
      </c>
      <c r="M456" s="14" t="s">
        <v>1195</v>
      </c>
      <c r="N456" s="14" t="s">
        <v>693</v>
      </c>
      <c r="O456" s="64">
        <v>1</v>
      </c>
      <c r="P456" s="62">
        <v>5</v>
      </c>
      <c r="Q456" s="14"/>
      <c r="R456" s="14">
        <v>7</v>
      </c>
      <c r="S456" s="64">
        <v>2</v>
      </c>
      <c r="T456" s="62">
        <v>5</v>
      </c>
      <c r="U456" s="14"/>
      <c r="V456" s="14">
        <v>4</v>
      </c>
      <c r="W456" s="14" t="s">
        <v>705</v>
      </c>
      <c r="X456" s="14"/>
      <c r="Y456" s="14">
        <v>0</v>
      </c>
      <c r="Z456" s="14" t="s">
        <v>1203</v>
      </c>
      <c r="AA456" s="6" t="s">
        <v>1200</v>
      </c>
      <c r="AB456" t="s">
        <v>1200</v>
      </c>
      <c r="AC456" s="60" t="s">
        <v>1202</v>
      </c>
      <c r="AD456" s="60" t="s">
        <v>1202</v>
      </c>
      <c r="AE456" s="58"/>
      <c r="AF456" s="58"/>
      <c r="AG456" s="58"/>
    </row>
    <row r="457" spans="1:33" ht="15" customHeight="1">
      <c r="A457" s="61">
        <v>137</v>
      </c>
      <c r="B457" s="34" t="s">
        <v>551</v>
      </c>
      <c r="C457" s="62">
        <v>1</v>
      </c>
      <c r="D457" s="62">
        <v>0</v>
      </c>
      <c r="E457" s="14" t="s">
        <v>687</v>
      </c>
      <c r="F457" s="14" t="s">
        <v>1193</v>
      </c>
      <c r="G457" s="14" t="s">
        <v>1060</v>
      </c>
      <c r="H457" s="14" t="s">
        <v>1060</v>
      </c>
      <c r="I457" s="14"/>
      <c r="J457" s="14"/>
      <c r="K457" s="62">
        <v>1</v>
      </c>
      <c r="L457" s="14" t="s">
        <v>1207</v>
      </c>
      <c r="M457" s="14" t="s">
        <v>1195</v>
      </c>
      <c r="N457" s="14" t="s">
        <v>693</v>
      </c>
      <c r="O457" s="64">
        <v>0</v>
      </c>
      <c r="P457" s="62">
        <v>6</v>
      </c>
      <c r="Q457" s="14"/>
      <c r="R457" s="14">
        <v>10</v>
      </c>
      <c r="S457" s="64">
        <v>1</v>
      </c>
      <c r="T457" s="62">
        <v>6</v>
      </c>
      <c r="U457" s="14"/>
      <c r="V457" s="14">
        <v>8</v>
      </c>
      <c r="W457" s="14" t="s">
        <v>705</v>
      </c>
      <c r="X457" s="14"/>
      <c r="Y457" s="14">
        <v>0</v>
      </c>
      <c r="Z457" s="14" t="s">
        <v>1156</v>
      </c>
      <c r="AA457" s="6" t="s">
        <v>1204</v>
      </c>
      <c r="AB457" t="s">
        <v>1204</v>
      </c>
      <c r="AC457" s="6" t="s">
        <v>1205</v>
      </c>
      <c r="AD457" t="s">
        <v>1205</v>
      </c>
      <c r="AE457" s="58"/>
      <c r="AF457" s="58"/>
      <c r="AG457" s="58"/>
    </row>
    <row r="458" spans="1:33" ht="15.75" customHeight="1">
      <c r="A458" s="61">
        <v>137</v>
      </c>
      <c r="B458" s="34" t="s">
        <v>551</v>
      </c>
      <c r="C458" s="62">
        <v>2</v>
      </c>
      <c r="D458" s="62">
        <v>0</v>
      </c>
      <c r="E458" s="14" t="s">
        <v>687</v>
      </c>
      <c r="F458" s="14" t="s">
        <v>1193</v>
      </c>
      <c r="G458" s="14" t="s">
        <v>1060</v>
      </c>
      <c r="H458" s="14" t="s">
        <v>1060</v>
      </c>
      <c r="I458" s="14"/>
      <c r="J458" s="14"/>
      <c r="K458" s="62">
        <v>2</v>
      </c>
      <c r="L458" s="14" t="s">
        <v>1207</v>
      </c>
      <c r="M458" s="14" t="s">
        <v>1195</v>
      </c>
      <c r="N458" s="14" t="s">
        <v>693</v>
      </c>
      <c r="O458" s="63">
        <v>0</v>
      </c>
      <c r="P458" s="9">
        <v>4</v>
      </c>
      <c r="Q458" s="14"/>
      <c r="R458" s="14">
        <v>1</v>
      </c>
      <c r="S458" s="64">
        <v>1</v>
      </c>
      <c r="T458" s="9">
        <v>4</v>
      </c>
      <c r="U458" s="14"/>
      <c r="V458" s="14">
        <v>1.2</v>
      </c>
      <c r="W458" s="14" t="s">
        <v>705</v>
      </c>
      <c r="X458" s="14"/>
      <c r="Y458" s="14">
        <v>0</v>
      </c>
      <c r="Z458" s="14" t="s">
        <v>1196</v>
      </c>
      <c r="AA458" s="6" t="s">
        <v>1197</v>
      </c>
      <c r="AB458" t="s">
        <v>1197</v>
      </c>
      <c r="AC458" s="6" t="s">
        <v>1198</v>
      </c>
      <c r="AD458" t="s">
        <v>1198</v>
      </c>
      <c r="AE458" s="58"/>
      <c r="AF458" s="58"/>
      <c r="AG458" s="58"/>
    </row>
    <row r="459" spans="1:33" ht="15.75" customHeight="1">
      <c r="A459" s="61">
        <v>137</v>
      </c>
      <c r="B459" s="34" t="s">
        <v>551</v>
      </c>
      <c r="C459" s="62">
        <v>2</v>
      </c>
      <c r="D459" s="62">
        <v>0</v>
      </c>
      <c r="E459" s="14" t="s">
        <v>687</v>
      </c>
      <c r="F459" s="14" t="s">
        <v>1193</v>
      </c>
      <c r="G459" s="14" t="s">
        <v>1060</v>
      </c>
      <c r="H459" s="14" t="s">
        <v>1060</v>
      </c>
      <c r="I459" s="14"/>
      <c r="J459" s="14"/>
      <c r="K459" s="62">
        <v>2</v>
      </c>
      <c r="L459" s="14" t="s">
        <v>1207</v>
      </c>
      <c r="M459" s="14" t="s">
        <v>1195</v>
      </c>
      <c r="N459" s="14" t="s">
        <v>693</v>
      </c>
      <c r="O459" s="63">
        <v>0</v>
      </c>
      <c r="P459" s="62">
        <v>5</v>
      </c>
      <c r="Q459" s="14"/>
      <c r="R459" s="14">
        <v>2</v>
      </c>
      <c r="S459" s="64">
        <v>1</v>
      </c>
      <c r="T459" s="62">
        <v>5</v>
      </c>
      <c r="U459" s="14"/>
      <c r="V459" s="14">
        <v>1.1000000000000001</v>
      </c>
      <c r="W459" s="14" t="s">
        <v>705</v>
      </c>
      <c r="X459" s="14"/>
      <c r="Y459" s="14">
        <v>0</v>
      </c>
      <c r="Z459" s="14" t="s">
        <v>1196</v>
      </c>
      <c r="AA459" s="6" t="s">
        <v>1199</v>
      </c>
      <c r="AB459" t="s">
        <v>1199</v>
      </c>
      <c r="AC459" s="6" t="s">
        <v>1200</v>
      </c>
      <c r="AD459" t="s">
        <v>1200</v>
      </c>
      <c r="AE459" s="58"/>
      <c r="AF459" s="58"/>
      <c r="AG459" s="58"/>
    </row>
    <row r="460" spans="1:33" ht="15.75" customHeight="1">
      <c r="A460" s="61">
        <v>137</v>
      </c>
      <c r="B460" s="34" t="s">
        <v>551</v>
      </c>
      <c r="C460" s="62">
        <v>2</v>
      </c>
      <c r="D460" s="62">
        <v>0</v>
      </c>
      <c r="E460" s="14" t="s">
        <v>687</v>
      </c>
      <c r="F460" s="14" t="s">
        <v>1193</v>
      </c>
      <c r="G460" s="14" t="s">
        <v>1060</v>
      </c>
      <c r="H460" s="14" t="s">
        <v>1060</v>
      </c>
      <c r="I460" s="14"/>
      <c r="J460" s="14"/>
      <c r="K460" s="62">
        <v>2</v>
      </c>
      <c r="L460" s="14" t="s">
        <v>1207</v>
      </c>
      <c r="M460" s="14" t="s">
        <v>1195</v>
      </c>
      <c r="N460" s="14" t="s">
        <v>693</v>
      </c>
      <c r="O460" s="63">
        <v>0</v>
      </c>
      <c r="P460" s="62">
        <v>5</v>
      </c>
      <c r="Q460" s="14"/>
      <c r="R460" s="14">
        <v>2</v>
      </c>
      <c r="S460" s="64">
        <v>2</v>
      </c>
      <c r="T460" s="62">
        <v>5</v>
      </c>
      <c r="U460" s="14"/>
      <c r="V460" s="14">
        <v>0.6</v>
      </c>
      <c r="W460" s="14">
        <v>0.05</v>
      </c>
      <c r="X460" s="14"/>
      <c r="Y460" s="14">
        <v>1</v>
      </c>
      <c r="Z460" s="14" t="s">
        <v>1201</v>
      </c>
      <c r="AA460" s="6" t="s">
        <v>1199</v>
      </c>
      <c r="AB460" t="s">
        <v>1199</v>
      </c>
      <c r="AC460" s="60" t="s">
        <v>1202</v>
      </c>
      <c r="AD460" s="60" t="s">
        <v>1202</v>
      </c>
      <c r="AE460" s="58"/>
      <c r="AF460" s="58"/>
      <c r="AG460" s="58"/>
    </row>
    <row r="461" spans="1:33" ht="15" customHeight="1">
      <c r="A461" s="61">
        <v>137</v>
      </c>
      <c r="B461" s="34" t="s">
        <v>551</v>
      </c>
      <c r="C461" s="62">
        <v>2</v>
      </c>
      <c r="D461" s="62">
        <v>0</v>
      </c>
      <c r="E461" s="14" t="s">
        <v>687</v>
      </c>
      <c r="F461" s="14" t="s">
        <v>1193</v>
      </c>
      <c r="G461" s="14" t="s">
        <v>1060</v>
      </c>
      <c r="H461" s="14" t="s">
        <v>1060</v>
      </c>
      <c r="I461" s="14"/>
      <c r="J461" s="14"/>
      <c r="K461" s="62">
        <v>2</v>
      </c>
      <c r="L461" s="14" t="s">
        <v>1207</v>
      </c>
      <c r="M461" s="14" t="s">
        <v>1195</v>
      </c>
      <c r="N461" s="14" t="s">
        <v>693</v>
      </c>
      <c r="O461" s="64">
        <v>1</v>
      </c>
      <c r="P461" s="62">
        <v>5</v>
      </c>
      <c r="Q461" s="14"/>
      <c r="R461" s="14">
        <v>1.1000000000000001</v>
      </c>
      <c r="S461" s="64">
        <v>2</v>
      </c>
      <c r="T461" s="62">
        <v>5</v>
      </c>
      <c r="U461" s="14"/>
      <c r="V461" s="14">
        <v>0.6</v>
      </c>
      <c r="W461" s="14" t="s">
        <v>705</v>
      </c>
      <c r="X461" s="14"/>
      <c r="Y461" s="14">
        <v>0</v>
      </c>
      <c r="Z461" s="14" t="s">
        <v>1203</v>
      </c>
      <c r="AA461" s="6" t="s">
        <v>1200</v>
      </c>
      <c r="AB461" t="s">
        <v>1200</v>
      </c>
      <c r="AC461" s="60" t="s">
        <v>1202</v>
      </c>
      <c r="AD461" s="60" t="s">
        <v>1202</v>
      </c>
      <c r="AE461" s="58"/>
      <c r="AF461" s="58"/>
      <c r="AG461" s="58"/>
    </row>
    <row r="462" spans="1:33" ht="15.75" customHeight="1">
      <c r="A462" s="61">
        <v>137</v>
      </c>
      <c r="B462" s="34" t="s">
        <v>551</v>
      </c>
      <c r="C462" s="62">
        <v>2</v>
      </c>
      <c r="D462" s="62">
        <v>0</v>
      </c>
      <c r="E462" s="14" t="s">
        <v>687</v>
      </c>
      <c r="F462" s="14" t="s">
        <v>1193</v>
      </c>
      <c r="G462" s="14" t="s">
        <v>1060</v>
      </c>
      <c r="H462" s="14" t="s">
        <v>1060</v>
      </c>
      <c r="I462" s="14"/>
      <c r="J462" s="14"/>
      <c r="K462" s="62">
        <v>2</v>
      </c>
      <c r="L462" s="14" t="s">
        <v>1207</v>
      </c>
      <c r="M462" s="14" t="s">
        <v>1195</v>
      </c>
      <c r="N462" s="14" t="s">
        <v>693</v>
      </c>
      <c r="O462" s="64">
        <v>0</v>
      </c>
      <c r="P462" s="62">
        <v>6</v>
      </c>
      <c r="Q462" s="14"/>
      <c r="R462" s="14">
        <v>1.3</v>
      </c>
      <c r="S462" s="64">
        <v>1</v>
      </c>
      <c r="T462" s="62">
        <v>6</v>
      </c>
      <c r="U462" s="14"/>
      <c r="V462" s="14">
        <v>1.2</v>
      </c>
      <c r="W462" s="14" t="s">
        <v>705</v>
      </c>
      <c r="X462" s="14"/>
      <c r="Y462" s="14">
        <v>0</v>
      </c>
      <c r="Z462" s="14" t="s">
        <v>1156</v>
      </c>
      <c r="AA462" s="6" t="s">
        <v>1204</v>
      </c>
      <c r="AB462" t="s">
        <v>1204</v>
      </c>
      <c r="AC462" s="6" t="s">
        <v>1205</v>
      </c>
      <c r="AD462" t="s">
        <v>1205</v>
      </c>
      <c r="AE462" s="58"/>
      <c r="AF462" s="58"/>
      <c r="AG462" s="58"/>
    </row>
    <row r="463" spans="1:33" ht="15.75" customHeight="1">
      <c r="A463" s="61">
        <v>137</v>
      </c>
      <c r="B463" s="34" t="s">
        <v>551</v>
      </c>
      <c r="C463" s="62">
        <v>3</v>
      </c>
      <c r="D463" s="62">
        <v>0</v>
      </c>
      <c r="E463" s="14" t="s">
        <v>687</v>
      </c>
      <c r="F463" s="14" t="s">
        <v>1193</v>
      </c>
      <c r="G463" s="14" t="s">
        <v>1060</v>
      </c>
      <c r="H463" s="14" t="s">
        <v>1060</v>
      </c>
      <c r="I463" s="14"/>
      <c r="J463" s="14"/>
      <c r="K463" s="62">
        <v>3</v>
      </c>
      <c r="L463" s="14" t="s">
        <v>1207</v>
      </c>
      <c r="M463" s="14" t="s">
        <v>1195</v>
      </c>
      <c r="N463" s="14" t="s">
        <v>693</v>
      </c>
      <c r="O463" s="63">
        <v>0</v>
      </c>
      <c r="P463" s="9">
        <v>4</v>
      </c>
      <c r="Q463" s="14"/>
      <c r="R463" s="14">
        <v>4.9000000000000004</v>
      </c>
      <c r="S463" s="64">
        <v>1</v>
      </c>
      <c r="T463" s="9">
        <v>4</v>
      </c>
      <c r="U463" s="14"/>
      <c r="V463" s="14">
        <v>1.5</v>
      </c>
      <c r="W463" s="14">
        <v>0.05</v>
      </c>
      <c r="X463" s="14"/>
      <c r="Y463" s="14">
        <v>1</v>
      </c>
      <c r="Z463" s="14" t="s">
        <v>1196</v>
      </c>
      <c r="AA463" s="6" t="s">
        <v>1197</v>
      </c>
      <c r="AB463" t="s">
        <v>1197</v>
      </c>
      <c r="AC463" s="6" t="s">
        <v>1198</v>
      </c>
      <c r="AD463" t="s">
        <v>1198</v>
      </c>
      <c r="AE463" s="58"/>
      <c r="AF463" s="58"/>
      <c r="AG463" s="58"/>
    </row>
    <row r="464" spans="1:33" ht="15.75" customHeight="1">
      <c r="A464" s="61">
        <v>137</v>
      </c>
      <c r="B464" s="34" t="s">
        <v>551</v>
      </c>
      <c r="C464" s="62">
        <v>3</v>
      </c>
      <c r="D464" s="62">
        <v>0</v>
      </c>
      <c r="E464" s="14" t="s">
        <v>687</v>
      </c>
      <c r="F464" s="14" t="s">
        <v>1193</v>
      </c>
      <c r="G464" s="14" t="s">
        <v>1060</v>
      </c>
      <c r="H464" s="14" t="s">
        <v>1060</v>
      </c>
      <c r="I464" s="14"/>
      <c r="J464" s="14"/>
      <c r="K464" s="62">
        <v>3</v>
      </c>
      <c r="L464" s="14" t="s">
        <v>1207</v>
      </c>
      <c r="M464" s="14" t="s">
        <v>1195</v>
      </c>
      <c r="N464" s="14" t="s">
        <v>693</v>
      </c>
      <c r="O464" s="63">
        <v>0</v>
      </c>
      <c r="P464" s="62">
        <v>5</v>
      </c>
      <c r="Q464" s="14"/>
      <c r="R464" s="14">
        <v>2.2999999999999998</v>
      </c>
      <c r="S464" s="64">
        <v>1</v>
      </c>
      <c r="T464" s="62">
        <v>5</v>
      </c>
      <c r="U464" s="14"/>
      <c r="V464" s="14">
        <v>0.8</v>
      </c>
      <c r="W464" s="14" t="s">
        <v>705</v>
      </c>
      <c r="X464" s="14"/>
      <c r="Y464" s="14">
        <v>0</v>
      </c>
      <c r="Z464" s="14" t="s">
        <v>1196</v>
      </c>
      <c r="AA464" s="6" t="s">
        <v>1199</v>
      </c>
      <c r="AB464" t="s">
        <v>1199</v>
      </c>
      <c r="AC464" s="6" t="s">
        <v>1200</v>
      </c>
      <c r="AD464" t="s">
        <v>1200</v>
      </c>
      <c r="AE464" s="58"/>
      <c r="AF464" s="58"/>
      <c r="AG464" s="58"/>
    </row>
    <row r="465" spans="1:33" ht="15.75" customHeight="1">
      <c r="A465" s="61">
        <v>137</v>
      </c>
      <c r="B465" s="34" t="s">
        <v>551</v>
      </c>
      <c r="C465" s="62">
        <v>3</v>
      </c>
      <c r="D465" s="62">
        <v>0</v>
      </c>
      <c r="E465" s="14" t="s">
        <v>687</v>
      </c>
      <c r="F465" s="14" t="s">
        <v>1193</v>
      </c>
      <c r="G465" s="14" t="s">
        <v>1060</v>
      </c>
      <c r="H465" s="14" t="s">
        <v>1060</v>
      </c>
      <c r="I465" s="14"/>
      <c r="J465" s="14"/>
      <c r="K465" s="62">
        <v>3</v>
      </c>
      <c r="L465" s="14" t="s">
        <v>1207</v>
      </c>
      <c r="M465" s="14" t="s">
        <v>1195</v>
      </c>
      <c r="N465" s="14" t="s">
        <v>693</v>
      </c>
      <c r="O465" s="63">
        <v>0</v>
      </c>
      <c r="P465" s="62">
        <v>5</v>
      </c>
      <c r="Q465" s="14"/>
      <c r="R465" s="14">
        <v>2.2999999999999998</v>
      </c>
      <c r="S465" s="64">
        <v>2</v>
      </c>
      <c r="T465" s="62">
        <v>5</v>
      </c>
      <c r="U465" s="14"/>
      <c r="V465" s="14">
        <v>1</v>
      </c>
      <c r="W465" s="14" t="s">
        <v>705</v>
      </c>
      <c r="X465" s="14"/>
      <c r="Y465" s="14">
        <v>0</v>
      </c>
      <c r="Z465" s="14" t="s">
        <v>1201</v>
      </c>
      <c r="AA465" s="6" t="s">
        <v>1199</v>
      </c>
      <c r="AB465" t="s">
        <v>1199</v>
      </c>
      <c r="AC465" s="60" t="s">
        <v>1202</v>
      </c>
      <c r="AD465" s="60" t="s">
        <v>1202</v>
      </c>
      <c r="AE465" s="58"/>
      <c r="AF465" s="58"/>
      <c r="AG465" s="58"/>
    </row>
    <row r="466" spans="1:33" ht="15" customHeight="1">
      <c r="A466" s="61">
        <v>137</v>
      </c>
      <c r="B466" s="34" t="s">
        <v>551</v>
      </c>
      <c r="C466" s="62">
        <v>3</v>
      </c>
      <c r="D466" s="62">
        <v>0</v>
      </c>
      <c r="E466" s="14" t="s">
        <v>687</v>
      </c>
      <c r="F466" s="14" t="s">
        <v>1193</v>
      </c>
      <c r="G466" s="14" t="s">
        <v>1060</v>
      </c>
      <c r="H466" s="14" t="s">
        <v>1060</v>
      </c>
      <c r="I466" s="14"/>
      <c r="J466" s="14"/>
      <c r="K466" s="62">
        <v>3</v>
      </c>
      <c r="L466" s="14" t="s">
        <v>1207</v>
      </c>
      <c r="M466" s="14" t="s">
        <v>1195</v>
      </c>
      <c r="N466" s="14" t="s">
        <v>693</v>
      </c>
      <c r="O466" s="64">
        <v>1</v>
      </c>
      <c r="P466" s="62">
        <v>5</v>
      </c>
      <c r="Q466" s="14"/>
      <c r="R466" s="14">
        <v>0.8</v>
      </c>
      <c r="S466" s="64">
        <v>2</v>
      </c>
      <c r="T466" s="62">
        <v>5</v>
      </c>
      <c r="U466" s="14"/>
      <c r="V466" s="14">
        <v>1</v>
      </c>
      <c r="W466" s="14" t="s">
        <v>705</v>
      </c>
      <c r="X466" s="14"/>
      <c r="Y466" s="14">
        <v>0</v>
      </c>
      <c r="Z466" s="14" t="s">
        <v>1203</v>
      </c>
      <c r="AA466" s="6" t="s">
        <v>1200</v>
      </c>
      <c r="AB466" t="s">
        <v>1200</v>
      </c>
      <c r="AC466" s="60" t="s">
        <v>1202</v>
      </c>
      <c r="AD466" s="60" t="s">
        <v>1202</v>
      </c>
      <c r="AE466" s="58"/>
      <c r="AF466" s="58"/>
      <c r="AG466" s="58"/>
    </row>
    <row r="467" spans="1:33" ht="15.75" customHeight="1">
      <c r="A467" s="61">
        <v>137</v>
      </c>
      <c r="B467" s="34" t="s">
        <v>551</v>
      </c>
      <c r="C467" s="62">
        <v>3</v>
      </c>
      <c r="D467" s="62">
        <v>0</v>
      </c>
      <c r="E467" s="14" t="s">
        <v>687</v>
      </c>
      <c r="F467" s="14" t="s">
        <v>1193</v>
      </c>
      <c r="G467" s="14" t="s">
        <v>1060</v>
      </c>
      <c r="H467" s="14" t="s">
        <v>1060</v>
      </c>
      <c r="I467" s="14"/>
      <c r="J467" s="14"/>
      <c r="K467" s="62">
        <v>3</v>
      </c>
      <c r="L467" s="14" t="s">
        <v>1207</v>
      </c>
      <c r="M467" s="14" t="s">
        <v>1195</v>
      </c>
      <c r="N467" s="14" t="s">
        <v>693</v>
      </c>
      <c r="O467" s="64">
        <v>0</v>
      </c>
      <c r="P467" s="62">
        <v>6</v>
      </c>
      <c r="Q467" s="14"/>
      <c r="R467" s="14">
        <v>3.7</v>
      </c>
      <c r="S467" s="64">
        <v>1</v>
      </c>
      <c r="T467" s="62">
        <v>6</v>
      </c>
      <c r="U467" s="14"/>
      <c r="V467" s="14">
        <v>2</v>
      </c>
      <c r="W467" s="14" t="s">
        <v>705</v>
      </c>
      <c r="X467" s="14"/>
      <c r="Y467" s="14">
        <v>0</v>
      </c>
      <c r="Z467" s="14" t="s">
        <v>1156</v>
      </c>
      <c r="AA467" s="6" t="s">
        <v>1204</v>
      </c>
      <c r="AB467" t="s">
        <v>1204</v>
      </c>
      <c r="AC467" s="6" t="s">
        <v>1205</v>
      </c>
      <c r="AD467" t="s">
        <v>1205</v>
      </c>
      <c r="AE467" s="58"/>
      <c r="AF467" s="58"/>
      <c r="AG467" s="58"/>
    </row>
    <row r="468" spans="1:33" ht="15.75" customHeight="1">
      <c r="A468" s="61">
        <v>137</v>
      </c>
      <c r="B468" s="34" t="s">
        <v>551</v>
      </c>
      <c r="C468" s="62">
        <v>1</v>
      </c>
      <c r="D468" s="62">
        <v>0</v>
      </c>
      <c r="E468" s="14" t="s">
        <v>687</v>
      </c>
      <c r="F468" s="14" t="s">
        <v>1193</v>
      </c>
      <c r="G468" s="14" t="s">
        <v>1062</v>
      </c>
      <c r="H468" s="14" t="s">
        <v>1062</v>
      </c>
      <c r="I468" s="14"/>
      <c r="J468" s="14"/>
      <c r="K468" s="62">
        <v>1</v>
      </c>
      <c r="L468" s="14" t="s">
        <v>1208</v>
      </c>
      <c r="M468" s="14" t="s">
        <v>1195</v>
      </c>
      <c r="N468" s="14" t="s">
        <v>693</v>
      </c>
      <c r="O468" s="63">
        <v>0</v>
      </c>
      <c r="P468" s="9">
        <v>4</v>
      </c>
      <c r="Q468" s="14"/>
      <c r="R468" s="14">
        <v>1.6</v>
      </c>
      <c r="S468" s="64">
        <v>1</v>
      </c>
      <c r="T468" s="9">
        <v>4</v>
      </c>
      <c r="U468" s="14"/>
      <c r="V468" s="14">
        <v>1.3</v>
      </c>
      <c r="W468" s="14" t="s">
        <v>705</v>
      </c>
      <c r="X468" s="14"/>
      <c r="Y468" s="14">
        <v>0</v>
      </c>
      <c r="Z468" s="14" t="s">
        <v>1196</v>
      </c>
      <c r="AA468" s="6" t="s">
        <v>1197</v>
      </c>
      <c r="AB468" t="s">
        <v>1197</v>
      </c>
      <c r="AC468" s="6" t="s">
        <v>1198</v>
      </c>
      <c r="AD468" t="s">
        <v>1198</v>
      </c>
      <c r="AE468" s="58"/>
      <c r="AF468" s="58"/>
      <c r="AG468" s="58"/>
    </row>
    <row r="469" spans="1:33" ht="15.75" customHeight="1">
      <c r="A469" s="61">
        <v>137</v>
      </c>
      <c r="B469" s="34" t="s">
        <v>551</v>
      </c>
      <c r="C469" s="62">
        <v>1</v>
      </c>
      <c r="D469" s="62">
        <v>0</v>
      </c>
      <c r="E469" s="14" t="s">
        <v>687</v>
      </c>
      <c r="F469" s="14" t="s">
        <v>1193</v>
      </c>
      <c r="G469" s="14" t="s">
        <v>1062</v>
      </c>
      <c r="H469" s="14" t="s">
        <v>1062</v>
      </c>
      <c r="I469" s="14"/>
      <c r="J469" s="14"/>
      <c r="K469" s="62">
        <v>1</v>
      </c>
      <c r="L469" s="14" t="s">
        <v>1208</v>
      </c>
      <c r="M469" s="14" t="s">
        <v>1195</v>
      </c>
      <c r="N469" s="14" t="s">
        <v>693</v>
      </c>
      <c r="O469" s="63">
        <v>0</v>
      </c>
      <c r="P469" s="62">
        <v>5</v>
      </c>
      <c r="Q469" s="14"/>
      <c r="R469" s="14">
        <v>1.6</v>
      </c>
      <c r="S469" s="64">
        <v>1</v>
      </c>
      <c r="T469" s="62">
        <v>5</v>
      </c>
      <c r="U469" s="14"/>
      <c r="V469" s="14">
        <v>1.2</v>
      </c>
      <c r="W469" s="14">
        <v>0.05</v>
      </c>
      <c r="X469" s="14"/>
      <c r="Y469" s="14">
        <v>1</v>
      </c>
      <c r="Z469" s="14" t="s">
        <v>1196</v>
      </c>
      <c r="AA469" s="6" t="s">
        <v>1199</v>
      </c>
      <c r="AB469" t="s">
        <v>1199</v>
      </c>
      <c r="AC469" s="6" t="s">
        <v>1200</v>
      </c>
      <c r="AD469" t="s">
        <v>1200</v>
      </c>
      <c r="AE469" s="58"/>
      <c r="AF469" s="58"/>
      <c r="AG469" s="58"/>
    </row>
    <row r="470" spans="1:33" ht="15.75" customHeight="1">
      <c r="A470" s="61">
        <v>137</v>
      </c>
      <c r="B470" s="34" t="s">
        <v>551</v>
      </c>
      <c r="C470" s="62">
        <v>1</v>
      </c>
      <c r="D470" s="62">
        <v>0</v>
      </c>
      <c r="E470" s="14" t="s">
        <v>687</v>
      </c>
      <c r="F470" s="14" t="s">
        <v>1193</v>
      </c>
      <c r="G470" s="14" t="s">
        <v>1062</v>
      </c>
      <c r="H470" s="14" t="s">
        <v>1062</v>
      </c>
      <c r="I470" s="14"/>
      <c r="J470" s="14"/>
      <c r="K470" s="62">
        <v>1</v>
      </c>
      <c r="L470" s="14" t="s">
        <v>1208</v>
      </c>
      <c r="M470" s="14" t="s">
        <v>1195</v>
      </c>
      <c r="N470" s="14" t="s">
        <v>693</v>
      </c>
      <c r="O470" s="63">
        <v>0</v>
      </c>
      <c r="P470" s="62">
        <v>5</v>
      </c>
      <c r="Q470" s="14"/>
      <c r="R470" s="14">
        <v>1.6</v>
      </c>
      <c r="S470" s="64">
        <v>2</v>
      </c>
      <c r="T470" s="62">
        <v>5</v>
      </c>
      <c r="U470" s="14"/>
      <c r="V470" s="14">
        <v>0.8</v>
      </c>
      <c r="W470" s="14">
        <v>0.05</v>
      </c>
      <c r="X470" s="14"/>
      <c r="Y470" s="14">
        <v>1</v>
      </c>
      <c r="Z470" s="14" t="s">
        <v>1201</v>
      </c>
      <c r="AA470" s="6" t="s">
        <v>1199</v>
      </c>
      <c r="AB470" t="s">
        <v>1199</v>
      </c>
      <c r="AC470" s="60" t="s">
        <v>1202</v>
      </c>
      <c r="AD470" s="60" t="s">
        <v>1202</v>
      </c>
      <c r="AE470" s="58"/>
      <c r="AF470" s="58"/>
      <c r="AG470" s="58"/>
    </row>
    <row r="471" spans="1:33" ht="15.75" customHeight="1">
      <c r="A471" s="61">
        <v>137</v>
      </c>
      <c r="B471" s="34" t="s">
        <v>551</v>
      </c>
      <c r="C471" s="62">
        <v>1</v>
      </c>
      <c r="D471" s="62">
        <v>0</v>
      </c>
      <c r="E471" s="14" t="s">
        <v>687</v>
      </c>
      <c r="F471" s="14" t="s">
        <v>1193</v>
      </c>
      <c r="G471" s="14" t="s">
        <v>1062</v>
      </c>
      <c r="H471" s="14" t="s">
        <v>1062</v>
      </c>
      <c r="I471" s="14"/>
      <c r="J471" s="14"/>
      <c r="K471" s="62">
        <v>1</v>
      </c>
      <c r="L471" s="14" t="s">
        <v>1208</v>
      </c>
      <c r="M471" s="14" t="s">
        <v>1195</v>
      </c>
      <c r="N471" s="14" t="s">
        <v>693</v>
      </c>
      <c r="O471" s="64">
        <v>1</v>
      </c>
      <c r="P471" s="62">
        <v>5</v>
      </c>
      <c r="Q471" s="14"/>
      <c r="R471" s="14">
        <v>1.2</v>
      </c>
      <c r="S471" s="64">
        <v>2</v>
      </c>
      <c r="T471" s="62">
        <v>5</v>
      </c>
      <c r="U471" s="14"/>
      <c r="V471" s="14">
        <v>0.8</v>
      </c>
      <c r="W471" s="14">
        <v>0.05</v>
      </c>
      <c r="X471" s="14"/>
      <c r="Y471" s="14">
        <v>1</v>
      </c>
      <c r="Z471" s="14" t="s">
        <v>1203</v>
      </c>
      <c r="AA471" s="6" t="s">
        <v>1200</v>
      </c>
      <c r="AB471" t="s">
        <v>1200</v>
      </c>
      <c r="AC471" s="60" t="s">
        <v>1202</v>
      </c>
      <c r="AD471" s="60" t="s">
        <v>1202</v>
      </c>
      <c r="AE471" s="58"/>
      <c r="AF471" s="58"/>
      <c r="AG471" s="58"/>
    </row>
    <row r="472" spans="1:33" ht="15.75" customHeight="1">
      <c r="A472" s="61">
        <v>137</v>
      </c>
      <c r="B472" s="34" t="s">
        <v>551</v>
      </c>
      <c r="C472" s="62">
        <v>1</v>
      </c>
      <c r="D472" s="62">
        <v>0</v>
      </c>
      <c r="E472" s="14" t="s">
        <v>687</v>
      </c>
      <c r="F472" s="14" t="s">
        <v>1193</v>
      </c>
      <c r="G472" s="14" t="s">
        <v>1062</v>
      </c>
      <c r="H472" s="14" t="s">
        <v>1062</v>
      </c>
      <c r="I472" s="14"/>
      <c r="J472" s="14"/>
      <c r="K472" s="62">
        <v>1</v>
      </c>
      <c r="L472" s="14" t="s">
        <v>1208</v>
      </c>
      <c r="M472" s="14" t="s">
        <v>1195</v>
      </c>
      <c r="N472" s="14" t="s">
        <v>693</v>
      </c>
      <c r="O472" s="64">
        <v>0</v>
      </c>
      <c r="P472" s="62">
        <v>6</v>
      </c>
      <c r="Q472" s="14"/>
      <c r="R472" s="14">
        <v>1.9</v>
      </c>
      <c r="S472" s="64">
        <v>1</v>
      </c>
      <c r="T472" s="62">
        <v>6</v>
      </c>
      <c r="U472" s="14"/>
      <c r="V472" s="14">
        <v>1.1000000000000001</v>
      </c>
      <c r="W472" s="14">
        <v>0.05</v>
      </c>
      <c r="X472" s="14"/>
      <c r="Y472" s="14">
        <v>1</v>
      </c>
      <c r="Z472" s="14" t="s">
        <v>1156</v>
      </c>
      <c r="AA472" s="6" t="s">
        <v>1204</v>
      </c>
      <c r="AB472" t="s">
        <v>1204</v>
      </c>
      <c r="AC472" s="6" t="s">
        <v>1205</v>
      </c>
      <c r="AD472" t="s">
        <v>1205</v>
      </c>
      <c r="AE472" s="58"/>
      <c r="AF472" s="58"/>
      <c r="AG472" s="58"/>
    </row>
    <row r="473" spans="1:33" ht="15.75" customHeight="1">
      <c r="A473" s="61">
        <v>137</v>
      </c>
      <c r="B473" s="34" t="s">
        <v>551</v>
      </c>
      <c r="C473" s="62">
        <v>2</v>
      </c>
      <c r="D473" s="62">
        <v>0</v>
      </c>
      <c r="E473" s="14" t="s">
        <v>687</v>
      </c>
      <c r="F473" s="14" t="s">
        <v>1193</v>
      </c>
      <c r="G473" s="14" t="s">
        <v>1062</v>
      </c>
      <c r="H473" s="14" t="s">
        <v>1062</v>
      </c>
      <c r="I473" s="14"/>
      <c r="J473" s="14"/>
      <c r="K473" s="62">
        <v>2</v>
      </c>
      <c r="L473" s="14" t="s">
        <v>1208</v>
      </c>
      <c r="M473" s="14" t="s">
        <v>1195</v>
      </c>
      <c r="N473" s="14" t="s">
        <v>693</v>
      </c>
      <c r="O473" s="63">
        <v>0</v>
      </c>
      <c r="P473" s="9">
        <v>4</v>
      </c>
      <c r="Q473" s="14"/>
      <c r="R473" s="14">
        <v>1</v>
      </c>
      <c r="S473" s="64">
        <v>1</v>
      </c>
      <c r="T473" s="9">
        <v>4</v>
      </c>
      <c r="U473" s="14"/>
      <c r="V473" s="14">
        <v>0.8</v>
      </c>
      <c r="W473" s="14" t="s">
        <v>705</v>
      </c>
      <c r="X473" s="14"/>
      <c r="Y473" s="14">
        <v>0</v>
      </c>
      <c r="Z473" s="14" t="s">
        <v>1196</v>
      </c>
      <c r="AA473" s="6" t="s">
        <v>1197</v>
      </c>
      <c r="AB473" t="s">
        <v>1197</v>
      </c>
      <c r="AC473" s="6" t="s">
        <v>1198</v>
      </c>
      <c r="AD473" t="s">
        <v>1198</v>
      </c>
      <c r="AE473" s="58"/>
      <c r="AF473" s="58"/>
      <c r="AG473" s="58"/>
    </row>
    <row r="474" spans="1:33" ht="15.75" customHeight="1">
      <c r="A474" s="61">
        <v>137</v>
      </c>
      <c r="B474" s="34" t="s">
        <v>551</v>
      </c>
      <c r="C474" s="62">
        <v>2</v>
      </c>
      <c r="D474" s="62">
        <v>0</v>
      </c>
      <c r="E474" s="14" t="s">
        <v>687</v>
      </c>
      <c r="F474" s="14" t="s">
        <v>1193</v>
      </c>
      <c r="G474" s="14" t="s">
        <v>1062</v>
      </c>
      <c r="H474" s="14" t="s">
        <v>1062</v>
      </c>
      <c r="I474" s="14"/>
      <c r="J474" s="14"/>
      <c r="K474" s="62">
        <v>2</v>
      </c>
      <c r="L474" s="14" t="s">
        <v>1208</v>
      </c>
      <c r="M474" s="14" t="s">
        <v>1195</v>
      </c>
      <c r="N474" s="14" t="s">
        <v>693</v>
      </c>
      <c r="O474" s="63">
        <v>0</v>
      </c>
      <c r="P474" s="62">
        <v>5</v>
      </c>
      <c r="Q474" s="14"/>
      <c r="R474" s="14">
        <v>1.1000000000000001</v>
      </c>
      <c r="S474" s="64">
        <v>1</v>
      </c>
      <c r="T474" s="62">
        <v>5</v>
      </c>
      <c r="U474" s="14"/>
      <c r="V474" s="14">
        <v>0.8</v>
      </c>
      <c r="W474" s="14" t="s">
        <v>705</v>
      </c>
      <c r="X474" s="14"/>
      <c r="Y474" s="14">
        <v>0</v>
      </c>
      <c r="Z474" s="14" t="s">
        <v>1196</v>
      </c>
      <c r="AA474" s="6" t="s">
        <v>1199</v>
      </c>
      <c r="AB474" t="s">
        <v>1199</v>
      </c>
      <c r="AC474" s="6" t="s">
        <v>1200</v>
      </c>
      <c r="AD474" t="s">
        <v>1200</v>
      </c>
      <c r="AE474" s="58"/>
      <c r="AF474" s="58"/>
      <c r="AG474" s="58"/>
    </row>
    <row r="475" spans="1:33" ht="15.75" customHeight="1">
      <c r="A475" s="61">
        <v>137</v>
      </c>
      <c r="B475" s="34" t="s">
        <v>551</v>
      </c>
      <c r="C475" s="62">
        <v>2</v>
      </c>
      <c r="D475" s="62">
        <v>0</v>
      </c>
      <c r="E475" s="14" t="s">
        <v>687</v>
      </c>
      <c r="F475" s="14" t="s">
        <v>1193</v>
      </c>
      <c r="G475" s="14" t="s">
        <v>1062</v>
      </c>
      <c r="H475" s="14" t="s">
        <v>1062</v>
      </c>
      <c r="I475" s="14"/>
      <c r="J475" s="14"/>
      <c r="K475" s="62">
        <v>2</v>
      </c>
      <c r="L475" s="14" t="s">
        <v>1208</v>
      </c>
      <c r="M475" s="14" t="s">
        <v>1195</v>
      </c>
      <c r="N475" s="14" t="s">
        <v>693</v>
      </c>
      <c r="O475" s="63">
        <v>0</v>
      </c>
      <c r="P475" s="62">
        <v>5</v>
      </c>
      <c r="Q475" s="14"/>
      <c r="R475" s="14">
        <v>1.1000000000000001</v>
      </c>
      <c r="S475" s="64">
        <v>2</v>
      </c>
      <c r="T475" s="62">
        <v>5</v>
      </c>
      <c r="U475" s="14"/>
      <c r="V475" s="14">
        <v>0.5</v>
      </c>
      <c r="W475" s="14">
        <v>0.05</v>
      </c>
      <c r="X475" s="14"/>
      <c r="Y475" s="14">
        <v>1</v>
      </c>
      <c r="Z475" s="14" t="s">
        <v>1201</v>
      </c>
      <c r="AA475" s="6" t="s">
        <v>1199</v>
      </c>
      <c r="AB475" t="s">
        <v>1199</v>
      </c>
      <c r="AC475" s="60" t="s">
        <v>1202</v>
      </c>
      <c r="AD475" s="60" t="s">
        <v>1202</v>
      </c>
      <c r="AE475" s="58"/>
      <c r="AF475" s="58"/>
      <c r="AG475" s="58"/>
    </row>
    <row r="476" spans="1:33" ht="15.75" customHeight="1">
      <c r="A476" s="61">
        <v>137</v>
      </c>
      <c r="B476" s="34" t="s">
        <v>551</v>
      </c>
      <c r="C476" s="62">
        <v>2</v>
      </c>
      <c r="D476" s="62">
        <v>0</v>
      </c>
      <c r="E476" s="14" t="s">
        <v>687</v>
      </c>
      <c r="F476" s="14" t="s">
        <v>1193</v>
      </c>
      <c r="G476" s="14" t="s">
        <v>1062</v>
      </c>
      <c r="H476" s="14" t="s">
        <v>1062</v>
      </c>
      <c r="I476" s="14"/>
      <c r="J476" s="14"/>
      <c r="K476" s="62">
        <v>2</v>
      </c>
      <c r="L476" s="14" t="s">
        <v>1208</v>
      </c>
      <c r="M476" s="14" t="s">
        <v>1195</v>
      </c>
      <c r="N476" s="14" t="s">
        <v>693</v>
      </c>
      <c r="O476" s="64">
        <v>1</v>
      </c>
      <c r="P476" s="62">
        <v>5</v>
      </c>
      <c r="Q476" s="14"/>
      <c r="R476" s="14">
        <v>0.8</v>
      </c>
      <c r="S476" s="64">
        <v>2</v>
      </c>
      <c r="T476" s="62">
        <v>5</v>
      </c>
      <c r="U476" s="14"/>
      <c r="V476" s="14">
        <v>0.5</v>
      </c>
      <c r="W476" s="14" t="s">
        <v>705</v>
      </c>
      <c r="X476" s="14"/>
      <c r="Y476" s="14">
        <v>0</v>
      </c>
      <c r="Z476" s="14" t="s">
        <v>1203</v>
      </c>
      <c r="AA476" s="6" t="s">
        <v>1200</v>
      </c>
      <c r="AB476" t="s">
        <v>1200</v>
      </c>
      <c r="AC476" s="60" t="s">
        <v>1202</v>
      </c>
      <c r="AD476" s="60" t="s">
        <v>1202</v>
      </c>
      <c r="AE476" s="58"/>
      <c r="AF476" s="58"/>
      <c r="AG476" s="58"/>
    </row>
    <row r="477" spans="1:33" ht="15.75" customHeight="1">
      <c r="A477" s="61">
        <v>137</v>
      </c>
      <c r="B477" s="34" t="s">
        <v>551</v>
      </c>
      <c r="C477" s="62">
        <v>2</v>
      </c>
      <c r="D477" s="62">
        <v>0</v>
      </c>
      <c r="E477" s="14" t="s">
        <v>687</v>
      </c>
      <c r="F477" s="14" t="s">
        <v>1193</v>
      </c>
      <c r="G477" s="14" t="s">
        <v>1062</v>
      </c>
      <c r="H477" s="14" t="s">
        <v>1062</v>
      </c>
      <c r="I477" s="14"/>
      <c r="J477" s="14"/>
      <c r="K477" s="62">
        <v>2</v>
      </c>
      <c r="L477" s="14" t="s">
        <v>1208</v>
      </c>
      <c r="M477" s="14" t="s">
        <v>1195</v>
      </c>
      <c r="N477" s="14" t="s">
        <v>693</v>
      </c>
      <c r="O477" s="64">
        <v>0</v>
      </c>
      <c r="P477" s="62">
        <v>6</v>
      </c>
      <c r="Q477" s="14"/>
      <c r="R477" s="14">
        <v>1.4</v>
      </c>
      <c r="S477" s="64">
        <v>1</v>
      </c>
      <c r="T477" s="62">
        <v>6</v>
      </c>
      <c r="U477" s="14"/>
      <c r="V477" s="14">
        <v>1.2</v>
      </c>
      <c r="W477" s="14" t="s">
        <v>705</v>
      </c>
      <c r="X477" s="14"/>
      <c r="Y477" s="14">
        <v>0</v>
      </c>
      <c r="Z477" s="14" t="s">
        <v>1156</v>
      </c>
      <c r="AA477" s="6" t="s">
        <v>1204</v>
      </c>
      <c r="AB477" t="s">
        <v>1204</v>
      </c>
      <c r="AC477" s="6" t="s">
        <v>1205</v>
      </c>
      <c r="AD477" t="s">
        <v>1205</v>
      </c>
      <c r="AE477" s="58"/>
      <c r="AF477" s="58"/>
      <c r="AG477" s="58"/>
    </row>
    <row r="478" spans="1:33" ht="15.75" customHeight="1">
      <c r="A478" s="61">
        <v>137</v>
      </c>
      <c r="B478" s="34" t="s">
        <v>551</v>
      </c>
      <c r="C478" s="62">
        <v>3</v>
      </c>
      <c r="D478" s="62">
        <v>0</v>
      </c>
      <c r="E478" s="14" t="s">
        <v>687</v>
      </c>
      <c r="F478" s="14" t="s">
        <v>1193</v>
      </c>
      <c r="G478" s="14" t="s">
        <v>1062</v>
      </c>
      <c r="H478" s="14" t="s">
        <v>1062</v>
      </c>
      <c r="I478" s="14"/>
      <c r="J478" s="14"/>
      <c r="K478" s="62">
        <v>3</v>
      </c>
      <c r="L478" s="14" t="s">
        <v>1208</v>
      </c>
      <c r="M478" s="14" t="s">
        <v>1195</v>
      </c>
      <c r="N478" s="14" t="s">
        <v>693</v>
      </c>
      <c r="O478" s="63">
        <v>0</v>
      </c>
      <c r="P478" s="9">
        <v>4</v>
      </c>
      <c r="Q478" s="14"/>
      <c r="R478" s="14">
        <v>2</v>
      </c>
      <c r="S478" s="64">
        <v>1</v>
      </c>
      <c r="T478" s="9">
        <v>4</v>
      </c>
      <c r="U478" s="14"/>
      <c r="V478" s="14">
        <v>0.8</v>
      </c>
      <c r="W478" s="14">
        <v>0.05</v>
      </c>
      <c r="X478" s="14"/>
      <c r="Y478" s="14">
        <v>1</v>
      </c>
      <c r="Z478" s="14" t="s">
        <v>1196</v>
      </c>
      <c r="AA478" s="6" t="s">
        <v>1197</v>
      </c>
      <c r="AB478" t="s">
        <v>1197</v>
      </c>
      <c r="AC478" s="6" t="s">
        <v>1198</v>
      </c>
      <c r="AD478" t="s">
        <v>1198</v>
      </c>
      <c r="AE478" s="58"/>
      <c r="AF478" s="58"/>
      <c r="AG478" s="58"/>
    </row>
    <row r="479" spans="1:33" ht="15.75" customHeight="1">
      <c r="A479" s="61">
        <v>137</v>
      </c>
      <c r="B479" s="34" t="s">
        <v>551</v>
      </c>
      <c r="C479" s="62">
        <v>3</v>
      </c>
      <c r="D479" s="62">
        <v>0</v>
      </c>
      <c r="E479" s="14" t="s">
        <v>687</v>
      </c>
      <c r="F479" s="14" t="s">
        <v>1193</v>
      </c>
      <c r="G479" s="14" t="s">
        <v>1062</v>
      </c>
      <c r="H479" s="14" t="s">
        <v>1062</v>
      </c>
      <c r="I479" s="14"/>
      <c r="J479" s="14"/>
      <c r="K479" s="62">
        <v>3</v>
      </c>
      <c r="L479" s="14" t="s">
        <v>1208</v>
      </c>
      <c r="M479" s="14" t="s">
        <v>1195</v>
      </c>
      <c r="N479" s="14" t="s">
        <v>693</v>
      </c>
      <c r="O479" s="63">
        <v>0</v>
      </c>
      <c r="P479" s="62">
        <v>5</v>
      </c>
      <c r="Q479" s="14"/>
      <c r="R479" s="14">
        <v>1.4</v>
      </c>
      <c r="S479" s="64">
        <v>1</v>
      </c>
      <c r="T479" s="62">
        <v>5</v>
      </c>
      <c r="U479" s="14"/>
      <c r="V479" s="14">
        <v>0.7</v>
      </c>
      <c r="W479" s="14" t="s">
        <v>705</v>
      </c>
      <c r="X479" s="14"/>
      <c r="Y479" s="14">
        <v>0</v>
      </c>
      <c r="Z479" s="14" t="s">
        <v>1196</v>
      </c>
      <c r="AA479" s="6" t="s">
        <v>1199</v>
      </c>
      <c r="AB479" t="s">
        <v>1199</v>
      </c>
      <c r="AC479" s="6" t="s">
        <v>1200</v>
      </c>
      <c r="AD479" t="s">
        <v>1200</v>
      </c>
      <c r="AE479" s="58"/>
      <c r="AF479" s="58"/>
      <c r="AG479" s="58"/>
    </row>
    <row r="480" spans="1:33" ht="15.75" customHeight="1">
      <c r="A480" s="61">
        <v>137</v>
      </c>
      <c r="B480" s="34" t="s">
        <v>551</v>
      </c>
      <c r="C480" s="62">
        <v>3</v>
      </c>
      <c r="D480" s="62">
        <v>0</v>
      </c>
      <c r="E480" s="14" t="s">
        <v>687</v>
      </c>
      <c r="F480" s="14" t="s">
        <v>1193</v>
      </c>
      <c r="G480" s="14" t="s">
        <v>1062</v>
      </c>
      <c r="H480" s="14" t="s">
        <v>1062</v>
      </c>
      <c r="I480" s="14"/>
      <c r="J480" s="14"/>
      <c r="K480" s="62">
        <v>3</v>
      </c>
      <c r="L480" s="14" t="s">
        <v>1208</v>
      </c>
      <c r="M480" s="14" t="s">
        <v>1195</v>
      </c>
      <c r="N480" s="14" t="s">
        <v>693</v>
      </c>
      <c r="O480" s="63">
        <v>0</v>
      </c>
      <c r="P480" s="62">
        <v>5</v>
      </c>
      <c r="Q480" s="14"/>
      <c r="R480" s="14">
        <v>1.4</v>
      </c>
      <c r="S480" s="64">
        <v>2</v>
      </c>
      <c r="T480" s="62">
        <v>5</v>
      </c>
      <c r="U480" s="14"/>
      <c r="V480" s="14">
        <v>0.7</v>
      </c>
      <c r="W480" s="14" t="s">
        <v>705</v>
      </c>
      <c r="X480" s="14"/>
      <c r="Y480" s="14">
        <v>0</v>
      </c>
      <c r="Z480" s="14" t="s">
        <v>1201</v>
      </c>
      <c r="AA480" s="6" t="s">
        <v>1199</v>
      </c>
      <c r="AB480" t="s">
        <v>1199</v>
      </c>
      <c r="AC480" s="60" t="s">
        <v>1202</v>
      </c>
      <c r="AD480" s="60" t="s">
        <v>1202</v>
      </c>
      <c r="AE480" s="58"/>
      <c r="AF480" s="58"/>
      <c r="AG480" s="58"/>
    </row>
    <row r="481" spans="1:33" ht="15.75" customHeight="1">
      <c r="A481" s="61">
        <v>137</v>
      </c>
      <c r="B481" s="34" t="s">
        <v>551</v>
      </c>
      <c r="C481" s="62">
        <v>3</v>
      </c>
      <c r="D481" s="62">
        <v>0</v>
      </c>
      <c r="E481" s="14" t="s">
        <v>687</v>
      </c>
      <c r="F481" s="14" t="s">
        <v>1193</v>
      </c>
      <c r="G481" s="14" t="s">
        <v>1062</v>
      </c>
      <c r="H481" s="14" t="s">
        <v>1062</v>
      </c>
      <c r="I481" s="14"/>
      <c r="J481" s="14"/>
      <c r="K481" s="62">
        <v>3</v>
      </c>
      <c r="L481" s="14" t="s">
        <v>1208</v>
      </c>
      <c r="M481" s="14" t="s">
        <v>1195</v>
      </c>
      <c r="N481" s="14" t="s">
        <v>693</v>
      </c>
      <c r="O481" s="64">
        <v>1</v>
      </c>
      <c r="P481" s="62">
        <v>5</v>
      </c>
      <c r="Q481" s="14"/>
      <c r="R481" s="14">
        <v>0.7</v>
      </c>
      <c r="S481" s="64">
        <v>2</v>
      </c>
      <c r="T481" s="62">
        <v>5</v>
      </c>
      <c r="U481" s="14"/>
      <c r="V481" s="14">
        <v>0.7</v>
      </c>
      <c r="W481" s="14" t="s">
        <v>705</v>
      </c>
      <c r="X481" s="14"/>
      <c r="Y481" s="14">
        <v>0</v>
      </c>
      <c r="Z481" s="14" t="s">
        <v>1203</v>
      </c>
      <c r="AA481" s="6" t="s">
        <v>1200</v>
      </c>
      <c r="AB481" t="s">
        <v>1200</v>
      </c>
      <c r="AC481" s="60" t="s">
        <v>1202</v>
      </c>
      <c r="AD481" s="60" t="s">
        <v>1202</v>
      </c>
      <c r="AE481" s="58"/>
      <c r="AF481" s="58"/>
      <c r="AG481" s="58"/>
    </row>
    <row r="482" spans="1:33" ht="15.75" customHeight="1">
      <c r="A482" s="61">
        <v>137</v>
      </c>
      <c r="B482" s="34" t="s">
        <v>551</v>
      </c>
      <c r="C482" s="62">
        <v>3</v>
      </c>
      <c r="D482" s="62">
        <v>0</v>
      </c>
      <c r="E482" s="14" t="s">
        <v>687</v>
      </c>
      <c r="F482" s="14" t="s">
        <v>1193</v>
      </c>
      <c r="G482" s="14" t="s">
        <v>1062</v>
      </c>
      <c r="H482" s="14" t="s">
        <v>1062</v>
      </c>
      <c r="I482" s="14"/>
      <c r="J482" s="14"/>
      <c r="K482" s="62">
        <v>3</v>
      </c>
      <c r="L482" s="14" t="s">
        <v>1208</v>
      </c>
      <c r="M482" s="14" t="s">
        <v>1195</v>
      </c>
      <c r="N482" s="14" t="s">
        <v>693</v>
      </c>
      <c r="O482" s="64">
        <v>0</v>
      </c>
      <c r="P482" s="62">
        <v>6</v>
      </c>
      <c r="Q482" s="14"/>
      <c r="R482" s="14">
        <v>1.9</v>
      </c>
      <c r="S482" s="64">
        <v>1</v>
      </c>
      <c r="T482" s="62">
        <v>6</v>
      </c>
      <c r="U482" s="14"/>
      <c r="V482" s="14">
        <v>0.7</v>
      </c>
      <c r="W482" s="14">
        <v>0.05</v>
      </c>
      <c r="X482" s="14"/>
      <c r="Y482" s="14">
        <v>1</v>
      </c>
      <c r="Z482" s="14" t="s">
        <v>1156</v>
      </c>
      <c r="AA482" s="6" t="s">
        <v>1204</v>
      </c>
      <c r="AB482" t="s">
        <v>1204</v>
      </c>
      <c r="AC482" s="6" t="s">
        <v>1205</v>
      </c>
      <c r="AD482" t="s">
        <v>1205</v>
      </c>
      <c r="AE482" s="58"/>
      <c r="AF482" s="58"/>
      <c r="AG482" s="58"/>
    </row>
    <row r="483" spans="1:33" ht="15.75" customHeight="1">
      <c r="A483" s="61">
        <v>137</v>
      </c>
      <c r="B483" s="34" t="s">
        <v>551</v>
      </c>
      <c r="C483" s="62">
        <v>1</v>
      </c>
      <c r="D483" s="62">
        <v>0</v>
      </c>
      <c r="E483" s="14" t="s">
        <v>687</v>
      </c>
      <c r="F483" s="14" t="s">
        <v>742</v>
      </c>
      <c r="G483" s="14" t="s">
        <v>821</v>
      </c>
      <c r="H483" s="71" t="s">
        <v>1344</v>
      </c>
      <c r="I483" s="71" t="s">
        <v>1343</v>
      </c>
      <c r="J483" s="68" t="s">
        <v>1324</v>
      </c>
      <c r="K483" s="62">
        <v>1</v>
      </c>
      <c r="L483" s="6" t="s">
        <v>1185</v>
      </c>
      <c r="M483" s="14" t="s">
        <v>1195</v>
      </c>
      <c r="N483" s="14" t="s">
        <v>693</v>
      </c>
      <c r="O483" s="63">
        <v>0</v>
      </c>
      <c r="P483" s="9">
        <v>4</v>
      </c>
      <c r="Q483" s="14"/>
      <c r="R483" s="14">
        <v>65</v>
      </c>
      <c r="S483" s="64">
        <v>1</v>
      </c>
      <c r="T483" s="9">
        <v>4</v>
      </c>
      <c r="U483" s="14"/>
      <c r="V483" s="14">
        <v>82.2</v>
      </c>
      <c r="W483" s="14" t="s">
        <v>705</v>
      </c>
      <c r="X483" s="14"/>
      <c r="Y483" s="14">
        <v>0</v>
      </c>
      <c r="Z483" s="14" t="s">
        <v>1196</v>
      </c>
      <c r="AA483" s="6" t="s">
        <v>1197</v>
      </c>
      <c r="AB483" t="s">
        <v>1197</v>
      </c>
      <c r="AC483" s="6" t="s">
        <v>1198</v>
      </c>
      <c r="AD483" t="s">
        <v>1198</v>
      </c>
      <c r="AE483" s="58"/>
      <c r="AF483" s="58"/>
      <c r="AG483" s="58"/>
    </row>
    <row r="484" spans="1:33" ht="15.75" customHeight="1">
      <c r="A484" s="61">
        <v>137</v>
      </c>
      <c r="B484" s="34" t="s">
        <v>551</v>
      </c>
      <c r="C484" s="62">
        <v>1</v>
      </c>
      <c r="D484" s="62">
        <v>0</v>
      </c>
      <c r="E484" s="14" t="s">
        <v>687</v>
      </c>
      <c r="F484" s="14" t="s">
        <v>742</v>
      </c>
      <c r="G484" s="14" t="s">
        <v>821</v>
      </c>
      <c r="H484" s="71" t="s">
        <v>1344</v>
      </c>
      <c r="I484" s="14"/>
      <c r="J484" s="68" t="s">
        <v>1324</v>
      </c>
      <c r="K484" s="62">
        <v>1</v>
      </c>
      <c r="L484" s="6" t="s">
        <v>1185</v>
      </c>
      <c r="M484" s="14" t="s">
        <v>1195</v>
      </c>
      <c r="N484" s="14" t="s">
        <v>693</v>
      </c>
      <c r="O484" s="63">
        <v>0</v>
      </c>
      <c r="P484" s="62">
        <v>5</v>
      </c>
      <c r="Q484" s="14"/>
      <c r="R484" s="14">
        <v>65</v>
      </c>
      <c r="S484" s="64">
        <v>1</v>
      </c>
      <c r="T484" s="62">
        <v>5</v>
      </c>
      <c r="U484" s="14"/>
      <c r="V484" s="14">
        <v>67</v>
      </c>
      <c r="W484" s="14" t="s">
        <v>705</v>
      </c>
      <c r="X484" s="14"/>
      <c r="Y484" s="14">
        <v>0</v>
      </c>
      <c r="Z484" s="14" t="s">
        <v>1196</v>
      </c>
      <c r="AA484" s="6" t="s">
        <v>1199</v>
      </c>
      <c r="AB484" t="s">
        <v>1199</v>
      </c>
      <c r="AC484" s="6" t="s">
        <v>1200</v>
      </c>
      <c r="AD484" t="s">
        <v>1200</v>
      </c>
      <c r="AE484" s="58"/>
      <c r="AF484" s="58"/>
      <c r="AG484" s="58"/>
    </row>
    <row r="485" spans="1:33" ht="15.75" customHeight="1">
      <c r="A485" s="61">
        <v>137</v>
      </c>
      <c r="B485" s="34" t="s">
        <v>551</v>
      </c>
      <c r="C485" s="62">
        <v>1</v>
      </c>
      <c r="D485" s="62">
        <v>0</v>
      </c>
      <c r="E485" s="14" t="s">
        <v>687</v>
      </c>
      <c r="F485" s="14" t="s">
        <v>742</v>
      </c>
      <c r="G485" s="14" t="s">
        <v>821</v>
      </c>
      <c r="H485" s="71" t="s">
        <v>1344</v>
      </c>
      <c r="I485" s="14"/>
      <c r="J485" s="68" t="s">
        <v>1324</v>
      </c>
      <c r="K485" s="62">
        <v>1</v>
      </c>
      <c r="L485" s="6" t="s">
        <v>1185</v>
      </c>
      <c r="M485" s="14" t="s">
        <v>1195</v>
      </c>
      <c r="N485" s="14" t="s">
        <v>693</v>
      </c>
      <c r="O485" s="63">
        <v>0</v>
      </c>
      <c r="P485" s="62">
        <v>5</v>
      </c>
      <c r="Q485" s="14"/>
      <c r="R485" s="14">
        <v>65</v>
      </c>
      <c r="S485" s="64">
        <v>2</v>
      </c>
      <c r="T485" s="62">
        <v>5</v>
      </c>
      <c r="U485" s="14"/>
      <c r="V485" s="14">
        <v>117.6</v>
      </c>
      <c r="W485" s="14">
        <v>0.1</v>
      </c>
      <c r="X485" s="14"/>
      <c r="Y485" s="14">
        <v>1</v>
      </c>
      <c r="Z485" s="14" t="s">
        <v>1201</v>
      </c>
      <c r="AA485" s="6" t="s">
        <v>1199</v>
      </c>
      <c r="AB485" t="s">
        <v>1199</v>
      </c>
      <c r="AC485" s="60" t="s">
        <v>1202</v>
      </c>
      <c r="AD485" s="60" t="s">
        <v>1202</v>
      </c>
      <c r="AE485" s="58"/>
      <c r="AF485" s="58"/>
      <c r="AG485" s="58"/>
    </row>
    <row r="486" spans="1:33" ht="15" customHeight="1">
      <c r="A486" s="61">
        <v>137</v>
      </c>
      <c r="B486" s="34" t="s">
        <v>551</v>
      </c>
      <c r="C486" s="62">
        <v>1</v>
      </c>
      <c r="D486" s="62">
        <v>0</v>
      </c>
      <c r="E486" s="14" t="s">
        <v>687</v>
      </c>
      <c r="F486" s="14" t="s">
        <v>742</v>
      </c>
      <c r="G486" s="14" t="s">
        <v>821</v>
      </c>
      <c r="H486" s="71" t="s">
        <v>1344</v>
      </c>
      <c r="I486" s="14"/>
      <c r="J486" s="68" t="s">
        <v>1324</v>
      </c>
      <c r="K486" s="62">
        <v>1</v>
      </c>
      <c r="L486" s="6" t="s">
        <v>1185</v>
      </c>
      <c r="M486" s="14" t="s">
        <v>1195</v>
      </c>
      <c r="N486" s="14" t="s">
        <v>693</v>
      </c>
      <c r="O486" s="64">
        <v>1</v>
      </c>
      <c r="P486" s="62">
        <v>5</v>
      </c>
      <c r="Q486" s="14"/>
      <c r="R486" s="14">
        <v>67</v>
      </c>
      <c r="S486" s="64">
        <v>2</v>
      </c>
      <c r="T486" s="62">
        <v>5</v>
      </c>
      <c r="U486" s="14"/>
      <c r="V486" s="14">
        <v>117.6</v>
      </c>
      <c r="W486" s="14">
        <v>0.1</v>
      </c>
      <c r="X486" s="14"/>
      <c r="Y486" s="14">
        <v>1</v>
      </c>
      <c r="Z486" s="14" t="s">
        <v>1203</v>
      </c>
      <c r="AA486" s="6" t="s">
        <v>1200</v>
      </c>
      <c r="AB486" t="s">
        <v>1200</v>
      </c>
      <c r="AC486" s="60" t="s">
        <v>1202</v>
      </c>
      <c r="AD486" s="60" t="s">
        <v>1202</v>
      </c>
      <c r="AE486" s="58"/>
      <c r="AF486" s="58"/>
      <c r="AG486" s="58"/>
    </row>
    <row r="487" spans="1:33" ht="15" customHeight="1">
      <c r="A487" s="61">
        <v>137</v>
      </c>
      <c r="B487" s="34" t="s">
        <v>551</v>
      </c>
      <c r="C487" s="62">
        <v>1</v>
      </c>
      <c r="D487" s="62">
        <v>0</v>
      </c>
      <c r="E487" s="14" t="s">
        <v>687</v>
      </c>
      <c r="F487" s="14" t="s">
        <v>742</v>
      </c>
      <c r="G487" s="14" t="s">
        <v>821</v>
      </c>
      <c r="H487" s="71" t="s">
        <v>1344</v>
      </c>
      <c r="I487" s="14"/>
      <c r="J487" s="68" t="s">
        <v>1324</v>
      </c>
      <c r="K487" s="62">
        <v>1</v>
      </c>
      <c r="L487" s="6" t="s">
        <v>1185</v>
      </c>
      <c r="M487" s="14" t="s">
        <v>1195</v>
      </c>
      <c r="N487" s="14" t="s">
        <v>693</v>
      </c>
      <c r="O487" s="64">
        <v>0</v>
      </c>
      <c r="P487" s="62">
        <v>6</v>
      </c>
      <c r="Q487" s="14"/>
      <c r="R487" s="14">
        <v>113.8</v>
      </c>
      <c r="S487" s="64">
        <v>1</v>
      </c>
      <c r="T487" s="62">
        <v>6</v>
      </c>
      <c r="U487" s="14"/>
      <c r="V487" s="14">
        <v>94.5</v>
      </c>
      <c r="W487" s="14" t="s">
        <v>705</v>
      </c>
      <c r="X487" s="14"/>
      <c r="Y487" s="14">
        <v>0</v>
      </c>
      <c r="Z487" s="14" t="s">
        <v>1156</v>
      </c>
      <c r="AA487" s="6" t="s">
        <v>1204</v>
      </c>
      <c r="AB487" t="s">
        <v>1204</v>
      </c>
      <c r="AC487" s="6" t="s">
        <v>1205</v>
      </c>
      <c r="AD487" t="s">
        <v>1205</v>
      </c>
      <c r="AE487" s="58"/>
      <c r="AF487" s="58"/>
      <c r="AG487" s="58"/>
    </row>
    <row r="488" spans="1:33" ht="15.75" customHeight="1">
      <c r="A488" s="61">
        <v>137</v>
      </c>
      <c r="B488" s="34" t="s">
        <v>551</v>
      </c>
      <c r="C488" s="62">
        <v>2</v>
      </c>
      <c r="D488" s="62">
        <v>0</v>
      </c>
      <c r="E488" s="14" t="s">
        <v>687</v>
      </c>
      <c r="F488" s="14" t="s">
        <v>742</v>
      </c>
      <c r="G488" s="14" t="s">
        <v>821</v>
      </c>
      <c r="H488" s="71" t="s">
        <v>1344</v>
      </c>
      <c r="I488" s="14"/>
      <c r="J488" s="68" t="s">
        <v>1324</v>
      </c>
      <c r="K488" s="62">
        <v>2</v>
      </c>
      <c r="L488" s="6" t="s">
        <v>1185</v>
      </c>
      <c r="M488" s="14" t="s">
        <v>1195</v>
      </c>
      <c r="N488" s="14" t="s">
        <v>693</v>
      </c>
      <c r="O488" s="63">
        <v>0</v>
      </c>
      <c r="P488" s="9">
        <v>4</v>
      </c>
      <c r="Q488" s="14"/>
      <c r="R488" s="14">
        <v>42.9</v>
      </c>
      <c r="S488" s="64">
        <v>1</v>
      </c>
      <c r="T488" s="9">
        <v>4</v>
      </c>
      <c r="U488" s="14"/>
      <c r="V488" s="14">
        <v>44.8</v>
      </c>
      <c r="W488" s="14" t="s">
        <v>705</v>
      </c>
      <c r="X488" s="14"/>
      <c r="Y488" s="14">
        <v>0</v>
      </c>
      <c r="Z488" s="14" t="s">
        <v>1196</v>
      </c>
      <c r="AA488" s="6" t="s">
        <v>1197</v>
      </c>
      <c r="AB488" t="s">
        <v>1197</v>
      </c>
      <c r="AC488" s="6" t="s">
        <v>1198</v>
      </c>
      <c r="AD488" t="s">
        <v>1198</v>
      </c>
      <c r="AE488" s="58"/>
      <c r="AF488" s="58"/>
      <c r="AG488" s="58"/>
    </row>
    <row r="489" spans="1:33" ht="15.75" customHeight="1">
      <c r="A489" s="61">
        <v>137</v>
      </c>
      <c r="B489" s="34" t="s">
        <v>551</v>
      </c>
      <c r="C489" s="62">
        <v>2</v>
      </c>
      <c r="D489" s="62">
        <v>0</v>
      </c>
      <c r="E489" s="14" t="s">
        <v>687</v>
      </c>
      <c r="F489" s="14" t="s">
        <v>742</v>
      </c>
      <c r="G489" s="14" t="s">
        <v>821</v>
      </c>
      <c r="H489" s="71" t="s">
        <v>1344</v>
      </c>
      <c r="I489" s="14"/>
      <c r="J489" s="68" t="s">
        <v>1324</v>
      </c>
      <c r="K489" s="62">
        <v>2</v>
      </c>
      <c r="L489" s="6" t="s">
        <v>1185</v>
      </c>
      <c r="M489" s="14" t="s">
        <v>1195</v>
      </c>
      <c r="N489" s="14" t="s">
        <v>693</v>
      </c>
      <c r="O489" s="63">
        <v>0</v>
      </c>
      <c r="P489" s="62">
        <v>5</v>
      </c>
      <c r="Q489" s="14"/>
      <c r="R489" s="14">
        <v>37.700000000000003</v>
      </c>
      <c r="S489" s="64">
        <v>1</v>
      </c>
      <c r="T489" s="62">
        <v>5</v>
      </c>
      <c r="U489" s="14"/>
      <c r="V489" s="14">
        <v>63.9</v>
      </c>
      <c r="W489" s="14">
        <v>0.1</v>
      </c>
      <c r="X489" s="14"/>
      <c r="Y489" s="14">
        <v>1</v>
      </c>
      <c r="Z489" s="14" t="s">
        <v>1196</v>
      </c>
      <c r="AA489" s="6" t="s">
        <v>1199</v>
      </c>
      <c r="AB489" t="s">
        <v>1199</v>
      </c>
      <c r="AC489" s="6" t="s">
        <v>1200</v>
      </c>
      <c r="AD489" t="s">
        <v>1200</v>
      </c>
      <c r="AE489" s="58"/>
      <c r="AF489" s="58"/>
      <c r="AG489" s="58"/>
    </row>
    <row r="490" spans="1:33" ht="15.75" customHeight="1">
      <c r="A490" s="61">
        <v>137</v>
      </c>
      <c r="B490" s="34" t="s">
        <v>551</v>
      </c>
      <c r="C490" s="62">
        <v>2</v>
      </c>
      <c r="D490" s="62">
        <v>0</v>
      </c>
      <c r="E490" s="14" t="s">
        <v>687</v>
      </c>
      <c r="F490" s="14" t="s">
        <v>742</v>
      </c>
      <c r="G490" s="14" t="s">
        <v>821</v>
      </c>
      <c r="H490" s="71" t="s">
        <v>1344</v>
      </c>
      <c r="I490" s="14"/>
      <c r="J490" s="68" t="s">
        <v>1324</v>
      </c>
      <c r="K490" s="62">
        <v>2</v>
      </c>
      <c r="L490" s="6" t="s">
        <v>1185</v>
      </c>
      <c r="M490" s="14" t="s">
        <v>1195</v>
      </c>
      <c r="N490" s="14" t="s">
        <v>693</v>
      </c>
      <c r="O490" s="63">
        <v>0</v>
      </c>
      <c r="P490" s="62">
        <v>5</v>
      </c>
      <c r="Q490" s="14"/>
      <c r="R490" s="14">
        <v>37.700000000000003</v>
      </c>
      <c r="S490" s="64">
        <v>2</v>
      </c>
      <c r="T490" s="62">
        <v>5</v>
      </c>
      <c r="U490" s="14"/>
      <c r="V490" s="14">
        <v>52.8</v>
      </c>
      <c r="W490" s="14" t="s">
        <v>705</v>
      </c>
      <c r="X490" s="14"/>
      <c r="Y490" s="14">
        <v>0</v>
      </c>
      <c r="Z490" s="14" t="s">
        <v>1201</v>
      </c>
      <c r="AA490" s="6" t="s">
        <v>1199</v>
      </c>
      <c r="AB490" t="s">
        <v>1199</v>
      </c>
      <c r="AC490" s="60" t="s">
        <v>1202</v>
      </c>
      <c r="AD490" s="60" t="s">
        <v>1202</v>
      </c>
      <c r="AE490" s="58"/>
      <c r="AF490" s="58"/>
      <c r="AG490" s="58"/>
    </row>
    <row r="491" spans="1:33" ht="15" customHeight="1">
      <c r="A491" s="61">
        <v>137</v>
      </c>
      <c r="B491" s="34" t="s">
        <v>551</v>
      </c>
      <c r="C491" s="62">
        <v>2</v>
      </c>
      <c r="D491" s="62">
        <v>0</v>
      </c>
      <c r="E491" s="14" t="s">
        <v>687</v>
      </c>
      <c r="F491" s="14" t="s">
        <v>742</v>
      </c>
      <c r="G491" s="14" t="s">
        <v>821</v>
      </c>
      <c r="H491" s="71" t="s">
        <v>1344</v>
      </c>
      <c r="I491" s="14"/>
      <c r="J491" s="68" t="s">
        <v>1324</v>
      </c>
      <c r="K491" s="62">
        <v>2</v>
      </c>
      <c r="L491" s="6" t="s">
        <v>1185</v>
      </c>
      <c r="M491" s="14" t="s">
        <v>1195</v>
      </c>
      <c r="N491" s="14" t="s">
        <v>693</v>
      </c>
      <c r="O491" s="64">
        <v>1</v>
      </c>
      <c r="P491" s="62">
        <v>5</v>
      </c>
      <c r="Q491" s="14"/>
      <c r="R491" s="14">
        <v>63.9</v>
      </c>
      <c r="S491" s="64">
        <v>2</v>
      </c>
      <c r="T491" s="62">
        <v>5</v>
      </c>
      <c r="U491" s="14"/>
      <c r="V491" s="14">
        <v>52.8</v>
      </c>
      <c r="W491" s="14" t="s">
        <v>705</v>
      </c>
      <c r="X491" s="14"/>
      <c r="Y491" s="14">
        <v>0</v>
      </c>
      <c r="Z491" s="14" t="s">
        <v>1203</v>
      </c>
      <c r="AA491" s="6" t="s">
        <v>1200</v>
      </c>
      <c r="AB491" t="s">
        <v>1200</v>
      </c>
      <c r="AC491" s="60" t="s">
        <v>1202</v>
      </c>
      <c r="AD491" s="60" t="s">
        <v>1202</v>
      </c>
      <c r="AE491" s="58"/>
      <c r="AF491" s="58"/>
      <c r="AG491" s="58"/>
    </row>
    <row r="492" spans="1:33" ht="15.75" customHeight="1">
      <c r="A492" s="61">
        <v>137</v>
      </c>
      <c r="B492" s="34" t="s">
        <v>551</v>
      </c>
      <c r="C492" s="62">
        <v>2</v>
      </c>
      <c r="D492" s="62">
        <v>0</v>
      </c>
      <c r="E492" s="14" t="s">
        <v>687</v>
      </c>
      <c r="F492" s="14" t="s">
        <v>742</v>
      </c>
      <c r="G492" s="14" t="s">
        <v>821</v>
      </c>
      <c r="H492" s="71" t="s">
        <v>1344</v>
      </c>
      <c r="I492" s="14"/>
      <c r="J492" s="68" t="s">
        <v>1324</v>
      </c>
      <c r="K492" s="62">
        <v>2</v>
      </c>
      <c r="L492" s="6" t="s">
        <v>1185</v>
      </c>
      <c r="M492" s="14" t="s">
        <v>1195</v>
      </c>
      <c r="N492" s="14" t="s">
        <v>693</v>
      </c>
      <c r="O492" s="64">
        <v>0</v>
      </c>
      <c r="P492" s="62">
        <v>6</v>
      </c>
      <c r="Q492" s="14"/>
      <c r="R492" s="14">
        <v>67.5</v>
      </c>
      <c r="S492" s="64">
        <v>1</v>
      </c>
      <c r="T492" s="62">
        <v>6</v>
      </c>
      <c r="U492" s="14"/>
      <c r="V492" s="14">
        <v>62.2</v>
      </c>
      <c r="W492" s="14" t="s">
        <v>705</v>
      </c>
      <c r="X492" s="14"/>
      <c r="Y492" s="14">
        <v>0</v>
      </c>
      <c r="Z492" s="14" t="s">
        <v>1156</v>
      </c>
      <c r="AA492" s="6" t="s">
        <v>1204</v>
      </c>
      <c r="AB492" t="s">
        <v>1204</v>
      </c>
      <c r="AC492" s="6" t="s">
        <v>1205</v>
      </c>
      <c r="AD492" t="s">
        <v>1205</v>
      </c>
      <c r="AE492" s="58"/>
      <c r="AF492" s="58"/>
      <c r="AG492" s="58"/>
    </row>
    <row r="493" spans="1:33" ht="15.75" customHeight="1">
      <c r="A493" s="61">
        <v>137</v>
      </c>
      <c r="B493" s="34" t="s">
        <v>551</v>
      </c>
      <c r="C493" s="62">
        <v>3</v>
      </c>
      <c r="D493" s="62">
        <v>0</v>
      </c>
      <c r="E493" s="14" t="s">
        <v>687</v>
      </c>
      <c r="F493" s="14" t="s">
        <v>742</v>
      </c>
      <c r="G493" s="14" t="s">
        <v>821</v>
      </c>
      <c r="H493" s="71" t="s">
        <v>1344</v>
      </c>
      <c r="I493" s="14"/>
      <c r="J493" s="68" t="s">
        <v>1324</v>
      </c>
      <c r="K493" s="62">
        <v>3</v>
      </c>
      <c r="L493" s="6" t="s">
        <v>1185</v>
      </c>
      <c r="M493" s="14" t="s">
        <v>1195</v>
      </c>
      <c r="N493" s="14" t="s">
        <v>693</v>
      </c>
      <c r="O493" s="63">
        <v>0</v>
      </c>
      <c r="P493" s="9">
        <v>4</v>
      </c>
      <c r="Q493" s="14"/>
      <c r="R493" s="14">
        <v>49.6</v>
      </c>
      <c r="S493" s="64">
        <v>1</v>
      </c>
      <c r="T493" s="9">
        <v>4</v>
      </c>
      <c r="U493" s="14"/>
      <c r="V493" s="14">
        <v>57.9</v>
      </c>
      <c r="W493" s="14" t="s">
        <v>705</v>
      </c>
      <c r="X493" s="14"/>
      <c r="Y493" s="14">
        <v>0</v>
      </c>
      <c r="Z493" s="14" t="s">
        <v>1196</v>
      </c>
      <c r="AA493" s="6" t="s">
        <v>1197</v>
      </c>
      <c r="AB493" t="s">
        <v>1197</v>
      </c>
      <c r="AC493" s="6" t="s">
        <v>1198</v>
      </c>
      <c r="AD493" t="s">
        <v>1198</v>
      </c>
      <c r="AE493" s="58"/>
      <c r="AF493" s="58"/>
      <c r="AG493" s="58"/>
    </row>
    <row r="494" spans="1:33" ht="15.75" customHeight="1">
      <c r="A494" s="61">
        <v>137</v>
      </c>
      <c r="B494" s="34" t="s">
        <v>551</v>
      </c>
      <c r="C494" s="62">
        <v>3</v>
      </c>
      <c r="D494" s="62">
        <v>0</v>
      </c>
      <c r="E494" s="14" t="s">
        <v>687</v>
      </c>
      <c r="F494" s="14" t="s">
        <v>742</v>
      </c>
      <c r="G494" s="14" t="s">
        <v>821</v>
      </c>
      <c r="H494" s="71" t="s">
        <v>1344</v>
      </c>
      <c r="I494" s="14"/>
      <c r="J494" s="68" t="s">
        <v>1324</v>
      </c>
      <c r="K494" s="62">
        <v>3</v>
      </c>
      <c r="L494" s="6" t="s">
        <v>1185</v>
      </c>
      <c r="M494" s="14" t="s">
        <v>1195</v>
      </c>
      <c r="N494" s="14" t="s">
        <v>693</v>
      </c>
      <c r="O494" s="63">
        <v>0</v>
      </c>
      <c r="P494" s="62">
        <v>5</v>
      </c>
      <c r="Q494" s="14"/>
      <c r="R494" s="14">
        <v>62.1</v>
      </c>
      <c r="S494" s="64">
        <v>1</v>
      </c>
      <c r="T494" s="62">
        <v>5</v>
      </c>
      <c r="U494" s="14"/>
      <c r="V494" s="14">
        <v>53.1</v>
      </c>
      <c r="W494" s="14" t="s">
        <v>705</v>
      </c>
      <c r="X494" s="14"/>
      <c r="Y494" s="14">
        <v>0</v>
      </c>
      <c r="Z494" s="14" t="s">
        <v>1196</v>
      </c>
      <c r="AA494" s="6" t="s">
        <v>1199</v>
      </c>
      <c r="AB494" t="s">
        <v>1199</v>
      </c>
      <c r="AC494" s="6" t="s">
        <v>1200</v>
      </c>
      <c r="AD494" t="s">
        <v>1200</v>
      </c>
      <c r="AE494" s="58"/>
      <c r="AF494" s="58"/>
      <c r="AG494" s="58"/>
    </row>
    <row r="495" spans="1:33" ht="15.75" customHeight="1">
      <c r="A495" s="61">
        <v>137</v>
      </c>
      <c r="B495" s="34" t="s">
        <v>551</v>
      </c>
      <c r="C495" s="62">
        <v>3</v>
      </c>
      <c r="D495" s="62">
        <v>0</v>
      </c>
      <c r="E495" s="14" t="s">
        <v>687</v>
      </c>
      <c r="F495" s="14" t="s">
        <v>742</v>
      </c>
      <c r="G495" s="14" t="s">
        <v>821</v>
      </c>
      <c r="H495" s="71" t="s">
        <v>1344</v>
      </c>
      <c r="I495" s="14"/>
      <c r="J495" s="68" t="s">
        <v>1324</v>
      </c>
      <c r="K495" s="62">
        <v>3</v>
      </c>
      <c r="L495" s="6" t="s">
        <v>1185</v>
      </c>
      <c r="M495" s="14" t="s">
        <v>1195</v>
      </c>
      <c r="N495" s="14" t="s">
        <v>693</v>
      </c>
      <c r="O495" s="63">
        <v>0</v>
      </c>
      <c r="P495" s="62">
        <v>5</v>
      </c>
      <c r="Q495" s="14"/>
      <c r="R495" s="14">
        <v>62.1</v>
      </c>
      <c r="S495" s="64">
        <v>2</v>
      </c>
      <c r="T495" s="62">
        <v>5</v>
      </c>
      <c r="U495" s="14"/>
      <c r="V495" s="14">
        <v>76.5</v>
      </c>
      <c r="W495" s="14" t="s">
        <v>705</v>
      </c>
      <c r="X495" s="14"/>
      <c r="Y495" s="14">
        <v>0</v>
      </c>
      <c r="Z495" s="14" t="s">
        <v>1201</v>
      </c>
      <c r="AA495" s="6" t="s">
        <v>1199</v>
      </c>
      <c r="AB495" t="s">
        <v>1199</v>
      </c>
      <c r="AC495" s="60" t="s">
        <v>1202</v>
      </c>
      <c r="AD495" s="60" t="s">
        <v>1202</v>
      </c>
      <c r="AE495" s="58"/>
      <c r="AF495" s="58"/>
      <c r="AG495" s="58"/>
    </row>
    <row r="496" spans="1:33" ht="15" customHeight="1">
      <c r="A496" s="61">
        <v>137</v>
      </c>
      <c r="B496" s="34" t="s">
        <v>551</v>
      </c>
      <c r="C496" s="62">
        <v>3</v>
      </c>
      <c r="D496" s="62">
        <v>0</v>
      </c>
      <c r="E496" s="14" t="s">
        <v>687</v>
      </c>
      <c r="F496" s="14" t="s">
        <v>742</v>
      </c>
      <c r="G496" s="14" t="s">
        <v>821</v>
      </c>
      <c r="H496" s="71" t="s">
        <v>1344</v>
      </c>
      <c r="I496" s="14"/>
      <c r="J496" s="68" t="s">
        <v>1324</v>
      </c>
      <c r="K496" s="62">
        <v>3</v>
      </c>
      <c r="L496" s="6" t="s">
        <v>1185</v>
      </c>
      <c r="M496" s="14" t="s">
        <v>1195</v>
      </c>
      <c r="N496" s="14" t="s">
        <v>693</v>
      </c>
      <c r="O496" s="64">
        <v>1</v>
      </c>
      <c r="P496" s="62">
        <v>5</v>
      </c>
      <c r="Q496" s="14"/>
      <c r="R496" s="14">
        <v>53.1</v>
      </c>
      <c r="S496" s="64">
        <v>2</v>
      </c>
      <c r="T496" s="62">
        <v>5</v>
      </c>
      <c r="U496" s="14"/>
      <c r="V496" s="14">
        <v>76.5</v>
      </c>
      <c r="W496" s="14">
        <v>0.1</v>
      </c>
      <c r="X496" s="14"/>
      <c r="Y496" s="14">
        <v>1</v>
      </c>
      <c r="Z496" s="14" t="s">
        <v>1203</v>
      </c>
      <c r="AA496" s="6" t="s">
        <v>1200</v>
      </c>
      <c r="AB496" t="s">
        <v>1200</v>
      </c>
      <c r="AC496" s="60" t="s">
        <v>1202</v>
      </c>
      <c r="AD496" s="60" t="s">
        <v>1202</v>
      </c>
      <c r="AE496" s="58"/>
      <c r="AF496" s="58"/>
      <c r="AG496" s="58"/>
    </row>
    <row r="497" spans="1:33" ht="15.75" customHeight="1">
      <c r="A497" s="61">
        <v>137</v>
      </c>
      <c r="B497" s="34" t="s">
        <v>551</v>
      </c>
      <c r="C497" s="62">
        <v>3</v>
      </c>
      <c r="D497" s="62">
        <v>0</v>
      </c>
      <c r="E497" s="14" t="s">
        <v>687</v>
      </c>
      <c r="F497" s="14" t="s">
        <v>742</v>
      </c>
      <c r="G497" s="14" t="s">
        <v>821</v>
      </c>
      <c r="H497" s="71" t="s">
        <v>1344</v>
      </c>
      <c r="I497" s="14"/>
      <c r="J497" s="68" t="s">
        <v>1324</v>
      </c>
      <c r="K497" s="62">
        <v>3</v>
      </c>
      <c r="L497" s="6" t="s">
        <v>1185</v>
      </c>
      <c r="M497" s="14" t="s">
        <v>1195</v>
      </c>
      <c r="N497" s="14" t="s">
        <v>693</v>
      </c>
      <c r="O497" s="64">
        <v>0</v>
      </c>
      <c r="P497" s="62">
        <v>6</v>
      </c>
      <c r="Q497" s="14"/>
      <c r="R497" s="14">
        <v>65.3</v>
      </c>
      <c r="S497" s="64">
        <v>1</v>
      </c>
      <c r="T497" s="62">
        <v>6</v>
      </c>
      <c r="U497" s="14"/>
      <c r="V497" s="14">
        <v>94.4</v>
      </c>
      <c r="W497" s="14">
        <v>0.1</v>
      </c>
      <c r="X497" s="14"/>
      <c r="Y497" s="14">
        <v>1</v>
      </c>
      <c r="Z497" s="14" t="s">
        <v>1156</v>
      </c>
      <c r="AA497" s="6" t="s">
        <v>1204</v>
      </c>
      <c r="AB497" t="s">
        <v>1204</v>
      </c>
      <c r="AC497" s="6" t="s">
        <v>1205</v>
      </c>
      <c r="AD497" t="s">
        <v>1205</v>
      </c>
      <c r="AE497" s="58"/>
      <c r="AF497" s="58"/>
      <c r="AG497" s="58"/>
    </row>
    <row r="498" spans="1:33" ht="15.75" customHeight="1">
      <c r="A498" s="61">
        <v>138</v>
      </c>
      <c r="B498" s="31">
        <v>31456</v>
      </c>
      <c r="C498" s="62">
        <v>1</v>
      </c>
      <c r="D498" s="62">
        <v>1</v>
      </c>
      <c r="E498" s="14" t="s">
        <v>687</v>
      </c>
      <c r="F498" s="14" t="s">
        <v>688</v>
      </c>
      <c r="G498" s="14" t="s">
        <v>711</v>
      </c>
      <c r="H498" s="14" t="s">
        <v>711</v>
      </c>
      <c r="I498" s="14"/>
      <c r="J498" s="14"/>
      <c r="K498" s="62">
        <v>1</v>
      </c>
      <c r="L498" s="14" t="s">
        <v>1209</v>
      </c>
      <c r="M498" s="14" t="s">
        <v>1137</v>
      </c>
      <c r="N498" s="14" t="s">
        <v>693</v>
      </c>
      <c r="O498" s="64">
        <v>0</v>
      </c>
      <c r="P498" s="14"/>
      <c r="Q498" s="14"/>
      <c r="R498" s="9">
        <v>126</v>
      </c>
      <c r="S498" s="63">
        <v>1</v>
      </c>
      <c r="T498" s="14"/>
      <c r="U498" s="14"/>
      <c r="V498" s="62">
        <v>136</v>
      </c>
      <c r="W498" s="14">
        <v>0.05</v>
      </c>
      <c r="X498" s="14"/>
      <c r="Y498" s="14">
        <v>1</v>
      </c>
      <c r="Z498" s="30" t="s">
        <v>674</v>
      </c>
      <c r="AA498" s="14" t="s">
        <v>1210</v>
      </c>
      <c r="AB498" s="14" t="s">
        <v>1210</v>
      </c>
      <c r="AC498" s="14" t="s">
        <v>1211</v>
      </c>
      <c r="AD498" s="14" t="s">
        <v>1211</v>
      </c>
      <c r="AE498" s="14" t="s">
        <v>1212</v>
      </c>
      <c r="AF498" s="14" t="s">
        <v>1213</v>
      </c>
      <c r="AG498" s="14" t="s">
        <v>1213</v>
      </c>
    </row>
    <row r="499" spans="1:33" ht="15.75" customHeight="1">
      <c r="A499" s="61">
        <v>138</v>
      </c>
      <c r="B499" s="31">
        <v>31456</v>
      </c>
      <c r="C499" s="62">
        <v>1</v>
      </c>
      <c r="D499" s="62">
        <v>1</v>
      </c>
      <c r="E499" s="14" t="s">
        <v>687</v>
      </c>
      <c r="F499" s="14" t="s">
        <v>688</v>
      </c>
      <c r="G499" s="14" t="s">
        <v>926</v>
      </c>
      <c r="H499" s="71" t="s">
        <v>1366</v>
      </c>
      <c r="I499" s="14"/>
      <c r="J499" s="14"/>
      <c r="K499" s="62">
        <v>1</v>
      </c>
      <c r="L499" s="14" t="s">
        <v>1114</v>
      </c>
      <c r="M499" s="14" t="s">
        <v>1137</v>
      </c>
      <c r="N499" s="14" t="s">
        <v>693</v>
      </c>
      <c r="O499" s="64">
        <v>0</v>
      </c>
      <c r="P499" s="14"/>
      <c r="Q499" s="14"/>
      <c r="R499" s="9">
        <v>1.25</v>
      </c>
      <c r="S499" s="63">
        <v>1</v>
      </c>
      <c r="T499" s="14"/>
      <c r="U499" s="14"/>
      <c r="V499" s="62">
        <v>1.28</v>
      </c>
      <c r="W499" s="14" t="s">
        <v>705</v>
      </c>
      <c r="X499" s="14"/>
      <c r="Y499" s="14">
        <v>0</v>
      </c>
      <c r="Z499" s="30" t="s">
        <v>674</v>
      </c>
      <c r="AA499" s="14" t="s">
        <v>1210</v>
      </c>
      <c r="AB499" s="14" t="s">
        <v>1210</v>
      </c>
      <c r="AC499" s="14" t="s">
        <v>1211</v>
      </c>
      <c r="AD499" s="14" t="s">
        <v>1211</v>
      </c>
      <c r="AE499" s="14" t="s">
        <v>1214</v>
      </c>
      <c r="AF499" s="14" t="s">
        <v>1215</v>
      </c>
      <c r="AG499" s="14" t="s">
        <v>1215</v>
      </c>
    </row>
    <row r="500" spans="1:33" ht="15.75" customHeight="1">
      <c r="A500" s="61">
        <v>138</v>
      </c>
      <c r="B500" s="31">
        <v>31456</v>
      </c>
      <c r="C500" s="62">
        <v>1</v>
      </c>
      <c r="D500" s="62">
        <v>1</v>
      </c>
      <c r="E500" s="14" t="s">
        <v>687</v>
      </c>
      <c r="F500" s="14" t="s">
        <v>688</v>
      </c>
      <c r="G500" s="14" t="s">
        <v>920</v>
      </c>
      <c r="H500" s="71" t="s">
        <v>726</v>
      </c>
      <c r="I500" s="14"/>
      <c r="J500" s="14"/>
      <c r="K500" s="62">
        <v>1</v>
      </c>
      <c r="L500" s="14" t="s">
        <v>747</v>
      </c>
      <c r="M500" s="14" t="s">
        <v>1137</v>
      </c>
      <c r="N500" s="14" t="s">
        <v>693</v>
      </c>
      <c r="O500" s="64">
        <v>0</v>
      </c>
      <c r="P500" s="14"/>
      <c r="Q500" s="14"/>
      <c r="R500" s="9">
        <v>76.099999999999994</v>
      </c>
      <c r="S500" s="63">
        <v>1</v>
      </c>
      <c r="T500" s="14"/>
      <c r="U500" s="14"/>
      <c r="V500" s="62">
        <v>84</v>
      </c>
      <c r="W500" s="14">
        <v>0.05</v>
      </c>
      <c r="X500" s="14"/>
      <c r="Y500" s="14">
        <v>1</v>
      </c>
      <c r="Z500" s="30" t="s">
        <v>674</v>
      </c>
      <c r="AA500" s="14" t="s">
        <v>1210</v>
      </c>
      <c r="AB500" s="14" t="s">
        <v>1210</v>
      </c>
      <c r="AC500" s="14" t="s">
        <v>1211</v>
      </c>
      <c r="AD500" s="14" t="s">
        <v>1211</v>
      </c>
      <c r="AE500" s="14" t="s">
        <v>1216</v>
      </c>
      <c r="AF500" s="14" t="s">
        <v>1217</v>
      </c>
      <c r="AG500" s="14" t="s">
        <v>1218</v>
      </c>
    </row>
    <row r="501" spans="1:33" ht="15.75" customHeight="1">
      <c r="A501" s="61">
        <v>138</v>
      </c>
      <c r="B501" s="31">
        <v>31456</v>
      </c>
      <c r="C501" s="62">
        <v>1</v>
      </c>
      <c r="D501" s="62">
        <v>2</v>
      </c>
      <c r="E501" s="14" t="s">
        <v>687</v>
      </c>
      <c r="F501" s="14" t="s">
        <v>688</v>
      </c>
      <c r="G501" s="14" t="s">
        <v>711</v>
      </c>
      <c r="H501" s="14" t="s">
        <v>711</v>
      </c>
      <c r="I501" s="14"/>
      <c r="J501" s="14"/>
      <c r="K501" s="62">
        <v>1</v>
      </c>
      <c r="L501" s="14" t="s">
        <v>1209</v>
      </c>
      <c r="M501" s="14" t="s">
        <v>1137</v>
      </c>
      <c r="N501" s="14" t="s">
        <v>693</v>
      </c>
      <c r="O501" s="64">
        <v>0</v>
      </c>
      <c r="P501" s="14"/>
      <c r="Q501" s="14"/>
      <c r="R501" s="9">
        <v>149</v>
      </c>
      <c r="S501" s="63">
        <v>1</v>
      </c>
      <c r="T501" s="14"/>
      <c r="U501" s="14"/>
      <c r="V501" s="62">
        <v>150</v>
      </c>
      <c r="W501" s="14" t="s">
        <v>705</v>
      </c>
      <c r="X501" s="14"/>
      <c r="Y501" s="14">
        <v>0</v>
      </c>
      <c r="Z501" s="30" t="s">
        <v>674</v>
      </c>
      <c r="AA501" s="14" t="s">
        <v>1210</v>
      </c>
      <c r="AB501" s="14" t="s">
        <v>1210</v>
      </c>
      <c r="AC501" s="14" t="s">
        <v>1211</v>
      </c>
      <c r="AD501" s="14" t="s">
        <v>1211</v>
      </c>
      <c r="AE501" s="14" t="s">
        <v>1212</v>
      </c>
      <c r="AF501" s="14" t="s">
        <v>1213</v>
      </c>
      <c r="AG501" s="14" t="s">
        <v>1213</v>
      </c>
    </row>
    <row r="502" spans="1:33" ht="15.75" customHeight="1">
      <c r="A502" s="61">
        <v>138</v>
      </c>
      <c r="B502" s="31">
        <v>31456</v>
      </c>
      <c r="C502" s="62">
        <v>1</v>
      </c>
      <c r="D502" s="62">
        <v>2</v>
      </c>
      <c r="E502" s="14" t="s">
        <v>687</v>
      </c>
      <c r="F502" s="14" t="s">
        <v>688</v>
      </c>
      <c r="G502" s="14" t="s">
        <v>926</v>
      </c>
      <c r="H502" s="71" t="s">
        <v>1366</v>
      </c>
      <c r="I502" s="14"/>
      <c r="J502" s="14"/>
      <c r="K502" s="62">
        <v>1</v>
      </c>
      <c r="L502" s="14" t="s">
        <v>1114</v>
      </c>
      <c r="M502" s="14" t="s">
        <v>1137</v>
      </c>
      <c r="N502" s="14" t="s">
        <v>693</v>
      </c>
      <c r="O502" s="64">
        <v>0</v>
      </c>
      <c r="P502" s="14"/>
      <c r="Q502" s="14"/>
      <c r="R502" s="9">
        <v>1.0900000000000001</v>
      </c>
      <c r="S502" s="63">
        <v>1</v>
      </c>
      <c r="T502" s="14"/>
      <c r="U502" s="14"/>
      <c r="V502" s="62">
        <v>1.1100000000000001</v>
      </c>
      <c r="W502" s="14" t="s">
        <v>705</v>
      </c>
      <c r="X502" s="14"/>
      <c r="Y502" s="14">
        <v>0</v>
      </c>
      <c r="Z502" s="30" t="s">
        <v>674</v>
      </c>
      <c r="AA502" s="14" t="s">
        <v>1210</v>
      </c>
      <c r="AB502" s="14" t="s">
        <v>1210</v>
      </c>
      <c r="AC502" s="14" t="s">
        <v>1211</v>
      </c>
      <c r="AD502" s="14" t="s">
        <v>1211</v>
      </c>
      <c r="AE502" s="14" t="s">
        <v>1214</v>
      </c>
      <c r="AF502" s="14" t="s">
        <v>1215</v>
      </c>
      <c r="AG502" s="14" t="s">
        <v>1215</v>
      </c>
    </row>
    <row r="503" spans="1:33" ht="15.75" customHeight="1">
      <c r="A503" s="61">
        <v>138</v>
      </c>
      <c r="B503" s="31">
        <v>31456</v>
      </c>
      <c r="C503" s="62">
        <v>1</v>
      </c>
      <c r="D503" s="62">
        <v>2</v>
      </c>
      <c r="E503" s="14" t="s">
        <v>687</v>
      </c>
      <c r="F503" s="14" t="s">
        <v>688</v>
      </c>
      <c r="G503" s="14" t="s">
        <v>920</v>
      </c>
      <c r="H503" s="71" t="s">
        <v>726</v>
      </c>
      <c r="I503" s="14"/>
      <c r="J503" s="14"/>
      <c r="K503" s="62">
        <v>1</v>
      </c>
      <c r="L503" s="14" t="s">
        <v>747</v>
      </c>
      <c r="M503" s="14" t="s">
        <v>1137</v>
      </c>
      <c r="N503" s="14" t="s">
        <v>693</v>
      </c>
      <c r="O503" s="64">
        <v>0</v>
      </c>
      <c r="P503" s="14"/>
      <c r="Q503" s="14"/>
      <c r="R503" s="9">
        <v>80</v>
      </c>
      <c r="S503" s="63">
        <v>1</v>
      </c>
      <c r="T503" s="14"/>
      <c r="U503" s="14"/>
      <c r="V503" s="62">
        <v>82</v>
      </c>
      <c r="W503" s="14" t="s">
        <v>705</v>
      </c>
      <c r="X503" s="14"/>
      <c r="Y503" s="14">
        <v>0</v>
      </c>
      <c r="Z503" s="30" t="s">
        <v>674</v>
      </c>
      <c r="AA503" s="14" t="s">
        <v>1210</v>
      </c>
      <c r="AB503" s="14" t="s">
        <v>1210</v>
      </c>
      <c r="AC503" s="14" t="s">
        <v>1211</v>
      </c>
      <c r="AD503" s="14" t="s">
        <v>1211</v>
      </c>
      <c r="AE503" s="14" t="s">
        <v>1216</v>
      </c>
      <c r="AF503" s="14" t="s">
        <v>1217</v>
      </c>
      <c r="AG503" s="14" t="s">
        <v>1218</v>
      </c>
    </row>
    <row r="504" spans="1:33" ht="15.75" customHeight="1">
      <c r="A504" s="61">
        <v>138</v>
      </c>
      <c r="B504" s="31">
        <v>31456</v>
      </c>
      <c r="C504" s="62">
        <v>2</v>
      </c>
      <c r="D504" s="62">
        <v>1</v>
      </c>
      <c r="E504" s="14" t="s">
        <v>687</v>
      </c>
      <c r="F504" s="14" t="s">
        <v>688</v>
      </c>
      <c r="G504" s="14" t="s">
        <v>711</v>
      </c>
      <c r="H504" s="14" t="s">
        <v>711</v>
      </c>
      <c r="I504" s="14"/>
      <c r="J504" s="14"/>
      <c r="K504" s="62">
        <v>2</v>
      </c>
      <c r="L504" s="14" t="s">
        <v>1209</v>
      </c>
      <c r="M504" s="14" t="s">
        <v>1137</v>
      </c>
      <c r="N504" s="14" t="s">
        <v>693</v>
      </c>
      <c r="O504" s="64">
        <v>0</v>
      </c>
      <c r="P504" s="14"/>
      <c r="Q504" s="14"/>
      <c r="R504" s="9">
        <v>106</v>
      </c>
      <c r="S504" s="63">
        <v>1</v>
      </c>
      <c r="T504" s="14"/>
      <c r="U504" s="14"/>
      <c r="V504" s="62">
        <v>110</v>
      </c>
      <c r="W504" s="14" t="s">
        <v>705</v>
      </c>
      <c r="X504" s="14"/>
      <c r="Y504" s="14">
        <v>0</v>
      </c>
      <c r="Z504" s="30" t="s">
        <v>674</v>
      </c>
      <c r="AA504" s="14" t="s">
        <v>872</v>
      </c>
      <c r="AB504" s="14" t="s">
        <v>872</v>
      </c>
      <c r="AC504" s="14" t="s">
        <v>875</v>
      </c>
      <c r="AD504" s="14" t="s">
        <v>875</v>
      </c>
      <c r="AE504" s="14" t="s">
        <v>1212</v>
      </c>
      <c r="AF504" s="14" t="s">
        <v>1213</v>
      </c>
      <c r="AG504" s="14" t="s">
        <v>1213</v>
      </c>
    </row>
    <row r="505" spans="1:33" ht="15.75" customHeight="1">
      <c r="A505" s="61">
        <v>138</v>
      </c>
      <c r="B505" s="31">
        <v>31456</v>
      </c>
      <c r="C505" s="62">
        <v>2</v>
      </c>
      <c r="D505" s="62">
        <v>1</v>
      </c>
      <c r="E505" s="14" t="s">
        <v>687</v>
      </c>
      <c r="F505" s="14" t="s">
        <v>688</v>
      </c>
      <c r="G505" s="14" t="s">
        <v>926</v>
      </c>
      <c r="H505" s="71" t="s">
        <v>1366</v>
      </c>
      <c r="I505" s="14"/>
      <c r="J505" s="14"/>
      <c r="K505" s="62">
        <v>2</v>
      </c>
      <c r="L505" s="14" t="s">
        <v>1114</v>
      </c>
      <c r="M505" s="14" t="s">
        <v>1137</v>
      </c>
      <c r="N505" s="14" t="s">
        <v>693</v>
      </c>
      <c r="O505" s="64">
        <v>0</v>
      </c>
      <c r="P505" s="14"/>
      <c r="Q505" s="14"/>
      <c r="R505" s="9">
        <v>1.3</v>
      </c>
      <c r="S505" s="63">
        <v>1</v>
      </c>
      <c r="T505" s="14"/>
      <c r="U505" s="14"/>
      <c r="V505" s="62">
        <v>1.34</v>
      </c>
      <c r="W505" s="14" t="s">
        <v>705</v>
      </c>
      <c r="X505" s="14"/>
      <c r="Y505" s="14">
        <v>0</v>
      </c>
      <c r="Z505" s="30" t="s">
        <v>674</v>
      </c>
      <c r="AA505" s="14" t="s">
        <v>872</v>
      </c>
      <c r="AB505" s="14" t="s">
        <v>872</v>
      </c>
      <c r="AC505" s="14" t="s">
        <v>875</v>
      </c>
      <c r="AD505" s="14" t="s">
        <v>875</v>
      </c>
      <c r="AE505" s="14" t="s">
        <v>1214</v>
      </c>
      <c r="AF505" s="14" t="s">
        <v>1215</v>
      </c>
      <c r="AG505" s="14" t="s">
        <v>1215</v>
      </c>
    </row>
    <row r="506" spans="1:33" ht="15.75" customHeight="1">
      <c r="A506" s="61">
        <v>138</v>
      </c>
      <c r="B506" s="31">
        <v>31456</v>
      </c>
      <c r="C506" s="62">
        <v>2</v>
      </c>
      <c r="D506" s="62">
        <v>1</v>
      </c>
      <c r="E506" s="14" t="s">
        <v>687</v>
      </c>
      <c r="F506" s="14" t="s">
        <v>688</v>
      </c>
      <c r="G506" s="14" t="s">
        <v>920</v>
      </c>
      <c r="H506" s="71" t="s">
        <v>726</v>
      </c>
      <c r="I506" s="14"/>
      <c r="J506" s="14"/>
      <c r="K506" s="62">
        <v>2</v>
      </c>
      <c r="L506" s="14" t="s">
        <v>747</v>
      </c>
      <c r="M506" s="14" t="s">
        <v>1137</v>
      </c>
      <c r="N506" s="14" t="s">
        <v>693</v>
      </c>
      <c r="O506" s="64">
        <v>0</v>
      </c>
      <c r="P506" s="14"/>
      <c r="Q506" s="14"/>
      <c r="R506" s="9">
        <v>74.2</v>
      </c>
      <c r="S506" s="63">
        <v>1</v>
      </c>
      <c r="T506" s="14"/>
      <c r="U506" s="14"/>
      <c r="V506" s="62">
        <v>79</v>
      </c>
      <c r="W506" s="14" t="s">
        <v>705</v>
      </c>
      <c r="X506" s="14"/>
      <c r="Y506" s="14">
        <v>0</v>
      </c>
      <c r="Z506" s="30" t="s">
        <v>674</v>
      </c>
      <c r="AA506" s="14" t="s">
        <v>872</v>
      </c>
      <c r="AB506" s="14" t="s">
        <v>872</v>
      </c>
      <c r="AC506" s="14" t="s">
        <v>875</v>
      </c>
      <c r="AD506" s="14" t="s">
        <v>875</v>
      </c>
      <c r="AE506" s="14" t="s">
        <v>1216</v>
      </c>
      <c r="AF506" s="14" t="s">
        <v>1217</v>
      </c>
      <c r="AG506" s="14" t="s">
        <v>1218</v>
      </c>
    </row>
    <row r="507" spans="1:33" ht="15.75" customHeight="1">
      <c r="A507" s="61">
        <v>138</v>
      </c>
      <c r="B507" s="31">
        <v>31456</v>
      </c>
      <c r="C507" s="62">
        <v>2</v>
      </c>
      <c r="D507" s="62">
        <v>2</v>
      </c>
      <c r="E507" s="14" t="s">
        <v>687</v>
      </c>
      <c r="F507" s="14" t="s">
        <v>688</v>
      </c>
      <c r="G507" s="14" t="s">
        <v>711</v>
      </c>
      <c r="H507" s="14" t="s">
        <v>711</v>
      </c>
      <c r="I507" s="14"/>
      <c r="J507" s="14"/>
      <c r="K507" s="62">
        <v>2</v>
      </c>
      <c r="L507" s="14" t="s">
        <v>1209</v>
      </c>
      <c r="M507" s="14" t="s">
        <v>1137</v>
      </c>
      <c r="N507" s="14" t="s">
        <v>693</v>
      </c>
      <c r="O507" s="64">
        <v>0</v>
      </c>
      <c r="P507" s="14"/>
      <c r="Q507" s="14"/>
      <c r="R507" s="9">
        <v>99</v>
      </c>
      <c r="S507" s="63">
        <v>1</v>
      </c>
      <c r="T507" s="14"/>
      <c r="U507" s="14"/>
      <c r="V507" s="62">
        <v>97</v>
      </c>
      <c r="W507" s="14" t="s">
        <v>705</v>
      </c>
      <c r="X507" s="14"/>
      <c r="Y507" s="14">
        <v>0</v>
      </c>
      <c r="Z507" s="30" t="s">
        <v>674</v>
      </c>
      <c r="AA507" s="14" t="s">
        <v>872</v>
      </c>
      <c r="AB507" s="14" t="s">
        <v>872</v>
      </c>
      <c r="AC507" s="14" t="s">
        <v>875</v>
      </c>
      <c r="AD507" s="14" t="s">
        <v>875</v>
      </c>
      <c r="AE507" s="14" t="s">
        <v>1212</v>
      </c>
      <c r="AF507" s="14" t="s">
        <v>1213</v>
      </c>
      <c r="AG507" s="14" t="s">
        <v>1213</v>
      </c>
    </row>
    <row r="508" spans="1:33" ht="15.75" customHeight="1">
      <c r="A508" s="61">
        <v>138</v>
      </c>
      <c r="B508" s="31">
        <v>31456</v>
      </c>
      <c r="C508" s="62">
        <v>2</v>
      </c>
      <c r="D508" s="62">
        <v>2</v>
      </c>
      <c r="E508" s="14" t="s">
        <v>687</v>
      </c>
      <c r="F508" s="14" t="s">
        <v>688</v>
      </c>
      <c r="G508" s="14" t="s">
        <v>926</v>
      </c>
      <c r="H508" s="71" t="s">
        <v>1366</v>
      </c>
      <c r="I508" s="14"/>
      <c r="J508" s="14"/>
      <c r="K508" s="62">
        <v>2</v>
      </c>
      <c r="L508" s="14" t="s">
        <v>1114</v>
      </c>
      <c r="M508" s="14" t="s">
        <v>1137</v>
      </c>
      <c r="N508" s="14" t="s">
        <v>693</v>
      </c>
      <c r="O508" s="64">
        <v>0</v>
      </c>
      <c r="P508" s="14"/>
      <c r="Q508" s="14"/>
      <c r="R508" s="9">
        <v>1.28</v>
      </c>
      <c r="S508" s="63">
        <v>1</v>
      </c>
      <c r="T508" s="14"/>
      <c r="U508" s="14"/>
      <c r="V508" s="62">
        <v>1.32</v>
      </c>
      <c r="W508" s="14" t="s">
        <v>705</v>
      </c>
      <c r="X508" s="14"/>
      <c r="Y508" s="14">
        <v>0</v>
      </c>
      <c r="Z508" s="30" t="s">
        <v>674</v>
      </c>
      <c r="AA508" s="14" t="s">
        <v>872</v>
      </c>
      <c r="AB508" s="14" t="s">
        <v>872</v>
      </c>
      <c r="AC508" s="14" t="s">
        <v>875</v>
      </c>
      <c r="AD508" s="14" t="s">
        <v>875</v>
      </c>
      <c r="AE508" s="14" t="s">
        <v>1214</v>
      </c>
      <c r="AF508" s="14" t="s">
        <v>1215</v>
      </c>
      <c r="AG508" s="14" t="s">
        <v>1215</v>
      </c>
    </row>
    <row r="509" spans="1:33" ht="15.75" customHeight="1">
      <c r="A509" s="61">
        <v>138</v>
      </c>
      <c r="B509" s="31">
        <v>31456</v>
      </c>
      <c r="C509" s="62">
        <v>2</v>
      </c>
      <c r="D509" s="62">
        <v>2</v>
      </c>
      <c r="E509" s="14" t="s">
        <v>687</v>
      </c>
      <c r="F509" s="14" t="s">
        <v>688</v>
      </c>
      <c r="G509" s="14" t="s">
        <v>920</v>
      </c>
      <c r="H509" s="71" t="s">
        <v>726</v>
      </c>
      <c r="I509" s="14"/>
      <c r="J509" s="14"/>
      <c r="K509" s="62">
        <v>2</v>
      </c>
      <c r="L509" s="14" t="s">
        <v>747</v>
      </c>
      <c r="M509" s="14" t="s">
        <v>1137</v>
      </c>
      <c r="N509" s="14" t="s">
        <v>693</v>
      </c>
      <c r="O509" s="64">
        <v>0</v>
      </c>
      <c r="P509" s="14"/>
      <c r="Q509" s="14"/>
      <c r="R509" s="9">
        <v>69.400000000000006</v>
      </c>
      <c r="S509" s="63">
        <v>1</v>
      </c>
      <c r="T509" s="14"/>
      <c r="U509" s="14"/>
      <c r="V509" s="62">
        <v>69.599999999999994</v>
      </c>
      <c r="W509" s="14" t="s">
        <v>705</v>
      </c>
      <c r="X509" s="14"/>
      <c r="Y509" s="14">
        <v>0</v>
      </c>
      <c r="Z509" s="30" t="s">
        <v>674</v>
      </c>
      <c r="AA509" s="14" t="s">
        <v>872</v>
      </c>
      <c r="AB509" s="14" t="s">
        <v>872</v>
      </c>
      <c r="AC509" s="14" t="s">
        <v>875</v>
      </c>
      <c r="AD509" s="14" t="s">
        <v>875</v>
      </c>
      <c r="AE509" s="14" t="s">
        <v>1216</v>
      </c>
      <c r="AF509" s="14" t="s">
        <v>1217</v>
      </c>
      <c r="AG509" s="14" t="s">
        <v>1218</v>
      </c>
    </row>
    <row r="510" spans="1:33" ht="15.75" customHeight="1">
      <c r="A510" s="17">
        <v>139</v>
      </c>
      <c r="B510" s="31">
        <v>30742</v>
      </c>
      <c r="C510" s="14">
        <v>0</v>
      </c>
      <c r="D510" s="14">
        <v>0</v>
      </c>
      <c r="E510" s="14" t="s">
        <v>687</v>
      </c>
      <c r="F510" s="14" t="s">
        <v>688</v>
      </c>
      <c r="G510" s="14" t="s">
        <v>711</v>
      </c>
      <c r="H510" s="14" t="s">
        <v>711</v>
      </c>
      <c r="I510" s="14"/>
      <c r="J510" s="14"/>
      <c r="K510" s="67" t="s">
        <v>1323</v>
      </c>
      <c r="L510" s="14" t="s">
        <v>986</v>
      </c>
      <c r="N510" s="14" t="s">
        <v>693</v>
      </c>
      <c r="O510" s="26">
        <v>0</v>
      </c>
      <c r="R510" s="14">
        <v>7.18</v>
      </c>
      <c r="S510" s="26">
        <v>1</v>
      </c>
      <c r="V510" s="14">
        <v>7.26</v>
      </c>
      <c r="W510" s="14" t="s">
        <v>705</v>
      </c>
      <c r="X510" s="14"/>
      <c r="Y510" s="14">
        <v>0</v>
      </c>
      <c r="Z510" s="30" t="s">
        <v>661</v>
      </c>
      <c r="AA510" t="s">
        <v>976</v>
      </c>
      <c r="AB510" t="s">
        <v>976</v>
      </c>
      <c r="AC510" t="s">
        <v>980</v>
      </c>
      <c r="AD510" t="s">
        <v>980</v>
      </c>
    </row>
    <row r="511" spans="1:33" ht="15.75" customHeight="1">
      <c r="A511" s="17">
        <v>139</v>
      </c>
      <c r="B511" s="31">
        <v>30742</v>
      </c>
      <c r="C511" s="14">
        <v>0</v>
      </c>
      <c r="D511" s="14">
        <v>0</v>
      </c>
      <c r="E511" s="14" t="s">
        <v>687</v>
      </c>
      <c r="F511" s="14" t="s">
        <v>688</v>
      </c>
      <c r="G511" s="14" t="s">
        <v>711</v>
      </c>
      <c r="H511" s="14" t="s">
        <v>711</v>
      </c>
      <c r="I511" s="14"/>
      <c r="J511" s="14"/>
      <c r="K511" s="67" t="s">
        <v>1323</v>
      </c>
      <c r="L511" s="14" t="s">
        <v>986</v>
      </c>
      <c r="N511" s="14" t="s">
        <v>693</v>
      </c>
      <c r="O511" s="26">
        <v>0</v>
      </c>
      <c r="R511" s="14">
        <v>7.18</v>
      </c>
      <c r="S511" s="26">
        <v>2</v>
      </c>
      <c r="V511" s="14">
        <v>7.68</v>
      </c>
      <c r="W511" s="14" t="s">
        <v>705</v>
      </c>
      <c r="X511" s="14"/>
      <c r="Y511" s="14">
        <v>0</v>
      </c>
      <c r="Z511" s="30" t="s">
        <v>661</v>
      </c>
      <c r="AA511" t="s">
        <v>976</v>
      </c>
      <c r="AB511" t="s">
        <v>976</v>
      </c>
      <c r="AC511" t="s">
        <v>982</v>
      </c>
      <c r="AD511" t="s">
        <v>982</v>
      </c>
    </row>
    <row r="512" spans="1:33" ht="15.75" customHeight="1">
      <c r="A512" s="17">
        <v>139</v>
      </c>
      <c r="B512" s="31">
        <v>30742</v>
      </c>
      <c r="C512" s="14">
        <v>0</v>
      </c>
      <c r="D512" s="14">
        <v>0</v>
      </c>
      <c r="E512" s="14" t="s">
        <v>687</v>
      </c>
      <c r="F512" s="14" t="s">
        <v>688</v>
      </c>
      <c r="G512" s="14" t="s">
        <v>711</v>
      </c>
      <c r="H512" s="14" t="s">
        <v>711</v>
      </c>
      <c r="I512" s="14"/>
      <c r="J512" s="14"/>
      <c r="K512" s="67" t="s">
        <v>1323</v>
      </c>
      <c r="L512" s="14" t="s">
        <v>986</v>
      </c>
      <c r="N512" s="14" t="s">
        <v>693</v>
      </c>
      <c r="O512" s="26">
        <v>1</v>
      </c>
      <c r="R512" s="14">
        <v>7.26</v>
      </c>
      <c r="S512" s="26">
        <v>2</v>
      </c>
      <c r="V512" s="14">
        <v>7.68</v>
      </c>
      <c r="W512" s="14" t="s">
        <v>705</v>
      </c>
      <c r="X512" s="14"/>
      <c r="Y512" s="14">
        <v>0</v>
      </c>
      <c r="Z512" s="14" t="s">
        <v>1219</v>
      </c>
      <c r="AA512" t="s">
        <v>980</v>
      </c>
      <c r="AB512" t="s">
        <v>980</v>
      </c>
      <c r="AC512" t="s">
        <v>982</v>
      </c>
      <c r="AD512" t="s">
        <v>982</v>
      </c>
    </row>
    <row r="513" spans="1:30" ht="15.75" customHeight="1">
      <c r="A513" s="17">
        <v>139</v>
      </c>
      <c r="B513" s="31">
        <v>30742</v>
      </c>
      <c r="C513" s="14">
        <v>0</v>
      </c>
      <c r="D513" s="14">
        <v>0</v>
      </c>
      <c r="E513" s="14" t="s">
        <v>687</v>
      </c>
      <c r="F513" s="14" t="s">
        <v>688</v>
      </c>
      <c r="G513" s="14" t="s">
        <v>933</v>
      </c>
      <c r="H513" s="14" t="s">
        <v>933</v>
      </c>
      <c r="I513" s="14"/>
      <c r="J513" s="14"/>
      <c r="K513" s="67" t="s">
        <v>1323</v>
      </c>
      <c r="L513" s="14" t="s">
        <v>986</v>
      </c>
      <c r="N513" s="14" t="s">
        <v>693</v>
      </c>
      <c r="O513" s="26">
        <v>0</v>
      </c>
      <c r="R513" s="14">
        <v>13.39</v>
      </c>
      <c r="S513" s="26">
        <v>1</v>
      </c>
      <c r="T513" s="6"/>
      <c r="U513" s="6"/>
      <c r="V513" s="14">
        <v>13.93</v>
      </c>
      <c r="W513" s="14" t="s">
        <v>705</v>
      </c>
      <c r="X513" s="14"/>
      <c r="Y513" s="14">
        <v>0</v>
      </c>
      <c r="Z513" s="30" t="s">
        <v>661</v>
      </c>
      <c r="AA513" t="s">
        <v>976</v>
      </c>
      <c r="AB513" t="s">
        <v>976</v>
      </c>
      <c r="AC513" t="s">
        <v>980</v>
      </c>
      <c r="AD513" t="s">
        <v>980</v>
      </c>
    </row>
    <row r="514" spans="1:30" ht="15.75" customHeight="1">
      <c r="A514" s="17">
        <v>139</v>
      </c>
      <c r="B514" s="31">
        <v>30742</v>
      </c>
      <c r="C514" s="14">
        <v>0</v>
      </c>
      <c r="D514" s="14">
        <v>0</v>
      </c>
      <c r="E514" s="14" t="s">
        <v>687</v>
      </c>
      <c r="F514" s="14" t="s">
        <v>688</v>
      </c>
      <c r="G514" s="14" t="s">
        <v>933</v>
      </c>
      <c r="H514" s="14" t="s">
        <v>933</v>
      </c>
      <c r="I514" s="14"/>
      <c r="J514" s="14"/>
      <c r="K514" s="67" t="s">
        <v>1323</v>
      </c>
      <c r="L514" s="14" t="s">
        <v>986</v>
      </c>
      <c r="N514" s="14" t="s">
        <v>693</v>
      </c>
      <c r="O514" s="26">
        <v>0</v>
      </c>
      <c r="R514" s="14">
        <v>13.39</v>
      </c>
      <c r="S514" s="26">
        <v>2</v>
      </c>
      <c r="T514" s="6"/>
      <c r="U514" s="6"/>
      <c r="V514" s="14">
        <v>14.43</v>
      </c>
      <c r="W514" s="14" t="s">
        <v>705</v>
      </c>
      <c r="X514" s="14"/>
      <c r="Y514" s="14">
        <v>0</v>
      </c>
      <c r="Z514" s="30" t="s">
        <v>661</v>
      </c>
      <c r="AA514" t="s">
        <v>976</v>
      </c>
      <c r="AB514" t="s">
        <v>976</v>
      </c>
      <c r="AC514" t="s">
        <v>982</v>
      </c>
      <c r="AD514" t="s">
        <v>982</v>
      </c>
    </row>
    <row r="515" spans="1:30" ht="15.75" customHeight="1">
      <c r="A515" s="17">
        <v>139</v>
      </c>
      <c r="B515" s="31">
        <v>30742</v>
      </c>
      <c r="C515" s="14">
        <v>0</v>
      </c>
      <c r="D515" s="14">
        <v>0</v>
      </c>
      <c r="E515" s="14" t="s">
        <v>687</v>
      </c>
      <c r="F515" s="14" t="s">
        <v>688</v>
      </c>
      <c r="G515" s="14" t="s">
        <v>933</v>
      </c>
      <c r="H515" s="14" t="s">
        <v>933</v>
      </c>
      <c r="I515" s="14"/>
      <c r="J515" s="14"/>
      <c r="K515" s="67" t="s">
        <v>1323</v>
      </c>
      <c r="L515" s="14" t="s">
        <v>986</v>
      </c>
      <c r="N515" s="14" t="s">
        <v>693</v>
      </c>
      <c r="O515" s="26">
        <v>1</v>
      </c>
      <c r="R515" s="14">
        <v>13.93</v>
      </c>
      <c r="S515" s="26">
        <v>2</v>
      </c>
      <c r="T515" s="6"/>
      <c r="U515" s="6"/>
      <c r="V515" s="14">
        <v>14.43</v>
      </c>
      <c r="W515" s="14" t="s">
        <v>705</v>
      </c>
      <c r="X515" s="14"/>
      <c r="Y515" s="14">
        <v>0</v>
      </c>
      <c r="Z515" s="14" t="s">
        <v>1219</v>
      </c>
      <c r="AA515" t="s">
        <v>980</v>
      </c>
      <c r="AB515" t="s">
        <v>980</v>
      </c>
      <c r="AC515" t="s">
        <v>982</v>
      </c>
      <c r="AD515" t="s">
        <v>982</v>
      </c>
    </row>
    <row r="516" spans="1:30" ht="15.75" customHeight="1">
      <c r="A516" s="17">
        <v>139</v>
      </c>
      <c r="B516" s="31">
        <v>30742</v>
      </c>
      <c r="C516" s="14">
        <v>1</v>
      </c>
      <c r="D516" s="14">
        <v>0</v>
      </c>
      <c r="E516" s="14" t="s">
        <v>687</v>
      </c>
      <c r="F516" s="14" t="s">
        <v>688</v>
      </c>
      <c r="G516" s="14" t="s">
        <v>917</v>
      </c>
      <c r="H516" s="14" t="s">
        <v>917</v>
      </c>
      <c r="I516" s="14"/>
      <c r="J516" s="14"/>
      <c r="K516" s="14">
        <v>1</v>
      </c>
      <c r="L516" s="14" t="s">
        <v>1083</v>
      </c>
      <c r="N516" s="14" t="s">
        <v>693</v>
      </c>
      <c r="O516" s="26">
        <v>0</v>
      </c>
      <c r="R516" s="14">
        <v>17.2</v>
      </c>
      <c r="S516" s="26">
        <v>1</v>
      </c>
      <c r="T516" s="6"/>
      <c r="U516" s="6"/>
      <c r="V516" s="14">
        <v>17.600000000000001</v>
      </c>
      <c r="W516" s="14" t="s">
        <v>705</v>
      </c>
      <c r="X516" s="14"/>
      <c r="Y516" s="14">
        <v>0</v>
      </c>
      <c r="Z516" s="30" t="s">
        <v>661</v>
      </c>
      <c r="AA516" t="s">
        <v>976</v>
      </c>
      <c r="AB516" t="s">
        <v>976</v>
      </c>
      <c r="AC516" t="s">
        <v>980</v>
      </c>
      <c r="AD516" t="s">
        <v>980</v>
      </c>
    </row>
    <row r="517" spans="1:30" ht="15.75" customHeight="1">
      <c r="A517" s="17">
        <v>139</v>
      </c>
      <c r="B517" s="31">
        <v>30742</v>
      </c>
      <c r="C517" s="14">
        <v>1</v>
      </c>
      <c r="D517" s="14">
        <v>0</v>
      </c>
      <c r="E517" s="14" t="s">
        <v>687</v>
      </c>
      <c r="F517" s="14" t="s">
        <v>688</v>
      </c>
      <c r="G517" s="14" t="s">
        <v>917</v>
      </c>
      <c r="H517" s="14" t="s">
        <v>917</v>
      </c>
      <c r="I517" s="14"/>
      <c r="J517" s="14"/>
      <c r="K517" s="14">
        <v>1</v>
      </c>
      <c r="L517" s="14" t="s">
        <v>1083</v>
      </c>
      <c r="N517" s="14" t="s">
        <v>693</v>
      </c>
      <c r="O517" s="26">
        <v>0</v>
      </c>
      <c r="R517" s="14">
        <v>17.2</v>
      </c>
      <c r="S517" s="26">
        <v>2</v>
      </c>
      <c r="T517" s="6"/>
      <c r="U517" s="6"/>
      <c r="V517" s="14">
        <v>18.600000000000001</v>
      </c>
      <c r="W517" s="14" t="s">
        <v>705</v>
      </c>
      <c r="X517" s="14"/>
      <c r="Y517" s="14">
        <v>0</v>
      </c>
      <c r="Z517" s="30" t="s">
        <v>661</v>
      </c>
      <c r="AA517" t="s">
        <v>976</v>
      </c>
      <c r="AB517" t="s">
        <v>976</v>
      </c>
      <c r="AC517" t="s">
        <v>982</v>
      </c>
      <c r="AD517" t="s">
        <v>982</v>
      </c>
    </row>
    <row r="518" spans="1:30" ht="15.75" customHeight="1">
      <c r="A518" s="17">
        <v>139</v>
      </c>
      <c r="B518" s="31">
        <v>30742</v>
      </c>
      <c r="C518" s="14">
        <v>1</v>
      </c>
      <c r="D518" s="14">
        <v>0</v>
      </c>
      <c r="E518" s="14" t="s">
        <v>687</v>
      </c>
      <c r="F518" s="14" t="s">
        <v>688</v>
      </c>
      <c r="G518" s="14" t="s">
        <v>917</v>
      </c>
      <c r="H518" s="14" t="s">
        <v>917</v>
      </c>
      <c r="I518" s="14"/>
      <c r="J518" s="14"/>
      <c r="K518" s="14">
        <v>1</v>
      </c>
      <c r="L518" s="14" t="s">
        <v>1083</v>
      </c>
      <c r="N518" s="14" t="s">
        <v>693</v>
      </c>
      <c r="O518" s="26">
        <v>1</v>
      </c>
      <c r="R518" s="14">
        <v>17.600000000000001</v>
      </c>
      <c r="S518" s="26">
        <v>2</v>
      </c>
      <c r="T518" s="6"/>
      <c r="U518" s="6"/>
      <c r="V518" s="14">
        <v>18.600000000000001</v>
      </c>
      <c r="W518" s="14" t="s">
        <v>705</v>
      </c>
      <c r="X518" s="14"/>
      <c r="Y518" s="14">
        <v>0</v>
      </c>
      <c r="Z518" s="14" t="s">
        <v>1219</v>
      </c>
      <c r="AA518" t="s">
        <v>980</v>
      </c>
      <c r="AB518" t="s">
        <v>980</v>
      </c>
      <c r="AC518" t="s">
        <v>982</v>
      </c>
      <c r="AD518" t="s">
        <v>982</v>
      </c>
    </row>
    <row r="519" spans="1:30" ht="15.75" customHeight="1">
      <c r="A519" s="17">
        <v>139</v>
      </c>
      <c r="B519" s="31">
        <v>30742</v>
      </c>
      <c r="C519" s="14">
        <v>2</v>
      </c>
      <c r="D519" s="14">
        <v>0</v>
      </c>
      <c r="E519" s="14" t="s">
        <v>687</v>
      </c>
      <c r="F519" s="14" t="s">
        <v>688</v>
      </c>
      <c r="G519" s="14" t="s">
        <v>917</v>
      </c>
      <c r="H519" s="14" t="s">
        <v>917</v>
      </c>
      <c r="I519" s="14"/>
      <c r="J519" s="14"/>
      <c r="K519" s="14">
        <v>2</v>
      </c>
      <c r="L519" s="14" t="s">
        <v>1083</v>
      </c>
      <c r="N519" s="14" t="s">
        <v>693</v>
      </c>
      <c r="O519" s="26">
        <v>0</v>
      </c>
      <c r="R519" s="14">
        <v>17.600000000000001</v>
      </c>
      <c r="S519" s="26">
        <v>1</v>
      </c>
      <c r="T519" s="6"/>
      <c r="U519" s="6"/>
      <c r="V519" s="14">
        <v>18</v>
      </c>
      <c r="W519" s="14" t="s">
        <v>705</v>
      </c>
      <c r="X519" s="14"/>
      <c r="Y519" s="14">
        <v>0</v>
      </c>
      <c r="Z519" s="30" t="s">
        <v>661</v>
      </c>
      <c r="AA519" t="s">
        <v>976</v>
      </c>
      <c r="AB519" t="s">
        <v>976</v>
      </c>
      <c r="AC519" t="s">
        <v>980</v>
      </c>
      <c r="AD519" t="s">
        <v>980</v>
      </c>
    </row>
    <row r="520" spans="1:30" ht="15.75" customHeight="1">
      <c r="A520" s="17">
        <v>139</v>
      </c>
      <c r="B520" s="31">
        <v>30742</v>
      </c>
      <c r="C520" s="14">
        <v>2</v>
      </c>
      <c r="D520" s="14">
        <v>0</v>
      </c>
      <c r="E520" s="14" t="s">
        <v>687</v>
      </c>
      <c r="F520" s="14" t="s">
        <v>688</v>
      </c>
      <c r="G520" s="14" t="s">
        <v>917</v>
      </c>
      <c r="H520" s="14" t="s">
        <v>917</v>
      </c>
      <c r="I520" s="14"/>
      <c r="J520" s="14"/>
      <c r="K520" s="14">
        <v>2</v>
      </c>
      <c r="L520" s="14" t="s">
        <v>1083</v>
      </c>
      <c r="N520" s="14" t="s">
        <v>693</v>
      </c>
      <c r="O520" s="26">
        <v>0</v>
      </c>
      <c r="R520" s="14">
        <v>17.600000000000001</v>
      </c>
      <c r="S520" s="26">
        <v>2</v>
      </c>
      <c r="T520" s="6"/>
      <c r="U520" s="6"/>
      <c r="V520" s="14">
        <v>19.399999999999999</v>
      </c>
      <c r="W520" s="14">
        <v>0.05</v>
      </c>
      <c r="X520" s="14"/>
      <c r="Y520" s="14">
        <v>1</v>
      </c>
      <c r="Z520" s="30" t="s">
        <v>661</v>
      </c>
      <c r="AA520" t="s">
        <v>976</v>
      </c>
      <c r="AB520" t="s">
        <v>976</v>
      </c>
      <c r="AC520" t="s">
        <v>982</v>
      </c>
      <c r="AD520" t="s">
        <v>982</v>
      </c>
    </row>
    <row r="521" spans="1:30" ht="15.75" customHeight="1">
      <c r="A521" s="17">
        <v>139</v>
      </c>
      <c r="B521" s="31">
        <v>30742</v>
      </c>
      <c r="C521" s="14">
        <v>2</v>
      </c>
      <c r="D521" s="14">
        <v>0</v>
      </c>
      <c r="E521" s="14" t="s">
        <v>687</v>
      </c>
      <c r="F521" s="14" t="s">
        <v>688</v>
      </c>
      <c r="G521" s="14" t="s">
        <v>917</v>
      </c>
      <c r="H521" s="14" t="s">
        <v>917</v>
      </c>
      <c r="I521" s="14"/>
      <c r="J521" s="14"/>
      <c r="K521" s="14">
        <v>2</v>
      </c>
      <c r="L521" s="14" t="s">
        <v>1083</v>
      </c>
      <c r="N521" s="14" t="s">
        <v>693</v>
      </c>
      <c r="O521" s="26">
        <v>1</v>
      </c>
      <c r="R521" s="14">
        <v>18</v>
      </c>
      <c r="S521" s="26">
        <v>2</v>
      </c>
      <c r="T521" s="6"/>
      <c r="U521" s="6"/>
      <c r="V521" s="14">
        <v>19.399999999999999</v>
      </c>
      <c r="W521" s="14">
        <v>0.05</v>
      </c>
      <c r="X521" s="14"/>
      <c r="Y521" s="14">
        <v>1</v>
      </c>
      <c r="Z521" s="14" t="s">
        <v>1219</v>
      </c>
      <c r="AA521" t="s">
        <v>980</v>
      </c>
      <c r="AB521" t="s">
        <v>980</v>
      </c>
      <c r="AC521" t="s">
        <v>982</v>
      </c>
      <c r="AD521" t="s">
        <v>982</v>
      </c>
    </row>
    <row r="522" spans="1:30" ht="15.75" customHeight="1">
      <c r="A522" s="17">
        <v>139</v>
      </c>
      <c r="B522" s="31">
        <v>30742</v>
      </c>
      <c r="C522" s="14">
        <v>3</v>
      </c>
      <c r="D522" s="14">
        <v>0</v>
      </c>
      <c r="E522" s="14" t="s">
        <v>687</v>
      </c>
      <c r="F522" s="14" t="s">
        <v>688</v>
      </c>
      <c r="G522" s="14" t="s">
        <v>917</v>
      </c>
      <c r="H522" s="14" t="s">
        <v>917</v>
      </c>
      <c r="I522" s="14"/>
      <c r="J522" s="14"/>
      <c r="K522" s="14">
        <v>3</v>
      </c>
      <c r="L522" s="14" t="s">
        <v>1083</v>
      </c>
      <c r="N522" s="14" t="s">
        <v>693</v>
      </c>
      <c r="O522" s="26">
        <v>0</v>
      </c>
      <c r="R522" s="14">
        <v>11.7</v>
      </c>
      <c r="S522" s="26">
        <v>1</v>
      </c>
      <c r="T522" s="6"/>
      <c r="U522" s="6"/>
      <c r="V522" s="14">
        <v>11.3</v>
      </c>
      <c r="W522" s="14" t="s">
        <v>705</v>
      </c>
      <c r="X522" s="14"/>
      <c r="Y522" s="14">
        <v>0</v>
      </c>
      <c r="Z522" s="30" t="s">
        <v>661</v>
      </c>
      <c r="AA522" t="s">
        <v>976</v>
      </c>
      <c r="AB522" t="s">
        <v>976</v>
      </c>
      <c r="AC522" t="s">
        <v>980</v>
      </c>
      <c r="AD522" t="s">
        <v>980</v>
      </c>
    </row>
    <row r="523" spans="1:30" ht="15.75" customHeight="1">
      <c r="A523" s="17">
        <v>139</v>
      </c>
      <c r="B523" s="31">
        <v>30742</v>
      </c>
      <c r="C523" s="14">
        <v>3</v>
      </c>
      <c r="D523" s="14">
        <v>0</v>
      </c>
      <c r="E523" s="14" t="s">
        <v>687</v>
      </c>
      <c r="F523" s="14" t="s">
        <v>688</v>
      </c>
      <c r="G523" s="14" t="s">
        <v>917</v>
      </c>
      <c r="H523" s="14" t="s">
        <v>917</v>
      </c>
      <c r="I523" s="14"/>
      <c r="J523" s="14"/>
      <c r="K523" s="14">
        <v>3</v>
      </c>
      <c r="L523" s="14" t="s">
        <v>1083</v>
      </c>
      <c r="N523" s="14" t="s">
        <v>693</v>
      </c>
      <c r="O523" s="26">
        <v>0</v>
      </c>
      <c r="R523" s="14">
        <v>11.7</v>
      </c>
      <c r="S523" s="26">
        <v>2</v>
      </c>
      <c r="T523" s="6"/>
      <c r="U523" s="6"/>
      <c r="V523" s="14">
        <v>11.9</v>
      </c>
      <c r="W523" s="14" t="s">
        <v>705</v>
      </c>
      <c r="X523" s="14"/>
      <c r="Y523" s="14">
        <v>0</v>
      </c>
      <c r="Z523" s="30" t="s">
        <v>661</v>
      </c>
      <c r="AA523" t="s">
        <v>976</v>
      </c>
      <c r="AB523" t="s">
        <v>976</v>
      </c>
      <c r="AC523" t="s">
        <v>982</v>
      </c>
      <c r="AD523" t="s">
        <v>982</v>
      </c>
    </row>
    <row r="524" spans="1:30" ht="15.75" customHeight="1">
      <c r="A524" s="17">
        <v>139</v>
      </c>
      <c r="B524" s="31">
        <v>30742</v>
      </c>
      <c r="C524" s="14">
        <v>3</v>
      </c>
      <c r="D524" s="14">
        <v>0</v>
      </c>
      <c r="E524" s="14" t="s">
        <v>687</v>
      </c>
      <c r="F524" s="14" t="s">
        <v>688</v>
      </c>
      <c r="G524" s="14" t="s">
        <v>917</v>
      </c>
      <c r="H524" s="14" t="s">
        <v>917</v>
      </c>
      <c r="I524" s="14"/>
      <c r="J524" s="14"/>
      <c r="K524" s="14">
        <v>3</v>
      </c>
      <c r="L524" s="14" t="s">
        <v>1083</v>
      </c>
      <c r="N524" s="14" t="s">
        <v>693</v>
      </c>
      <c r="O524" s="26">
        <v>1</v>
      </c>
      <c r="R524" s="14">
        <v>11.3</v>
      </c>
      <c r="S524" s="26">
        <v>2</v>
      </c>
      <c r="T524" s="6"/>
      <c r="U524" s="6"/>
      <c r="V524" s="14">
        <v>11.9</v>
      </c>
      <c r="W524" s="14" t="s">
        <v>705</v>
      </c>
      <c r="X524" s="14"/>
      <c r="Y524" s="14">
        <v>0</v>
      </c>
      <c r="Z524" s="14" t="s">
        <v>1219</v>
      </c>
      <c r="AA524" t="s">
        <v>980</v>
      </c>
      <c r="AB524" t="s">
        <v>980</v>
      </c>
      <c r="AC524" t="s">
        <v>982</v>
      </c>
      <c r="AD524" t="s">
        <v>982</v>
      </c>
    </row>
    <row r="525" spans="1:30" ht="15.75" customHeight="1">
      <c r="A525" s="17">
        <v>139</v>
      </c>
      <c r="B525" s="31">
        <v>30742</v>
      </c>
      <c r="C525" s="14">
        <v>2</v>
      </c>
      <c r="D525" s="14">
        <v>0</v>
      </c>
      <c r="E525" s="14" t="s">
        <v>687</v>
      </c>
      <c r="F525" s="14" t="s">
        <v>742</v>
      </c>
      <c r="G525" s="14" t="s">
        <v>807</v>
      </c>
      <c r="H525" s="71" t="s">
        <v>1368</v>
      </c>
      <c r="I525" s="71" t="s">
        <v>1367</v>
      </c>
      <c r="J525" s="68" t="s">
        <v>1330</v>
      </c>
      <c r="K525" s="14">
        <v>2</v>
      </c>
      <c r="L525" s="14" t="s">
        <v>1083</v>
      </c>
      <c r="N525" s="14" t="s">
        <v>693</v>
      </c>
      <c r="O525" s="26">
        <v>0</v>
      </c>
      <c r="R525" s="14">
        <v>0.24</v>
      </c>
      <c r="S525" s="26">
        <v>1</v>
      </c>
      <c r="T525" s="6"/>
      <c r="U525" s="6"/>
      <c r="V525" s="14">
        <v>0.12</v>
      </c>
      <c r="W525" s="14" t="s">
        <v>705</v>
      </c>
      <c r="X525" s="14"/>
      <c r="Y525" s="14">
        <v>0</v>
      </c>
      <c r="Z525" s="30" t="s">
        <v>661</v>
      </c>
      <c r="AA525" t="s">
        <v>976</v>
      </c>
      <c r="AB525" t="s">
        <v>976</v>
      </c>
      <c r="AC525" t="s">
        <v>980</v>
      </c>
      <c r="AD525" t="s">
        <v>980</v>
      </c>
    </row>
    <row r="526" spans="1:30" ht="15.75" customHeight="1">
      <c r="A526" s="17">
        <v>139</v>
      </c>
      <c r="B526" s="31">
        <v>30742</v>
      </c>
      <c r="C526" s="14">
        <v>2</v>
      </c>
      <c r="D526" s="14">
        <v>0</v>
      </c>
      <c r="E526" s="14" t="s">
        <v>687</v>
      </c>
      <c r="F526" s="14" t="s">
        <v>742</v>
      </c>
      <c r="G526" s="14" t="s">
        <v>807</v>
      </c>
      <c r="H526" s="71" t="s">
        <v>1368</v>
      </c>
      <c r="I526" s="71" t="s">
        <v>1367</v>
      </c>
      <c r="J526" s="68" t="s">
        <v>1330</v>
      </c>
      <c r="K526" s="14">
        <v>2</v>
      </c>
      <c r="L526" s="14" t="s">
        <v>1083</v>
      </c>
      <c r="N526" s="14" t="s">
        <v>693</v>
      </c>
      <c r="O526" s="26">
        <v>0</v>
      </c>
      <c r="R526" s="14">
        <v>0.24</v>
      </c>
      <c r="S526" s="26">
        <v>2</v>
      </c>
      <c r="T526" s="6"/>
      <c r="U526" s="6"/>
      <c r="V526" s="14">
        <v>0.21</v>
      </c>
      <c r="W526" s="14" t="s">
        <v>705</v>
      </c>
      <c r="X526" s="14"/>
      <c r="Y526" s="14">
        <v>0</v>
      </c>
      <c r="Z526" s="30" t="s">
        <v>661</v>
      </c>
      <c r="AA526" t="s">
        <v>976</v>
      </c>
      <c r="AB526" t="s">
        <v>976</v>
      </c>
      <c r="AC526" t="s">
        <v>982</v>
      </c>
      <c r="AD526" t="s">
        <v>982</v>
      </c>
    </row>
    <row r="527" spans="1:30" ht="15.75" customHeight="1">
      <c r="A527" s="17">
        <v>139</v>
      </c>
      <c r="B527" s="31">
        <v>30742</v>
      </c>
      <c r="C527" s="14">
        <v>2</v>
      </c>
      <c r="D527" s="14">
        <v>0</v>
      </c>
      <c r="E527" s="14" t="s">
        <v>687</v>
      </c>
      <c r="F527" s="14" t="s">
        <v>742</v>
      </c>
      <c r="G527" s="14" t="s">
        <v>807</v>
      </c>
      <c r="H527" s="71" t="s">
        <v>1368</v>
      </c>
      <c r="I527" s="71" t="s">
        <v>1367</v>
      </c>
      <c r="J527" s="68" t="s">
        <v>1330</v>
      </c>
      <c r="K527" s="14">
        <v>2</v>
      </c>
      <c r="L527" s="14" t="s">
        <v>1083</v>
      </c>
      <c r="N527" s="14" t="s">
        <v>693</v>
      </c>
      <c r="O527" s="26">
        <v>1</v>
      </c>
      <c r="R527" s="14">
        <v>0.12</v>
      </c>
      <c r="S527" s="26">
        <v>2</v>
      </c>
      <c r="T527" s="6"/>
      <c r="U527" s="6"/>
      <c r="V527" s="14">
        <v>0.21</v>
      </c>
      <c r="W527" s="14" t="s">
        <v>705</v>
      </c>
      <c r="X527" s="14"/>
      <c r="Y527" s="14">
        <v>0</v>
      </c>
      <c r="Z527" s="14" t="s">
        <v>1219</v>
      </c>
      <c r="AA527" t="s">
        <v>980</v>
      </c>
      <c r="AB527" t="s">
        <v>980</v>
      </c>
      <c r="AC527" t="s">
        <v>982</v>
      </c>
      <c r="AD527" t="s">
        <v>982</v>
      </c>
    </row>
    <row r="528" spans="1:30" ht="15.75" customHeight="1">
      <c r="A528" s="17">
        <v>139</v>
      </c>
      <c r="B528" s="31">
        <v>30742</v>
      </c>
      <c r="C528" s="14">
        <v>2</v>
      </c>
      <c r="D528" s="14">
        <v>0</v>
      </c>
      <c r="E528" s="14" t="s">
        <v>687</v>
      </c>
      <c r="F528" s="14" t="s">
        <v>742</v>
      </c>
      <c r="G528" s="14" t="s">
        <v>817</v>
      </c>
      <c r="H528" s="71" t="s">
        <v>1350</v>
      </c>
      <c r="I528" s="71" t="s">
        <v>1367</v>
      </c>
      <c r="J528" s="68" t="s">
        <v>1330</v>
      </c>
      <c r="K528" s="14">
        <v>2</v>
      </c>
      <c r="L528" s="14" t="s">
        <v>1083</v>
      </c>
      <c r="N528" s="14" t="s">
        <v>693</v>
      </c>
      <c r="O528" s="26">
        <v>0</v>
      </c>
      <c r="R528" s="14">
        <v>1.63</v>
      </c>
      <c r="S528" s="26">
        <v>1</v>
      </c>
      <c r="T528" s="6"/>
      <c r="U528" s="6"/>
      <c r="V528" s="14">
        <v>1.77</v>
      </c>
      <c r="W528" s="14" t="s">
        <v>705</v>
      </c>
      <c r="X528" s="14"/>
      <c r="Y528" s="14">
        <v>0</v>
      </c>
      <c r="Z528" s="30" t="s">
        <v>661</v>
      </c>
      <c r="AA528" t="s">
        <v>976</v>
      </c>
      <c r="AB528" t="s">
        <v>976</v>
      </c>
      <c r="AC528" t="s">
        <v>980</v>
      </c>
      <c r="AD528" t="s">
        <v>980</v>
      </c>
    </row>
    <row r="529" spans="1:30" ht="15.75" customHeight="1">
      <c r="A529" s="17">
        <v>139</v>
      </c>
      <c r="B529" s="31">
        <v>30742</v>
      </c>
      <c r="C529" s="14">
        <v>2</v>
      </c>
      <c r="D529" s="14">
        <v>0</v>
      </c>
      <c r="E529" s="14" t="s">
        <v>687</v>
      </c>
      <c r="F529" s="14" t="s">
        <v>742</v>
      </c>
      <c r="G529" s="14" t="s">
        <v>817</v>
      </c>
      <c r="H529" s="71" t="s">
        <v>1350</v>
      </c>
      <c r="I529" s="71" t="s">
        <v>1367</v>
      </c>
      <c r="J529" s="68" t="s">
        <v>1330</v>
      </c>
      <c r="K529" s="14">
        <v>2</v>
      </c>
      <c r="L529" s="14" t="s">
        <v>1083</v>
      </c>
      <c r="N529" s="14" t="s">
        <v>693</v>
      </c>
      <c r="O529" s="26">
        <v>0</v>
      </c>
      <c r="R529" s="14">
        <v>1.63</v>
      </c>
      <c r="S529" s="26">
        <v>2</v>
      </c>
      <c r="T529" s="6"/>
      <c r="U529" s="6"/>
      <c r="V529" s="14">
        <v>1.57</v>
      </c>
      <c r="W529" s="14" t="s">
        <v>705</v>
      </c>
      <c r="X529" s="14"/>
      <c r="Y529" s="14">
        <v>0</v>
      </c>
      <c r="Z529" s="30" t="s">
        <v>661</v>
      </c>
      <c r="AA529" t="s">
        <v>976</v>
      </c>
      <c r="AB529" t="s">
        <v>976</v>
      </c>
      <c r="AC529" t="s">
        <v>982</v>
      </c>
      <c r="AD529" t="s">
        <v>982</v>
      </c>
    </row>
    <row r="530" spans="1:30" ht="15.75" customHeight="1">
      <c r="A530" s="17">
        <v>139</v>
      </c>
      <c r="B530" s="31">
        <v>30742</v>
      </c>
      <c r="C530" s="14">
        <v>2</v>
      </c>
      <c r="D530" s="14">
        <v>0</v>
      </c>
      <c r="E530" s="14" t="s">
        <v>687</v>
      </c>
      <c r="F530" s="14" t="s">
        <v>742</v>
      </c>
      <c r="G530" s="14" t="s">
        <v>817</v>
      </c>
      <c r="H530" s="71" t="s">
        <v>1350</v>
      </c>
      <c r="I530" s="71" t="s">
        <v>1367</v>
      </c>
      <c r="J530" s="68" t="s">
        <v>1330</v>
      </c>
      <c r="K530" s="14">
        <v>2</v>
      </c>
      <c r="L530" s="14" t="s">
        <v>1083</v>
      </c>
      <c r="N530" s="14" t="s">
        <v>693</v>
      </c>
      <c r="O530" s="26">
        <v>1</v>
      </c>
      <c r="R530" s="14">
        <v>1.77</v>
      </c>
      <c r="S530" s="26">
        <v>2</v>
      </c>
      <c r="T530" s="6"/>
      <c r="U530" s="6"/>
      <c r="V530" s="14">
        <v>1.57</v>
      </c>
      <c r="W530" s="14" t="s">
        <v>705</v>
      </c>
      <c r="X530" s="14"/>
      <c r="Y530" s="14">
        <v>0</v>
      </c>
      <c r="Z530" s="14" t="s">
        <v>1219</v>
      </c>
      <c r="AA530" t="s">
        <v>980</v>
      </c>
      <c r="AB530" t="s">
        <v>980</v>
      </c>
      <c r="AC530" t="s">
        <v>982</v>
      </c>
      <c r="AD530" t="s">
        <v>982</v>
      </c>
    </row>
    <row r="531" spans="1:30" ht="15.75" customHeight="1">
      <c r="A531" s="17">
        <v>139</v>
      </c>
      <c r="B531" s="31">
        <v>30742</v>
      </c>
      <c r="C531" s="14">
        <v>2</v>
      </c>
      <c r="D531" s="14">
        <v>0</v>
      </c>
      <c r="E531" s="14" t="s">
        <v>687</v>
      </c>
      <c r="F531" s="14" t="s">
        <v>742</v>
      </c>
      <c r="G531" s="14" t="s">
        <v>779</v>
      </c>
      <c r="H531" s="71" t="s">
        <v>1362</v>
      </c>
      <c r="I531" s="71" t="s">
        <v>1367</v>
      </c>
      <c r="J531" s="68" t="s">
        <v>1330</v>
      </c>
      <c r="K531" s="14">
        <v>2</v>
      </c>
      <c r="L531" s="14" t="s">
        <v>1083</v>
      </c>
      <c r="N531" s="14" t="s">
        <v>693</v>
      </c>
      <c r="O531" s="26">
        <v>0</v>
      </c>
      <c r="R531" s="14">
        <v>46.1</v>
      </c>
      <c r="S531" s="26">
        <v>1</v>
      </c>
      <c r="T531" s="6"/>
      <c r="U531" s="6"/>
      <c r="V531" s="14">
        <v>47.2</v>
      </c>
      <c r="W531" s="14" t="s">
        <v>705</v>
      </c>
      <c r="X531" s="14"/>
      <c r="Y531" s="14">
        <v>0</v>
      </c>
      <c r="Z531" s="30" t="s">
        <v>661</v>
      </c>
      <c r="AA531" t="s">
        <v>976</v>
      </c>
      <c r="AB531" t="s">
        <v>976</v>
      </c>
      <c r="AC531" t="s">
        <v>980</v>
      </c>
      <c r="AD531" t="s">
        <v>980</v>
      </c>
    </row>
    <row r="532" spans="1:30" ht="15.75" customHeight="1">
      <c r="A532" s="17">
        <v>139</v>
      </c>
      <c r="B532" s="31">
        <v>30742</v>
      </c>
      <c r="C532" s="14">
        <v>2</v>
      </c>
      <c r="D532" s="14">
        <v>0</v>
      </c>
      <c r="E532" s="14" t="s">
        <v>687</v>
      </c>
      <c r="F532" s="14" t="s">
        <v>742</v>
      </c>
      <c r="G532" s="14" t="s">
        <v>779</v>
      </c>
      <c r="H532" s="71" t="s">
        <v>1362</v>
      </c>
      <c r="I532" s="71" t="s">
        <v>1367</v>
      </c>
      <c r="J532" s="68" t="s">
        <v>1330</v>
      </c>
      <c r="K532" s="14">
        <v>2</v>
      </c>
      <c r="L532" s="14" t="s">
        <v>1083</v>
      </c>
      <c r="N532" s="14" t="s">
        <v>693</v>
      </c>
      <c r="O532" s="26">
        <v>0</v>
      </c>
      <c r="R532" s="14">
        <v>46.1</v>
      </c>
      <c r="S532" s="26">
        <v>2</v>
      </c>
      <c r="T532" s="6"/>
      <c r="U532" s="6"/>
      <c r="V532" s="14">
        <v>44.7</v>
      </c>
      <c r="W532" s="14" t="s">
        <v>705</v>
      </c>
      <c r="X532" s="14"/>
      <c r="Y532" s="14">
        <v>0</v>
      </c>
      <c r="Z532" s="30" t="s">
        <v>661</v>
      </c>
      <c r="AA532" t="s">
        <v>976</v>
      </c>
      <c r="AB532" t="s">
        <v>976</v>
      </c>
      <c r="AC532" t="s">
        <v>982</v>
      </c>
      <c r="AD532" t="s">
        <v>982</v>
      </c>
    </row>
    <row r="533" spans="1:30" ht="15.75" customHeight="1">
      <c r="A533" s="17">
        <v>139</v>
      </c>
      <c r="B533" s="31">
        <v>30742</v>
      </c>
      <c r="C533" s="14">
        <v>2</v>
      </c>
      <c r="D533" s="14">
        <v>0</v>
      </c>
      <c r="E533" s="14" t="s">
        <v>687</v>
      </c>
      <c r="F533" s="14" t="s">
        <v>742</v>
      </c>
      <c r="G533" s="14" t="s">
        <v>779</v>
      </c>
      <c r="H533" s="71" t="s">
        <v>1362</v>
      </c>
      <c r="I533" s="71" t="s">
        <v>1367</v>
      </c>
      <c r="J533" s="68" t="s">
        <v>1330</v>
      </c>
      <c r="K533" s="14">
        <v>2</v>
      </c>
      <c r="L533" s="14" t="s">
        <v>1083</v>
      </c>
      <c r="N533" s="14" t="s">
        <v>693</v>
      </c>
      <c r="O533" s="26">
        <v>1</v>
      </c>
      <c r="R533" s="14">
        <v>47.2</v>
      </c>
      <c r="S533" s="26">
        <v>2</v>
      </c>
      <c r="T533" s="6"/>
      <c r="U533" s="6"/>
      <c r="V533" s="14">
        <v>44.7</v>
      </c>
      <c r="W533" s="14" t="s">
        <v>705</v>
      </c>
      <c r="X533" s="14"/>
      <c r="Y533" s="14">
        <v>0</v>
      </c>
      <c r="Z533" s="14" t="s">
        <v>1219</v>
      </c>
      <c r="AA533" t="s">
        <v>980</v>
      </c>
      <c r="AB533" t="s">
        <v>980</v>
      </c>
      <c r="AC533" t="s">
        <v>982</v>
      </c>
      <c r="AD533" t="s">
        <v>982</v>
      </c>
    </row>
    <row r="534" spans="1:30" ht="15.75" customHeight="1">
      <c r="A534" s="17">
        <v>139</v>
      </c>
      <c r="B534" s="31">
        <v>30742</v>
      </c>
      <c r="C534" s="14">
        <v>4</v>
      </c>
      <c r="D534" s="14">
        <v>0</v>
      </c>
      <c r="E534" s="14" t="s">
        <v>687</v>
      </c>
      <c r="F534" s="14" t="s">
        <v>742</v>
      </c>
      <c r="G534" s="14" t="s">
        <v>779</v>
      </c>
      <c r="H534" s="71" t="s">
        <v>1362</v>
      </c>
      <c r="I534" s="71" t="s">
        <v>1367</v>
      </c>
      <c r="J534" s="68" t="s">
        <v>1330</v>
      </c>
      <c r="K534" s="14">
        <v>4</v>
      </c>
      <c r="L534" s="14" t="s">
        <v>1083</v>
      </c>
      <c r="N534" s="14" t="s">
        <v>693</v>
      </c>
      <c r="O534" s="26">
        <v>0</v>
      </c>
      <c r="R534" s="14">
        <v>41.5</v>
      </c>
      <c r="S534" s="26">
        <v>1</v>
      </c>
      <c r="T534" s="6"/>
      <c r="U534" s="6"/>
      <c r="V534" s="14">
        <v>35.6</v>
      </c>
      <c r="W534" s="14" t="s">
        <v>705</v>
      </c>
      <c r="X534" s="14"/>
      <c r="Y534" s="14">
        <v>0</v>
      </c>
      <c r="Z534" s="30" t="s">
        <v>661</v>
      </c>
      <c r="AA534" t="s">
        <v>976</v>
      </c>
      <c r="AB534" t="s">
        <v>976</v>
      </c>
      <c r="AC534" t="s">
        <v>980</v>
      </c>
      <c r="AD534" t="s">
        <v>980</v>
      </c>
    </row>
    <row r="535" spans="1:30" ht="15.75" customHeight="1">
      <c r="A535" s="17">
        <v>139</v>
      </c>
      <c r="B535" s="31">
        <v>30742</v>
      </c>
      <c r="C535" s="14">
        <v>4</v>
      </c>
      <c r="D535" s="14">
        <v>0</v>
      </c>
      <c r="E535" s="14" t="s">
        <v>687</v>
      </c>
      <c r="F535" s="14" t="s">
        <v>742</v>
      </c>
      <c r="G535" s="14" t="s">
        <v>779</v>
      </c>
      <c r="H535" s="71" t="s">
        <v>1362</v>
      </c>
      <c r="I535" s="71" t="s">
        <v>1367</v>
      </c>
      <c r="J535" s="68" t="s">
        <v>1330</v>
      </c>
      <c r="K535" s="14">
        <v>4</v>
      </c>
      <c r="L535" s="14" t="s">
        <v>1083</v>
      </c>
      <c r="N535" s="14" t="s">
        <v>693</v>
      </c>
      <c r="O535" s="26">
        <v>0</v>
      </c>
      <c r="R535" s="14">
        <v>41.5</v>
      </c>
      <c r="S535" s="26">
        <v>2</v>
      </c>
      <c r="T535" s="6"/>
      <c r="U535" s="6"/>
      <c r="V535" s="14">
        <v>48.2</v>
      </c>
      <c r="W535" s="14" t="s">
        <v>705</v>
      </c>
      <c r="X535" s="14"/>
      <c r="Y535" s="14">
        <v>0</v>
      </c>
      <c r="Z535" s="30" t="s">
        <v>661</v>
      </c>
      <c r="AA535" t="s">
        <v>976</v>
      </c>
      <c r="AB535" t="s">
        <v>976</v>
      </c>
      <c r="AC535" t="s">
        <v>982</v>
      </c>
      <c r="AD535" t="s">
        <v>982</v>
      </c>
    </row>
    <row r="536" spans="1:30" ht="15.75" customHeight="1">
      <c r="A536" s="17">
        <v>139</v>
      </c>
      <c r="B536" s="31">
        <v>30742</v>
      </c>
      <c r="C536" s="14">
        <v>4</v>
      </c>
      <c r="D536" s="14">
        <v>0</v>
      </c>
      <c r="E536" s="14" t="s">
        <v>687</v>
      </c>
      <c r="F536" s="14" t="s">
        <v>742</v>
      </c>
      <c r="G536" s="14" t="s">
        <v>779</v>
      </c>
      <c r="H536" s="71" t="s">
        <v>1362</v>
      </c>
      <c r="I536" s="71" t="s">
        <v>1367</v>
      </c>
      <c r="J536" s="68" t="s">
        <v>1330</v>
      </c>
      <c r="K536" s="14">
        <v>4</v>
      </c>
      <c r="L536" s="14" t="s">
        <v>1083</v>
      </c>
      <c r="N536" s="14" t="s">
        <v>693</v>
      </c>
      <c r="O536" s="26">
        <v>1</v>
      </c>
      <c r="R536" s="14">
        <v>35.6</v>
      </c>
      <c r="S536" s="26">
        <v>2</v>
      </c>
      <c r="T536" s="6"/>
      <c r="U536" s="6"/>
      <c r="V536" s="14">
        <v>48.2</v>
      </c>
      <c r="W536" s="14" t="s">
        <v>705</v>
      </c>
      <c r="X536" s="14"/>
      <c r="Y536" s="14">
        <v>0</v>
      </c>
      <c r="Z536" s="14" t="s">
        <v>1219</v>
      </c>
      <c r="AA536" t="s">
        <v>980</v>
      </c>
      <c r="AB536" t="s">
        <v>980</v>
      </c>
      <c r="AC536" t="s">
        <v>982</v>
      </c>
      <c r="AD536" t="s">
        <v>982</v>
      </c>
    </row>
    <row r="537" spans="1:30" ht="15.75" customHeight="1">
      <c r="A537" s="17">
        <v>140</v>
      </c>
      <c r="B537" s="31">
        <v>31472</v>
      </c>
      <c r="C537" s="14">
        <v>1</v>
      </c>
      <c r="D537" s="14">
        <v>1</v>
      </c>
      <c r="E537" s="14" t="s">
        <v>687</v>
      </c>
      <c r="F537" s="14" t="s">
        <v>688</v>
      </c>
      <c r="G537" s="14" t="s">
        <v>906</v>
      </c>
      <c r="H537" s="71" t="s">
        <v>711</v>
      </c>
      <c r="I537" s="71" t="s">
        <v>1369</v>
      </c>
      <c r="J537" s="14"/>
      <c r="K537" s="14">
        <v>1</v>
      </c>
      <c r="L537" s="14" t="s">
        <v>986</v>
      </c>
      <c r="M537" s="14" t="s">
        <v>692</v>
      </c>
      <c r="N537" s="14" t="s">
        <v>693</v>
      </c>
      <c r="O537" s="59">
        <v>1</v>
      </c>
      <c r="R537" s="14">
        <v>10.199999999999999</v>
      </c>
      <c r="S537" s="59">
        <v>4</v>
      </c>
      <c r="V537" s="14">
        <v>9.8000000000000007</v>
      </c>
      <c r="W537" s="14" t="s">
        <v>705</v>
      </c>
      <c r="Y537" s="14">
        <v>0</v>
      </c>
      <c r="Z537" s="14" t="s">
        <v>1220</v>
      </c>
      <c r="AA537" s="14" t="s">
        <v>1221</v>
      </c>
      <c r="AB537" s="14" t="s">
        <v>1221</v>
      </c>
      <c r="AC537" s="14" t="s">
        <v>1222</v>
      </c>
      <c r="AD537" s="14" t="s">
        <v>1222</v>
      </c>
    </row>
    <row r="538" spans="1:30" ht="15.75" customHeight="1">
      <c r="A538" s="17">
        <v>140</v>
      </c>
      <c r="B538" s="31">
        <v>31472</v>
      </c>
      <c r="C538" s="14">
        <v>1</v>
      </c>
      <c r="D538" s="14">
        <v>1</v>
      </c>
      <c r="E538" s="14" t="s">
        <v>687</v>
      </c>
      <c r="F538" s="14" t="s">
        <v>688</v>
      </c>
      <c r="G538" s="14" t="s">
        <v>906</v>
      </c>
      <c r="H538" s="71" t="s">
        <v>711</v>
      </c>
      <c r="I538" s="71" t="s">
        <v>1369</v>
      </c>
      <c r="J538" s="14"/>
      <c r="K538" s="14">
        <v>1</v>
      </c>
      <c r="L538" s="14" t="s">
        <v>986</v>
      </c>
      <c r="M538" s="14" t="s">
        <v>692</v>
      </c>
      <c r="N538" s="14" t="s">
        <v>693</v>
      </c>
      <c r="O538" s="59">
        <v>3</v>
      </c>
      <c r="R538" s="14">
        <v>10.6</v>
      </c>
      <c r="S538" s="59">
        <v>6</v>
      </c>
      <c r="T538" s="6"/>
      <c r="U538" s="6"/>
      <c r="V538" s="14">
        <v>10.8</v>
      </c>
      <c r="W538" s="14" t="s">
        <v>705</v>
      </c>
      <c r="X538" s="6"/>
      <c r="Y538" s="14">
        <v>0</v>
      </c>
      <c r="Z538" s="14" t="s">
        <v>1220</v>
      </c>
      <c r="AA538" s="14" t="s">
        <v>1223</v>
      </c>
      <c r="AB538" s="14" t="s">
        <v>1223</v>
      </c>
      <c r="AC538" s="14" t="s">
        <v>1224</v>
      </c>
      <c r="AD538" s="14" t="s">
        <v>1224</v>
      </c>
    </row>
    <row r="539" spans="1:30" ht="15.75" customHeight="1">
      <c r="A539" s="17">
        <v>140</v>
      </c>
      <c r="B539" s="31">
        <v>31472</v>
      </c>
      <c r="C539" s="14">
        <v>1</v>
      </c>
      <c r="D539" s="14">
        <v>1</v>
      </c>
      <c r="E539" s="14" t="s">
        <v>687</v>
      </c>
      <c r="F539" s="14" t="s">
        <v>688</v>
      </c>
      <c r="G539" s="14" t="s">
        <v>909</v>
      </c>
      <c r="H539" s="71" t="s">
        <v>711</v>
      </c>
      <c r="I539" s="71" t="s">
        <v>1370</v>
      </c>
      <c r="J539" s="14"/>
      <c r="K539" s="14">
        <v>1</v>
      </c>
      <c r="L539" s="14" t="s">
        <v>986</v>
      </c>
      <c r="M539" s="14" t="s">
        <v>692</v>
      </c>
      <c r="N539" s="14" t="s">
        <v>693</v>
      </c>
      <c r="O539" s="59">
        <v>1</v>
      </c>
      <c r="R539" s="14">
        <v>9.4</v>
      </c>
      <c r="S539" s="59">
        <v>4</v>
      </c>
      <c r="T539" s="6"/>
      <c r="U539" s="6"/>
      <c r="V539" s="14">
        <v>9.3000000000000007</v>
      </c>
      <c r="W539" s="14" t="s">
        <v>705</v>
      </c>
      <c r="X539" s="6"/>
      <c r="Y539" s="14">
        <v>0</v>
      </c>
      <c r="Z539" s="14" t="s">
        <v>1220</v>
      </c>
      <c r="AA539" s="14" t="s">
        <v>1225</v>
      </c>
      <c r="AB539" s="14" t="s">
        <v>1225</v>
      </c>
      <c r="AC539" s="14" t="s">
        <v>1226</v>
      </c>
      <c r="AD539" s="14" t="s">
        <v>1226</v>
      </c>
    </row>
    <row r="540" spans="1:30" ht="15.75" customHeight="1">
      <c r="A540" s="17">
        <v>140</v>
      </c>
      <c r="B540" s="31">
        <v>31472</v>
      </c>
      <c r="C540" s="14">
        <v>1</v>
      </c>
      <c r="D540" s="14">
        <v>1</v>
      </c>
      <c r="E540" s="14" t="s">
        <v>687</v>
      </c>
      <c r="F540" s="14" t="s">
        <v>688</v>
      </c>
      <c r="G540" s="14" t="s">
        <v>909</v>
      </c>
      <c r="H540" s="71" t="s">
        <v>711</v>
      </c>
      <c r="I540" s="71" t="s">
        <v>1370</v>
      </c>
      <c r="J540" s="14"/>
      <c r="K540" s="14">
        <v>1</v>
      </c>
      <c r="L540" s="14" t="s">
        <v>986</v>
      </c>
      <c r="M540" s="14" t="s">
        <v>692</v>
      </c>
      <c r="N540" s="14" t="s">
        <v>693</v>
      </c>
      <c r="O540" s="59">
        <v>3</v>
      </c>
      <c r="R540" s="14">
        <v>9.1999999999999993</v>
      </c>
      <c r="S540" s="59">
        <v>6</v>
      </c>
      <c r="T540" s="6"/>
      <c r="U540" s="6"/>
      <c r="V540" s="14">
        <v>9.5</v>
      </c>
      <c r="W540" s="14" t="s">
        <v>705</v>
      </c>
      <c r="X540" s="6"/>
      <c r="Y540" s="14">
        <v>0</v>
      </c>
      <c r="Z540" s="14" t="s">
        <v>1220</v>
      </c>
      <c r="AA540" s="14" t="s">
        <v>1227</v>
      </c>
      <c r="AB540" s="14" t="s">
        <v>1227</v>
      </c>
      <c r="AC540" s="14" t="s">
        <v>1228</v>
      </c>
      <c r="AD540" s="14" t="s">
        <v>1228</v>
      </c>
    </row>
    <row r="541" spans="1:30" ht="15.75" customHeight="1">
      <c r="A541" s="17">
        <v>140</v>
      </c>
      <c r="B541" s="31">
        <v>31472</v>
      </c>
      <c r="C541" s="14">
        <v>2</v>
      </c>
      <c r="D541" s="14">
        <v>1</v>
      </c>
      <c r="E541" s="14" t="s">
        <v>687</v>
      </c>
      <c r="F541" s="14" t="s">
        <v>688</v>
      </c>
      <c r="G541" s="14" t="s">
        <v>912</v>
      </c>
      <c r="H541" s="71" t="s">
        <v>711</v>
      </c>
      <c r="I541" s="71" t="s">
        <v>1371</v>
      </c>
      <c r="J541" s="14"/>
      <c r="K541" s="14">
        <v>2</v>
      </c>
      <c r="L541" s="14" t="s">
        <v>986</v>
      </c>
      <c r="M541" s="14" t="s">
        <v>692</v>
      </c>
      <c r="N541" s="14" t="s">
        <v>693</v>
      </c>
      <c r="O541" s="59">
        <v>1</v>
      </c>
      <c r="R541" s="14">
        <v>5.9</v>
      </c>
      <c r="S541" s="59">
        <v>4</v>
      </c>
      <c r="T541" s="6"/>
      <c r="U541" s="6"/>
      <c r="V541" s="14">
        <v>6.3</v>
      </c>
      <c r="W541" s="14" t="s">
        <v>705</v>
      </c>
      <c r="X541" s="6"/>
      <c r="Y541" s="14">
        <v>0</v>
      </c>
      <c r="Z541" s="14" t="s">
        <v>1220</v>
      </c>
      <c r="AA541" s="14" t="s">
        <v>1229</v>
      </c>
      <c r="AB541" s="14" t="s">
        <v>1221</v>
      </c>
      <c r="AC541" s="14" t="s">
        <v>1230</v>
      </c>
      <c r="AD541" s="14" t="s">
        <v>1230</v>
      </c>
    </row>
    <row r="542" spans="1:30" ht="15.75" customHeight="1">
      <c r="A542" s="17">
        <v>140</v>
      </c>
      <c r="B542" s="31">
        <v>31472</v>
      </c>
      <c r="C542" s="14">
        <v>2</v>
      </c>
      <c r="D542" s="14">
        <v>1</v>
      </c>
      <c r="E542" s="14" t="s">
        <v>687</v>
      </c>
      <c r="F542" s="14" t="s">
        <v>688</v>
      </c>
      <c r="G542" s="14" t="s">
        <v>912</v>
      </c>
      <c r="H542" s="71" t="s">
        <v>711</v>
      </c>
      <c r="I542" s="71" t="s">
        <v>1371</v>
      </c>
      <c r="J542" s="14"/>
      <c r="K542" s="14">
        <v>2</v>
      </c>
      <c r="L542" s="14" t="s">
        <v>986</v>
      </c>
      <c r="M542" s="14" t="s">
        <v>692</v>
      </c>
      <c r="N542" s="14" t="s">
        <v>693</v>
      </c>
      <c r="O542" s="59">
        <v>2</v>
      </c>
      <c r="R542" s="14">
        <v>6.3</v>
      </c>
      <c r="S542" s="59">
        <v>5</v>
      </c>
      <c r="T542" s="6"/>
      <c r="U542" s="6"/>
      <c r="V542" s="14">
        <v>6.1</v>
      </c>
      <c r="W542" s="14" t="s">
        <v>705</v>
      </c>
      <c r="X542" s="6"/>
      <c r="Y542" s="14">
        <v>0</v>
      </c>
      <c r="Z542" s="14" t="s">
        <v>1220</v>
      </c>
      <c r="AA542" s="14" t="s">
        <v>1231</v>
      </c>
      <c r="AB542" s="14" t="s">
        <v>1232</v>
      </c>
      <c r="AC542" s="14" t="s">
        <v>1233</v>
      </c>
      <c r="AD542" s="14" t="s">
        <v>1233</v>
      </c>
    </row>
    <row r="543" spans="1:30" ht="15.75" customHeight="1">
      <c r="A543" s="17">
        <v>140</v>
      </c>
      <c r="B543" s="31">
        <v>31472</v>
      </c>
      <c r="C543" s="14">
        <v>2</v>
      </c>
      <c r="D543" s="14">
        <v>1</v>
      </c>
      <c r="E543" s="14" t="s">
        <v>687</v>
      </c>
      <c r="F543" s="14" t="s">
        <v>688</v>
      </c>
      <c r="G543" s="14" t="s">
        <v>912</v>
      </c>
      <c r="H543" s="71" t="s">
        <v>711</v>
      </c>
      <c r="I543" s="71" t="s">
        <v>1371</v>
      </c>
      <c r="J543" s="14"/>
      <c r="K543" s="14">
        <v>2</v>
      </c>
      <c r="L543" s="14" t="s">
        <v>986</v>
      </c>
      <c r="M543" s="14" t="s">
        <v>692</v>
      </c>
      <c r="N543" s="14" t="s">
        <v>693</v>
      </c>
      <c r="O543" s="59">
        <v>3</v>
      </c>
      <c r="R543" s="14">
        <v>6.3</v>
      </c>
      <c r="S543" s="59">
        <v>6</v>
      </c>
      <c r="T543" s="6"/>
      <c r="U543" s="6"/>
      <c r="V543" s="14">
        <v>6.1</v>
      </c>
      <c r="W543" s="14" t="s">
        <v>705</v>
      </c>
      <c r="X543" s="6"/>
      <c r="Y543" s="14">
        <v>0</v>
      </c>
      <c r="Z543" s="14" t="s">
        <v>1220</v>
      </c>
      <c r="AA543" s="14" t="s">
        <v>1234</v>
      </c>
      <c r="AB543" s="14" t="s">
        <v>1223</v>
      </c>
      <c r="AC543" s="14" t="s">
        <v>1235</v>
      </c>
      <c r="AD543" s="14" t="s">
        <v>1235</v>
      </c>
    </row>
    <row r="544" spans="1:30" ht="15.75" customHeight="1">
      <c r="A544" s="17">
        <v>140</v>
      </c>
      <c r="B544" s="31">
        <v>31472</v>
      </c>
      <c r="C544" s="14">
        <v>2</v>
      </c>
      <c r="D544" s="14">
        <v>1</v>
      </c>
      <c r="E544" s="14" t="s">
        <v>687</v>
      </c>
      <c r="F544" s="14" t="s">
        <v>688</v>
      </c>
      <c r="G544" s="14" t="s">
        <v>915</v>
      </c>
      <c r="H544" s="71" t="s">
        <v>711</v>
      </c>
      <c r="I544" s="71" t="s">
        <v>1372</v>
      </c>
      <c r="J544" s="14"/>
      <c r="K544" s="14">
        <v>2</v>
      </c>
      <c r="L544" s="14" t="s">
        <v>986</v>
      </c>
      <c r="M544" s="14" t="s">
        <v>692</v>
      </c>
      <c r="N544" s="14" t="s">
        <v>693</v>
      </c>
      <c r="O544" s="59">
        <v>1</v>
      </c>
      <c r="R544" s="14">
        <v>2.4</v>
      </c>
      <c r="S544" s="59">
        <v>4</v>
      </c>
      <c r="T544" s="6"/>
      <c r="U544" s="6"/>
      <c r="V544" s="14">
        <v>2.2999999999999998</v>
      </c>
      <c r="W544" s="14" t="s">
        <v>705</v>
      </c>
      <c r="X544" s="6"/>
      <c r="Y544" s="14">
        <v>0</v>
      </c>
      <c r="Z544" s="14" t="s">
        <v>1220</v>
      </c>
      <c r="AA544" s="14" t="s">
        <v>1236</v>
      </c>
      <c r="AB544" s="14" t="s">
        <v>1236</v>
      </c>
      <c r="AC544" s="14" t="s">
        <v>1237</v>
      </c>
      <c r="AD544" s="14" t="s">
        <v>1237</v>
      </c>
    </row>
    <row r="545" spans="1:30" ht="15.75" customHeight="1">
      <c r="A545" s="17">
        <v>140</v>
      </c>
      <c r="B545" s="31">
        <v>31472</v>
      </c>
      <c r="C545" s="14">
        <v>2</v>
      </c>
      <c r="D545" s="14">
        <v>1</v>
      </c>
      <c r="E545" s="14" t="s">
        <v>687</v>
      </c>
      <c r="F545" s="14" t="s">
        <v>688</v>
      </c>
      <c r="G545" s="14" t="s">
        <v>915</v>
      </c>
      <c r="H545" s="71" t="s">
        <v>711</v>
      </c>
      <c r="I545" s="71" t="s">
        <v>1372</v>
      </c>
      <c r="J545" s="14"/>
      <c r="K545" s="14">
        <v>2</v>
      </c>
      <c r="L545" s="14" t="s">
        <v>986</v>
      </c>
      <c r="M545" s="14" t="s">
        <v>692</v>
      </c>
      <c r="N545" s="14" t="s">
        <v>693</v>
      </c>
      <c r="O545" s="59">
        <v>2</v>
      </c>
      <c r="R545" s="14">
        <v>2.4</v>
      </c>
      <c r="S545" s="59">
        <v>5</v>
      </c>
      <c r="T545" s="6"/>
      <c r="U545" s="6"/>
      <c r="V545" s="14">
        <v>2.1</v>
      </c>
      <c r="W545" s="14" t="s">
        <v>705</v>
      </c>
      <c r="X545" s="6"/>
      <c r="Y545" s="14">
        <v>0</v>
      </c>
      <c r="Z545" s="14" t="s">
        <v>1220</v>
      </c>
      <c r="AA545" s="14" t="s">
        <v>1238</v>
      </c>
      <c r="AB545" s="14" t="s">
        <v>1238</v>
      </c>
      <c r="AC545" s="14" t="s">
        <v>1239</v>
      </c>
      <c r="AD545" s="14" t="s">
        <v>1239</v>
      </c>
    </row>
    <row r="546" spans="1:30" ht="15.75" customHeight="1">
      <c r="A546" s="17">
        <v>140</v>
      </c>
      <c r="B546" s="31">
        <v>31472</v>
      </c>
      <c r="C546" s="14">
        <v>2</v>
      </c>
      <c r="D546" s="14">
        <v>1</v>
      </c>
      <c r="E546" s="14" t="s">
        <v>687</v>
      </c>
      <c r="F546" s="14" t="s">
        <v>688</v>
      </c>
      <c r="G546" s="14" t="s">
        <v>915</v>
      </c>
      <c r="H546" s="71" t="s">
        <v>711</v>
      </c>
      <c r="I546" s="71" t="s">
        <v>1372</v>
      </c>
      <c r="J546" s="14"/>
      <c r="K546" s="14">
        <v>2</v>
      </c>
      <c r="L546" s="14" t="s">
        <v>986</v>
      </c>
      <c r="M546" s="14" t="s">
        <v>692</v>
      </c>
      <c r="N546" s="14" t="s">
        <v>693</v>
      </c>
      <c r="O546" s="59">
        <v>3</v>
      </c>
      <c r="R546" s="14">
        <v>1.6</v>
      </c>
      <c r="S546" s="59">
        <v>6</v>
      </c>
      <c r="T546" s="6"/>
      <c r="U546" s="6"/>
      <c r="V546" s="14">
        <v>1.8</v>
      </c>
      <c r="W546" s="14" t="s">
        <v>705</v>
      </c>
      <c r="X546" s="6"/>
      <c r="Y546" s="14">
        <v>0</v>
      </c>
      <c r="Z546" s="14" t="s">
        <v>1220</v>
      </c>
      <c r="AA546" s="14" t="s">
        <v>1240</v>
      </c>
      <c r="AB546" s="14" t="s">
        <v>1240</v>
      </c>
      <c r="AC546" s="14" t="s">
        <v>1241</v>
      </c>
      <c r="AD546" s="14" t="s">
        <v>1241</v>
      </c>
    </row>
    <row r="547" spans="1:30" ht="15.75" customHeight="1">
      <c r="A547" s="17">
        <v>140</v>
      </c>
      <c r="B547" s="31">
        <v>31472</v>
      </c>
      <c r="C547" s="14">
        <v>2</v>
      </c>
      <c r="D547" s="14">
        <v>1</v>
      </c>
      <c r="E547" s="14" t="s">
        <v>687</v>
      </c>
      <c r="F547" s="14" t="s">
        <v>688</v>
      </c>
      <c r="G547" s="14" t="s">
        <v>919</v>
      </c>
      <c r="H547" s="71" t="s">
        <v>711</v>
      </c>
      <c r="I547" s="71" t="s">
        <v>1373</v>
      </c>
      <c r="J547" s="14"/>
      <c r="K547" s="14">
        <v>2</v>
      </c>
      <c r="L547" s="14" t="s">
        <v>986</v>
      </c>
      <c r="M547" s="14" t="s">
        <v>692</v>
      </c>
      <c r="N547" s="14" t="s">
        <v>693</v>
      </c>
      <c r="O547" s="59">
        <v>1</v>
      </c>
      <c r="R547" s="14">
        <v>5.7</v>
      </c>
      <c r="S547" s="59">
        <v>4</v>
      </c>
      <c r="T547" s="6"/>
      <c r="U547" s="6"/>
      <c r="V547" s="14">
        <v>5.7</v>
      </c>
      <c r="W547" s="14" t="s">
        <v>705</v>
      </c>
      <c r="X547" s="6"/>
      <c r="Y547" s="14">
        <v>0</v>
      </c>
      <c r="Z547" s="14" t="s">
        <v>1220</v>
      </c>
      <c r="AA547" s="14" t="s">
        <v>1242</v>
      </c>
      <c r="AB547" s="14" t="s">
        <v>1221</v>
      </c>
      <c r="AC547" s="14" t="s">
        <v>1243</v>
      </c>
      <c r="AD547" s="14" t="s">
        <v>1243</v>
      </c>
    </row>
    <row r="548" spans="1:30" ht="15.75" customHeight="1">
      <c r="A548" s="17">
        <v>140</v>
      </c>
      <c r="B548" s="31">
        <v>31472</v>
      </c>
      <c r="C548" s="14">
        <v>2</v>
      </c>
      <c r="D548" s="14">
        <v>1</v>
      </c>
      <c r="E548" s="14" t="s">
        <v>687</v>
      </c>
      <c r="F548" s="14" t="s">
        <v>688</v>
      </c>
      <c r="G548" s="14" t="s">
        <v>919</v>
      </c>
      <c r="H548" s="71" t="s">
        <v>711</v>
      </c>
      <c r="I548" s="71" t="s">
        <v>1373</v>
      </c>
      <c r="J548" s="14"/>
      <c r="K548" s="14">
        <v>2</v>
      </c>
      <c r="L548" s="14" t="s">
        <v>986</v>
      </c>
      <c r="M548" s="14" t="s">
        <v>692</v>
      </c>
      <c r="N548" s="14" t="s">
        <v>693</v>
      </c>
      <c r="O548" s="59">
        <v>2</v>
      </c>
      <c r="R548" s="14">
        <v>5.6</v>
      </c>
      <c r="S548" s="59">
        <v>5</v>
      </c>
      <c r="T548" s="6"/>
      <c r="U548" s="6"/>
      <c r="V548" s="14">
        <v>5.2</v>
      </c>
      <c r="W548" s="14" t="s">
        <v>705</v>
      </c>
      <c r="X548" s="6"/>
      <c r="Y548" s="14">
        <v>0</v>
      </c>
      <c r="Z548" s="14" t="s">
        <v>1220</v>
      </c>
      <c r="AA548" s="14" t="s">
        <v>1244</v>
      </c>
      <c r="AB548" s="14" t="s">
        <v>1232</v>
      </c>
      <c r="AC548" s="14" t="s">
        <v>1245</v>
      </c>
      <c r="AD548" s="14" t="s">
        <v>1245</v>
      </c>
    </row>
    <row r="549" spans="1:30" ht="15.75" customHeight="1">
      <c r="A549" s="17">
        <v>140</v>
      </c>
      <c r="B549" s="31">
        <v>31472</v>
      </c>
      <c r="C549" s="14">
        <v>2</v>
      </c>
      <c r="D549" s="14">
        <v>1</v>
      </c>
      <c r="E549" s="14" t="s">
        <v>687</v>
      </c>
      <c r="F549" s="14" t="s">
        <v>688</v>
      </c>
      <c r="G549" s="14" t="s">
        <v>919</v>
      </c>
      <c r="H549" s="71" t="s">
        <v>711</v>
      </c>
      <c r="I549" s="71" t="s">
        <v>1373</v>
      </c>
      <c r="J549" s="14"/>
      <c r="K549" s="14">
        <v>2</v>
      </c>
      <c r="L549" s="14" t="s">
        <v>986</v>
      </c>
      <c r="M549" s="14" t="s">
        <v>692</v>
      </c>
      <c r="N549" s="14" t="s">
        <v>693</v>
      </c>
      <c r="O549" s="59">
        <v>3</v>
      </c>
      <c r="R549" s="14">
        <v>5.2</v>
      </c>
      <c r="S549" s="59">
        <v>6</v>
      </c>
      <c r="T549" s="6"/>
      <c r="U549" s="6"/>
      <c r="V549" s="14">
        <v>5.0999999999999996</v>
      </c>
      <c r="W549" s="14" t="s">
        <v>705</v>
      </c>
      <c r="X549" s="6"/>
      <c r="Y549" s="14">
        <v>0</v>
      </c>
      <c r="Z549" s="14" t="s">
        <v>1220</v>
      </c>
      <c r="AA549" s="14" t="s">
        <v>1246</v>
      </c>
      <c r="AB549" s="14" t="s">
        <v>1223</v>
      </c>
      <c r="AC549" s="14" t="s">
        <v>1247</v>
      </c>
      <c r="AD549" s="14" t="s">
        <v>1247</v>
      </c>
    </row>
    <row r="550" spans="1:30" ht="15.75" customHeight="1">
      <c r="A550" s="17">
        <v>140</v>
      </c>
      <c r="B550" s="31">
        <v>31472</v>
      </c>
      <c r="C550" s="14">
        <v>2</v>
      </c>
      <c r="D550" s="14">
        <v>1</v>
      </c>
      <c r="E550" s="14" t="s">
        <v>687</v>
      </c>
      <c r="F550" s="14" t="s">
        <v>688</v>
      </c>
      <c r="G550" s="14" t="s">
        <v>924</v>
      </c>
      <c r="H550" s="71" t="s">
        <v>711</v>
      </c>
      <c r="I550" s="71" t="s">
        <v>1374</v>
      </c>
      <c r="J550" s="14"/>
      <c r="K550" s="14">
        <v>2</v>
      </c>
      <c r="L550" s="14" t="s">
        <v>986</v>
      </c>
      <c r="M550" s="14" t="s">
        <v>692</v>
      </c>
      <c r="N550" s="14" t="s">
        <v>693</v>
      </c>
      <c r="O550" s="59">
        <v>1</v>
      </c>
      <c r="R550" s="14">
        <v>2.8</v>
      </c>
      <c r="S550" s="59">
        <v>4</v>
      </c>
      <c r="T550" s="6"/>
      <c r="U550" s="6"/>
      <c r="V550" s="14">
        <v>2.5</v>
      </c>
      <c r="W550" s="14" t="s">
        <v>705</v>
      </c>
      <c r="X550" s="6"/>
      <c r="Y550" s="14">
        <v>0</v>
      </c>
      <c r="Z550" s="14" t="s">
        <v>1220</v>
      </c>
      <c r="AA550" s="14" t="s">
        <v>1248</v>
      </c>
      <c r="AB550" s="14" t="s">
        <v>1248</v>
      </c>
      <c r="AC550" s="14" t="s">
        <v>1249</v>
      </c>
      <c r="AD550" s="14" t="s">
        <v>1249</v>
      </c>
    </row>
    <row r="551" spans="1:30" ht="15.75" customHeight="1">
      <c r="A551" s="17">
        <v>140</v>
      </c>
      <c r="B551" s="31">
        <v>31472</v>
      </c>
      <c r="C551" s="14">
        <v>2</v>
      </c>
      <c r="D551" s="14">
        <v>1</v>
      </c>
      <c r="E551" s="14" t="s">
        <v>687</v>
      </c>
      <c r="F551" s="14" t="s">
        <v>688</v>
      </c>
      <c r="G551" s="14" t="s">
        <v>924</v>
      </c>
      <c r="H551" s="71" t="s">
        <v>711</v>
      </c>
      <c r="I551" s="71" t="s">
        <v>1374</v>
      </c>
      <c r="J551" s="14"/>
      <c r="K551" s="14">
        <v>2</v>
      </c>
      <c r="L551" s="14" t="s">
        <v>986</v>
      </c>
      <c r="M551" s="14" t="s">
        <v>692</v>
      </c>
      <c r="N551" s="14" t="s">
        <v>693</v>
      </c>
      <c r="O551" s="59">
        <v>2</v>
      </c>
      <c r="R551" s="14">
        <v>2.2999999999999998</v>
      </c>
      <c r="S551" s="59">
        <v>5</v>
      </c>
      <c r="T551" s="6"/>
      <c r="U551" s="6"/>
      <c r="V551" s="14">
        <v>2.2999999999999998</v>
      </c>
      <c r="W551" s="14" t="s">
        <v>705</v>
      </c>
      <c r="X551" s="6"/>
      <c r="Y551" s="14">
        <v>0</v>
      </c>
      <c r="Z551" s="14" t="s">
        <v>1220</v>
      </c>
      <c r="AA551" s="14" t="s">
        <v>1250</v>
      </c>
      <c r="AB551" s="14" t="s">
        <v>1250</v>
      </c>
      <c r="AC551" s="14" t="s">
        <v>1251</v>
      </c>
      <c r="AD551" s="14" t="s">
        <v>1251</v>
      </c>
    </row>
    <row r="552" spans="1:30" ht="15.75" customHeight="1">
      <c r="A552" s="17">
        <v>140</v>
      </c>
      <c r="B552" s="31">
        <v>31472</v>
      </c>
      <c r="C552" s="14">
        <v>2</v>
      </c>
      <c r="D552" s="14">
        <v>1</v>
      </c>
      <c r="E552" s="14" t="s">
        <v>687</v>
      </c>
      <c r="F552" s="14" t="s">
        <v>688</v>
      </c>
      <c r="G552" s="14" t="s">
        <v>924</v>
      </c>
      <c r="H552" s="71" t="s">
        <v>711</v>
      </c>
      <c r="I552" s="71" t="s">
        <v>1374</v>
      </c>
      <c r="J552" s="14"/>
      <c r="K552" s="14">
        <v>2</v>
      </c>
      <c r="L552" s="14" t="s">
        <v>986</v>
      </c>
      <c r="M552" s="14" t="s">
        <v>692</v>
      </c>
      <c r="N552" s="14" t="s">
        <v>693</v>
      </c>
      <c r="O552" s="59">
        <v>3</v>
      </c>
      <c r="R552" s="14">
        <v>2.2000000000000002</v>
      </c>
      <c r="S552" s="59">
        <v>6</v>
      </c>
      <c r="T552" s="6"/>
      <c r="U552" s="6"/>
      <c r="V552" s="14">
        <v>1.9</v>
      </c>
      <c r="W552" s="14" t="s">
        <v>705</v>
      </c>
      <c r="X552" s="6"/>
      <c r="Y552" s="14">
        <v>0</v>
      </c>
      <c r="Z552" s="14" t="s">
        <v>1220</v>
      </c>
      <c r="AA552" s="14" t="s">
        <v>1252</v>
      </c>
      <c r="AB552" s="14" t="s">
        <v>1252</v>
      </c>
      <c r="AC552" s="14" t="s">
        <v>1253</v>
      </c>
      <c r="AD552" s="14" t="s">
        <v>1253</v>
      </c>
    </row>
    <row r="553" spans="1:30" ht="15.75" customHeight="1">
      <c r="A553" s="17">
        <v>140</v>
      </c>
      <c r="B553" s="31">
        <v>31472</v>
      </c>
      <c r="C553" s="14">
        <v>3</v>
      </c>
      <c r="D553" s="14">
        <v>1</v>
      </c>
      <c r="E553" s="14" t="s">
        <v>687</v>
      </c>
      <c r="F553" s="14" t="s">
        <v>688</v>
      </c>
      <c r="G553" s="14" t="s">
        <v>906</v>
      </c>
      <c r="H553" s="71" t="s">
        <v>711</v>
      </c>
      <c r="I553" s="71" t="s">
        <v>1369</v>
      </c>
      <c r="J553" s="14"/>
      <c r="K553" s="14">
        <v>3</v>
      </c>
      <c r="L553" s="14" t="s">
        <v>986</v>
      </c>
      <c r="M553" s="14" t="s">
        <v>692</v>
      </c>
      <c r="N553" s="14" t="s">
        <v>693</v>
      </c>
      <c r="O553" s="59">
        <v>1</v>
      </c>
      <c r="R553" s="14">
        <v>8.6</v>
      </c>
      <c r="S553" s="59">
        <v>4</v>
      </c>
      <c r="T553" s="6"/>
      <c r="U553" s="6"/>
      <c r="V553" s="14">
        <v>8.6999999999999993</v>
      </c>
      <c r="W553" s="14" t="s">
        <v>705</v>
      </c>
      <c r="X553" s="6"/>
      <c r="Y553" s="14">
        <v>0</v>
      </c>
      <c r="Z553" s="14" t="s">
        <v>1220</v>
      </c>
      <c r="AA553" s="14" t="s">
        <v>1221</v>
      </c>
      <c r="AB553" s="14" t="s">
        <v>1221</v>
      </c>
      <c r="AC553" s="14" t="s">
        <v>1222</v>
      </c>
      <c r="AD553" s="14" t="s">
        <v>1222</v>
      </c>
    </row>
    <row r="554" spans="1:30" ht="15.75" customHeight="1">
      <c r="A554" s="17">
        <v>140</v>
      </c>
      <c r="B554" s="31">
        <v>31472</v>
      </c>
      <c r="C554" s="14">
        <v>3</v>
      </c>
      <c r="D554" s="14">
        <v>1</v>
      </c>
      <c r="E554" s="14" t="s">
        <v>687</v>
      </c>
      <c r="F554" s="14" t="s">
        <v>688</v>
      </c>
      <c r="G554" s="14" t="s">
        <v>906</v>
      </c>
      <c r="H554" s="71" t="s">
        <v>711</v>
      </c>
      <c r="I554" s="71" t="s">
        <v>1369</v>
      </c>
      <c r="J554" s="14"/>
      <c r="K554" s="14">
        <v>3</v>
      </c>
      <c r="L554" s="14" t="s">
        <v>986</v>
      </c>
      <c r="M554" s="14" t="s">
        <v>692</v>
      </c>
      <c r="N554" s="14" t="s">
        <v>693</v>
      </c>
      <c r="O554" s="59">
        <v>2</v>
      </c>
      <c r="R554" s="14">
        <v>9</v>
      </c>
      <c r="S554" s="59">
        <v>5</v>
      </c>
      <c r="T554" s="6"/>
      <c r="U554" s="6"/>
      <c r="V554" s="14">
        <v>9.4</v>
      </c>
      <c r="W554" s="14">
        <v>0.05</v>
      </c>
      <c r="X554" s="6"/>
      <c r="Y554" s="14">
        <v>1</v>
      </c>
      <c r="Z554" s="14" t="s">
        <v>1220</v>
      </c>
      <c r="AA554" s="14" t="s">
        <v>1232</v>
      </c>
      <c r="AB554" s="14" t="s">
        <v>1232</v>
      </c>
      <c r="AC554" s="14" t="s">
        <v>1254</v>
      </c>
      <c r="AD554" s="14" t="s">
        <v>1254</v>
      </c>
    </row>
    <row r="555" spans="1:30" ht="15.75" customHeight="1">
      <c r="A555" s="17">
        <v>140</v>
      </c>
      <c r="B555" s="31">
        <v>31472</v>
      </c>
      <c r="C555" s="14">
        <v>3</v>
      </c>
      <c r="D555" s="14">
        <v>1</v>
      </c>
      <c r="E555" s="14" t="s">
        <v>687</v>
      </c>
      <c r="F555" s="14" t="s">
        <v>688</v>
      </c>
      <c r="G555" s="14" t="s">
        <v>906</v>
      </c>
      <c r="H555" s="71" t="s">
        <v>711</v>
      </c>
      <c r="I555" s="71" t="s">
        <v>1369</v>
      </c>
      <c r="J555" s="14"/>
      <c r="K555" s="14">
        <v>3</v>
      </c>
      <c r="L555" s="14" t="s">
        <v>986</v>
      </c>
      <c r="M555" s="14" t="s">
        <v>692</v>
      </c>
      <c r="N555" s="14" t="s">
        <v>693</v>
      </c>
      <c r="O555" s="59">
        <v>3</v>
      </c>
      <c r="R555" s="14">
        <v>9.5</v>
      </c>
      <c r="S555" s="59">
        <v>6</v>
      </c>
      <c r="T555" s="6"/>
      <c r="U555" s="6"/>
      <c r="V555" s="14">
        <v>9.5</v>
      </c>
      <c r="W555" s="14" t="s">
        <v>705</v>
      </c>
      <c r="X555" s="6"/>
      <c r="Y555" s="14">
        <v>0</v>
      </c>
      <c r="Z555" s="14" t="s">
        <v>1220</v>
      </c>
      <c r="AA555" s="14" t="s">
        <v>1223</v>
      </c>
      <c r="AB555" s="14" t="s">
        <v>1223</v>
      </c>
      <c r="AC555" s="14" t="s">
        <v>1224</v>
      </c>
      <c r="AD555" s="14" t="s">
        <v>1224</v>
      </c>
    </row>
    <row r="556" spans="1:30" ht="15.75" customHeight="1">
      <c r="A556" s="17">
        <v>140</v>
      </c>
      <c r="B556" s="31">
        <v>31472</v>
      </c>
      <c r="C556" s="14">
        <v>3</v>
      </c>
      <c r="D556" s="14">
        <v>1</v>
      </c>
      <c r="E556" s="14" t="s">
        <v>687</v>
      </c>
      <c r="F556" s="14" t="s">
        <v>688</v>
      </c>
      <c r="G556" s="14" t="s">
        <v>909</v>
      </c>
      <c r="H556" s="71" t="s">
        <v>711</v>
      </c>
      <c r="I556" s="71" t="s">
        <v>1370</v>
      </c>
      <c r="J556" s="14"/>
      <c r="K556" s="14">
        <v>3</v>
      </c>
      <c r="L556" s="14" t="s">
        <v>986</v>
      </c>
      <c r="M556" s="14" t="s">
        <v>692</v>
      </c>
      <c r="N556" s="14" t="s">
        <v>693</v>
      </c>
      <c r="O556" s="59">
        <v>1</v>
      </c>
      <c r="R556" s="14">
        <v>8.3000000000000007</v>
      </c>
      <c r="S556" s="59">
        <v>4</v>
      </c>
      <c r="T556" s="6"/>
      <c r="U556" s="6"/>
      <c r="V556" s="14">
        <v>8</v>
      </c>
      <c r="W556" s="14" t="s">
        <v>705</v>
      </c>
      <c r="X556" s="6"/>
      <c r="Y556" s="14">
        <v>0</v>
      </c>
      <c r="Z556" s="14" t="s">
        <v>1220</v>
      </c>
      <c r="AA556" s="14" t="s">
        <v>1225</v>
      </c>
      <c r="AB556" s="14" t="s">
        <v>1225</v>
      </c>
      <c r="AC556" s="14" t="s">
        <v>1226</v>
      </c>
      <c r="AD556" s="14" t="s">
        <v>1226</v>
      </c>
    </row>
    <row r="557" spans="1:30" ht="15.75" customHeight="1">
      <c r="A557" s="17">
        <v>140</v>
      </c>
      <c r="B557" s="31">
        <v>31472</v>
      </c>
      <c r="C557" s="14">
        <v>3</v>
      </c>
      <c r="D557" s="14">
        <v>1</v>
      </c>
      <c r="E557" s="14" t="s">
        <v>687</v>
      </c>
      <c r="F557" s="14" t="s">
        <v>688</v>
      </c>
      <c r="G557" s="14" t="s">
        <v>909</v>
      </c>
      <c r="H557" s="71" t="s">
        <v>711</v>
      </c>
      <c r="I557" s="71" t="s">
        <v>1370</v>
      </c>
      <c r="J557" s="14"/>
      <c r="K557" s="14">
        <v>3</v>
      </c>
      <c r="L557" s="14" t="s">
        <v>986</v>
      </c>
      <c r="M557" s="14" t="s">
        <v>692</v>
      </c>
      <c r="N557" s="14" t="s">
        <v>693</v>
      </c>
      <c r="O557" s="59">
        <v>2</v>
      </c>
      <c r="R557" s="14">
        <v>8.6999999999999993</v>
      </c>
      <c r="S557" s="59">
        <v>5</v>
      </c>
      <c r="T557" s="6"/>
      <c r="U557" s="6"/>
      <c r="V557" s="14">
        <v>8.5</v>
      </c>
      <c r="W557" s="14" t="s">
        <v>705</v>
      </c>
      <c r="X557" s="6"/>
      <c r="Y557" s="14">
        <v>0</v>
      </c>
      <c r="Z557" s="14" t="s">
        <v>1220</v>
      </c>
      <c r="AA557" s="14" t="s">
        <v>1255</v>
      </c>
      <c r="AB557" s="14" t="s">
        <v>1255</v>
      </c>
      <c r="AC557" s="14" t="s">
        <v>1256</v>
      </c>
      <c r="AD557" s="14" t="s">
        <v>1256</v>
      </c>
    </row>
    <row r="558" spans="1:30" ht="15.75" customHeight="1">
      <c r="A558" s="17">
        <v>140</v>
      </c>
      <c r="B558" s="31">
        <v>31472</v>
      </c>
      <c r="C558" s="14">
        <v>3</v>
      </c>
      <c r="D558" s="14">
        <v>1</v>
      </c>
      <c r="E558" s="14" t="s">
        <v>687</v>
      </c>
      <c r="F558" s="14" t="s">
        <v>688</v>
      </c>
      <c r="G558" s="14" t="s">
        <v>909</v>
      </c>
      <c r="H558" s="71" t="s">
        <v>711</v>
      </c>
      <c r="I558" s="71" t="s">
        <v>1370</v>
      </c>
      <c r="J558" s="14"/>
      <c r="K558" s="14">
        <v>3</v>
      </c>
      <c r="L558" s="14" t="s">
        <v>986</v>
      </c>
      <c r="M558" s="14" t="s">
        <v>692</v>
      </c>
      <c r="N558" s="14" t="s">
        <v>693</v>
      </c>
      <c r="O558" s="59">
        <v>3</v>
      </c>
      <c r="R558" s="14">
        <v>8.9</v>
      </c>
      <c r="S558" s="59">
        <v>6</v>
      </c>
      <c r="T558" s="6"/>
      <c r="U558" s="6"/>
      <c r="V558" s="14">
        <v>8.6999999999999993</v>
      </c>
      <c r="W558" s="14" t="s">
        <v>705</v>
      </c>
      <c r="X558" s="6"/>
      <c r="Y558" s="14">
        <v>0</v>
      </c>
      <c r="Z558" s="14" t="s">
        <v>1220</v>
      </c>
      <c r="AA558" s="14" t="s">
        <v>1227</v>
      </c>
      <c r="AB558" s="14" t="s">
        <v>1227</v>
      </c>
      <c r="AC558" s="14" t="s">
        <v>1228</v>
      </c>
      <c r="AD558" s="14" t="s">
        <v>1228</v>
      </c>
    </row>
    <row r="559" spans="1:30" ht="15.75" customHeight="1">
      <c r="A559" s="17">
        <v>140</v>
      </c>
      <c r="B559" s="31">
        <v>31472</v>
      </c>
      <c r="C559" s="14">
        <v>2</v>
      </c>
      <c r="D559" s="14">
        <v>2</v>
      </c>
      <c r="E559" s="14" t="s">
        <v>687</v>
      </c>
      <c r="F559" s="14" t="s">
        <v>688</v>
      </c>
      <c r="G559" s="14" t="s">
        <v>906</v>
      </c>
      <c r="H559" s="71" t="s">
        <v>711</v>
      </c>
      <c r="I559" s="71" t="s">
        <v>1369</v>
      </c>
      <c r="J559" s="14"/>
      <c r="K559" s="14">
        <v>2</v>
      </c>
      <c r="L559" s="14" t="s">
        <v>986</v>
      </c>
      <c r="M559" s="14" t="s">
        <v>692</v>
      </c>
      <c r="N559" s="14" t="s">
        <v>693</v>
      </c>
      <c r="O559" s="59">
        <v>1</v>
      </c>
      <c r="R559" s="14">
        <v>9.6999999999999993</v>
      </c>
      <c r="S559" s="59">
        <v>4</v>
      </c>
      <c r="T559" s="6"/>
      <c r="U559" s="6"/>
      <c r="V559" s="14">
        <v>9.3000000000000007</v>
      </c>
      <c r="W559" s="14" t="s">
        <v>705</v>
      </c>
      <c r="X559" s="6"/>
      <c r="Y559" s="14">
        <v>0</v>
      </c>
      <c r="Z559" s="14" t="s">
        <v>1220</v>
      </c>
      <c r="AA559" s="14" t="s">
        <v>1221</v>
      </c>
      <c r="AB559" s="14" t="s">
        <v>1221</v>
      </c>
      <c r="AC559" s="14" t="s">
        <v>1222</v>
      </c>
      <c r="AD559" s="14" t="s">
        <v>1222</v>
      </c>
    </row>
    <row r="560" spans="1:30" ht="15.75" customHeight="1">
      <c r="A560" s="17">
        <v>140</v>
      </c>
      <c r="B560" s="31">
        <v>31472</v>
      </c>
      <c r="C560" s="14">
        <v>2</v>
      </c>
      <c r="D560" s="14">
        <v>2</v>
      </c>
      <c r="E560" s="14" t="s">
        <v>687</v>
      </c>
      <c r="F560" s="14" t="s">
        <v>688</v>
      </c>
      <c r="G560" s="14" t="s">
        <v>906</v>
      </c>
      <c r="H560" s="71" t="s">
        <v>711</v>
      </c>
      <c r="I560" s="71" t="s">
        <v>1369</v>
      </c>
      <c r="J560" s="14"/>
      <c r="K560" s="14">
        <v>2</v>
      </c>
      <c r="L560" s="14" t="s">
        <v>986</v>
      </c>
      <c r="M560" s="14" t="s">
        <v>692</v>
      </c>
      <c r="N560" s="14" t="s">
        <v>693</v>
      </c>
      <c r="O560" s="59">
        <v>2</v>
      </c>
      <c r="R560" s="14">
        <v>9.9</v>
      </c>
      <c r="S560" s="59">
        <v>5</v>
      </c>
      <c r="T560" s="6"/>
      <c r="U560" s="6"/>
      <c r="V560" s="14">
        <v>10.1</v>
      </c>
      <c r="W560" s="14" t="s">
        <v>705</v>
      </c>
      <c r="X560" s="6"/>
      <c r="Y560" s="14">
        <v>0</v>
      </c>
      <c r="Z560" s="14" t="s">
        <v>1220</v>
      </c>
      <c r="AA560" s="14" t="s">
        <v>1232</v>
      </c>
      <c r="AB560" s="14" t="s">
        <v>1232</v>
      </c>
      <c r="AC560" s="14" t="s">
        <v>1254</v>
      </c>
      <c r="AD560" s="14" t="s">
        <v>1254</v>
      </c>
    </row>
    <row r="561" spans="1:33" ht="15.75" customHeight="1">
      <c r="A561" s="17">
        <v>140</v>
      </c>
      <c r="B561" s="31">
        <v>31472</v>
      </c>
      <c r="C561" s="14">
        <v>2</v>
      </c>
      <c r="D561" s="14">
        <v>2</v>
      </c>
      <c r="E561" s="14" t="s">
        <v>687</v>
      </c>
      <c r="F561" s="14" t="s">
        <v>688</v>
      </c>
      <c r="G561" s="14" t="s">
        <v>906</v>
      </c>
      <c r="H561" s="71" t="s">
        <v>711</v>
      </c>
      <c r="I561" s="71" t="s">
        <v>1369</v>
      </c>
      <c r="J561" s="14"/>
      <c r="K561" s="14">
        <v>2</v>
      </c>
      <c r="L561" s="14" t="s">
        <v>986</v>
      </c>
      <c r="M561" s="14" t="s">
        <v>692</v>
      </c>
      <c r="N561" s="14" t="s">
        <v>693</v>
      </c>
      <c r="O561" s="59">
        <v>3</v>
      </c>
      <c r="R561" s="14">
        <v>9.5</v>
      </c>
      <c r="S561" s="59">
        <v>6</v>
      </c>
      <c r="T561" s="6"/>
      <c r="U561" s="6"/>
      <c r="V561" s="14">
        <v>9.5</v>
      </c>
      <c r="W561" s="14" t="s">
        <v>705</v>
      </c>
      <c r="X561" s="6"/>
      <c r="Y561" s="14">
        <v>0</v>
      </c>
      <c r="Z561" s="14" t="s">
        <v>1220</v>
      </c>
      <c r="AA561" s="14" t="s">
        <v>1223</v>
      </c>
      <c r="AB561" s="14" t="s">
        <v>1223</v>
      </c>
      <c r="AC561" s="14" t="s">
        <v>1224</v>
      </c>
      <c r="AD561" s="14" t="s">
        <v>1224</v>
      </c>
    </row>
    <row r="562" spans="1:33" ht="15.75" customHeight="1">
      <c r="A562" s="17">
        <v>140</v>
      </c>
      <c r="B562" s="31">
        <v>31472</v>
      </c>
      <c r="C562" s="14">
        <v>2</v>
      </c>
      <c r="D562" s="14">
        <v>2</v>
      </c>
      <c r="E562" s="14" t="s">
        <v>687</v>
      </c>
      <c r="F562" s="14" t="s">
        <v>688</v>
      </c>
      <c r="G562" s="14" t="s">
        <v>909</v>
      </c>
      <c r="H562" s="71" t="s">
        <v>711</v>
      </c>
      <c r="I562" s="71" t="s">
        <v>1370</v>
      </c>
      <c r="J562" s="14"/>
      <c r="K562" s="14">
        <v>2</v>
      </c>
      <c r="L562" s="14" t="s">
        <v>986</v>
      </c>
      <c r="M562" s="14" t="s">
        <v>692</v>
      </c>
      <c r="N562" s="14" t="s">
        <v>693</v>
      </c>
      <c r="O562" s="59">
        <v>1</v>
      </c>
      <c r="R562" s="14">
        <v>8.1</v>
      </c>
      <c r="S562" s="59">
        <v>4</v>
      </c>
      <c r="T562" s="6"/>
      <c r="U562" s="6"/>
      <c r="V562" s="14">
        <v>7.8</v>
      </c>
      <c r="W562" s="14" t="s">
        <v>705</v>
      </c>
      <c r="X562" s="6"/>
      <c r="Y562" s="14">
        <v>0</v>
      </c>
      <c r="Z562" s="14" t="s">
        <v>1220</v>
      </c>
      <c r="AA562" s="14" t="s">
        <v>1225</v>
      </c>
      <c r="AB562" s="14" t="s">
        <v>1225</v>
      </c>
      <c r="AC562" s="14" t="s">
        <v>1226</v>
      </c>
      <c r="AD562" s="14" t="s">
        <v>1226</v>
      </c>
    </row>
    <row r="563" spans="1:33" ht="15.75" customHeight="1">
      <c r="A563" s="17">
        <v>140</v>
      </c>
      <c r="B563" s="31">
        <v>31472</v>
      </c>
      <c r="C563" s="14">
        <v>2</v>
      </c>
      <c r="D563" s="14">
        <v>2</v>
      </c>
      <c r="E563" s="14" t="s">
        <v>687</v>
      </c>
      <c r="F563" s="14" t="s">
        <v>688</v>
      </c>
      <c r="G563" s="14" t="s">
        <v>909</v>
      </c>
      <c r="H563" s="71" t="s">
        <v>711</v>
      </c>
      <c r="I563" s="71" t="s">
        <v>1370</v>
      </c>
      <c r="J563" s="14"/>
      <c r="K563" s="14">
        <v>2</v>
      </c>
      <c r="L563" s="14" t="s">
        <v>986</v>
      </c>
      <c r="M563" s="14" t="s">
        <v>692</v>
      </c>
      <c r="N563" s="14" t="s">
        <v>693</v>
      </c>
      <c r="O563" s="59">
        <v>2</v>
      </c>
      <c r="R563" s="14">
        <v>8</v>
      </c>
      <c r="S563" s="59">
        <v>5</v>
      </c>
      <c r="T563" s="6"/>
      <c r="U563" s="6"/>
      <c r="V563" s="14">
        <v>7.8</v>
      </c>
      <c r="W563" s="14" t="s">
        <v>705</v>
      </c>
      <c r="X563" s="6"/>
      <c r="Y563" s="14">
        <v>0</v>
      </c>
      <c r="Z563" s="14" t="s">
        <v>1220</v>
      </c>
      <c r="AA563" s="14" t="s">
        <v>1255</v>
      </c>
      <c r="AB563" s="14" t="s">
        <v>1255</v>
      </c>
      <c r="AC563" s="14" t="s">
        <v>1256</v>
      </c>
      <c r="AD563" s="14" t="s">
        <v>1256</v>
      </c>
    </row>
    <row r="564" spans="1:33" ht="15.75" customHeight="1">
      <c r="A564" s="17">
        <v>140</v>
      </c>
      <c r="B564" s="31">
        <v>31472</v>
      </c>
      <c r="C564" s="14">
        <v>2</v>
      </c>
      <c r="D564" s="14">
        <v>2</v>
      </c>
      <c r="E564" s="14" t="s">
        <v>687</v>
      </c>
      <c r="F564" s="14" t="s">
        <v>688</v>
      </c>
      <c r="G564" s="14" t="s">
        <v>909</v>
      </c>
      <c r="H564" s="71" t="s">
        <v>711</v>
      </c>
      <c r="I564" s="71" t="s">
        <v>1370</v>
      </c>
      <c r="J564" s="14"/>
      <c r="K564" s="14">
        <v>2</v>
      </c>
      <c r="L564" s="14" t="s">
        <v>986</v>
      </c>
      <c r="M564" s="14" t="s">
        <v>692</v>
      </c>
      <c r="N564" s="14" t="s">
        <v>693</v>
      </c>
      <c r="O564" s="59">
        <v>3</v>
      </c>
      <c r="R564" s="14">
        <v>7.4</v>
      </c>
      <c r="S564" s="59">
        <v>6</v>
      </c>
      <c r="T564" s="6"/>
      <c r="U564" s="6"/>
      <c r="V564" s="14">
        <v>7.9</v>
      </c>
      <c r="W564" s="14" t="s">
        <v>705</v>
      </c>
      <c r="X564" s="6"/>
      <c r="Y564" s="14">
        <v>0</v>
      </c>
      <c r="Z564" s="14" t="s">
        <v>1220</v>
      </c>
      <c r="AA564" s="14" t="s">
        <v>1227</v>
      </c>
      <c r="AB564" s="14" t="s">
        <v>1227</v>
      </c>
      <c r="AC564" s="14" t="s">
        <v>1228</v>
      </c>
      <c r="AD564" s="14" t="s">
        <v>1228</v>
      </c>
    </row>
    <row r="565" spans="1:33" ht="15.75" customHeight="1">
      <c r="A565" s="17">
        <v>140</v>
      </c>
      <c r="B565" s="31">
        <v>31472</v>
      </c>
      <c r="C565" s="14">
        <v>3</v>
      </c>
      <c r="D565" s="14">
        <v>2</v>
      </c>
      <c r="E565" s="14" t="s">
        <v>687</v>
      </c>
      <c r="F565" s="14" t="s">
        <v>688</v>
      </c>
      <c r="G565" s="14" t="s">
        <v>912</v>
      </c>
      <c r="H565" s="71" t="s">
        <v>711</v>
      </c>
      <c r="I565" s="71" t="s">
        <v>1371</v>
      </c>
      <c r="J565" s="14"/>
      <c r="K565" s="14">
        <v>3</v>
      </c>
      <c r="L565" s="14" t="s">
        <v>986</v>
      </c>
      <c r="M565" s="14" t="s">
        <v>692</v>
      </c>
      <c r="N565" s="14" t="s">
        <v>693</v>
      </c>
      <c r="O565" s="59">
        <v>1</v>
      </c>
      <c r="R565" s="14">
        <v>5.9</v>
      </c>
      <c r="S565" s="59">
        <v>4</v>
      </c>
      <c r="T565" s="6"/>
      <c r="U565" s="6"/>
      <c r="V565" s="14">
        <v>6.6</v>
      </c>
      <c r="W565" s="14">
        <v>0.05</v>
      </c>
      <c r="X565" s="6"/>
      <c r="Y565" s="14">
        <v>1</v>
      </c>
      <c r="Z565" s="14" t="s">
        <v>1220</v>
      </c>
      <c r="AA565" s="14" t="s">
        <v>1229</v>
      </c>
      <c r="AB565" s="14" t="s">
        <v>1221</v>
      </c>
      <c r="AC565" s="14" t="s">
        <v>1230</v>
      </c>
      <c r="AD565" s="14" t="s">
        <v>1230</v>
      </c>
    </row>
    <row r="566" spans="1:33" ht="15.75" customHeight="1">
      <c r="A566" s="17">
        <v>140</v>
      </c>
      <c r="B566" s="31">
        <v>31472</v>
      </c>
      <c r="C566" s="14">
        <v>3</v>
      </c>
      <c r="D566" s="14">
        <v>2</v>
      </c>
      <c r="E566" s="14" t="s">
        <v>687</v>
      </c>
      <c r="F566" s="14" t="s">
        <v>688</v>
      </c>
      <c r="G566" s="14" t="s">
        <v>912</v>
      </c>
      <c r="H566" s="71" t="s">
        <v>711</v>
      </c>
      <c r="I566" s="71" t="s">
        <v>1371</v>
      </c>
      <c r="J566" s="14"/>
      <c r="K566" s="14">
        <v>3</v>
      </c>
      <c r="L566" s="14" t="s">
        <v>986</v>
      </c>
      <c r="M566" s="14" t="s">
        <v>692</v>
      </c>
      <c r="N566" s="14" t="s">
        <v>693</v>
      </c>
      <c r="O566" s="59">
        <v>2</v>
      </c>
      <c r="R566" s="14">
        <v>6.4</v>
      </c>
      <c r="S566" s="59">
        <v>5</v>
      </c>
      <c r="T566" s="6"/>
      <c r="U566" s="6"/>
      <c r="V566" s="14">
        <v>6.6</v>
      </c>
      <c r="W566" s="14" t="s">
        <v>705</v>
      </c>
      <c r="X566" s="6"/>
      <c r="Y566" s="14">
        <v>0</v>
      </c>
      <c r="Z566" s="14" t="s">
        <v>1220</v>
      </c>
      <c r="AA566" s="14" t="s">
        <v>1231</v>
      </c>
      <c r="AB566" s="14" t="s">
        <v>1232</v>
      </c>
      <c r="AC566" s="14" t="s">
        <v>1233</v>
      </c>
      <c r="AD566" s="14" t="s">
        <v>1233</v>
      </c>
    </row>
    <row r="567" spans="1:33" ht="15.75" customHeight="1">
      <c r="A567" s="17">
        <v>140</v>
      </c>
      <c r="B567" s="31">
        <v>31472</v>
      </c>
      <c r="C567" s="14">
        <v>3</v>
      </c>
      <c r="D567" s="14">
        <v>2</v>
      </c>
      <c r="E567" s="14" t="s">
        <v>687</v>
      </c>
      <c r="F567" s="14" t="s">
        <v>688</v>
      </c>
      <c r="G567" s="14" t="s">
        <v>912</v>
      </c>
      <c r="H567" s="71" t="s">
        <v>711</v>
      </c>
      <c r="I567" s="71" t="s">
        <v>1371</v>
      </c>
      <c r="J567" s="14"/>
      <c r="K567" s="14">
        <v>3</v>
      </c>
      <c r="L567" s="14" t="s">
        <v>986</v>
      </c>
      <c r="M567" s="14" t="s">
        <v>692</v>
      </c>
      <c r="N567" s="14" t="s">
        <v>693</v>
      </c>
      <c r="O567" s="59">
        <v>3</v>
      </c>
      <c r="R567" s="14">
        <v>5.9</v>
      </c>
      <c r="S567" s="59">
        <v>6</v>
      </c>
      <c r="T567" s="6"/>
      <c r="U567" s="6"/>
      <c r="V567" s="14">
        <v>6.5</v>
      </c>
      <c r="W567" s="14">
        <v>0.05</v>
      </c>
      <c r="X567" s="6"/>
      <c r="Y567" s="14">
        <v>1</v>
      </c>
      <c r="Z567" s="14" t="s">
        <v>1220</v>
      </c>
      <c r="AA567" s="14" t="s">
        <v>1234</v>
      </c>
      <c r="AB567" s="14" t="s">
        <v>1223</v>
      </c>
      <c r="AC567" s="14" t="s">
        <v>1235</v>
      </c>
      <c r="AD567" s="14" t="s">
        <v>1235</v>
      </c>
    </row>
    <row r="568" spans="1:33" ht="15.75" customHeight="1">
      <c r="A568" s="17">
        <v>140</v>
      </c>
      <c r="B568" s="31">
        <v>31472</v>
      </c>
      <c r="C568" s="14">
        <v>3</v>
      </c>
      <c r="D568" s="14">
        <v>2</v>
      </c>
      <c r="E568" s="14" t="s">
        <v>687</v>
      </c>
      <c r="F568" s="14" t="s">
        <v>688</v>
      </c>
      <c r="G568" s="14" t="s">
        <v>919</v>
      </c>
      <c r="H568" s="71" t="s">
        <v>711</v>
      </c>
      <c r="I568" s="71" t="s">
        <v>1373</v>
      </c>
      <c r="J568" s="14"/>
      <c r="K568" s="14">
        <v>3</v>
      </c>
      <c r="L568" s="14" t="s">
        <v>986</v>
      </c>
      <c r="M568" s="14" t="s">
        <v>692</v>
      </c>
      <c r="N568" s="14" t="s">
        <v>693</v>
      </c>
      <c r="O568" s="59">
        <v>1</v>
      </c>
      <c r="R568" s="14">
        <v>5.5</v>
      </c>
      <c r="S568" s="59">
        <v>4</v>
      </c>
      <c r="T568" s="6"/>
      <c r="U568" s="6"/>
      <c r="V568" s="14">
        <v>5.2</v>
      </c>
      <c r="W568" s="14" t="s">
        <v>705</v>
      </c>
      <c r="X568" s="6"/>
      <c r="Y568" s="14">
        <v>0</v>
      </c>
      <c r="Z568" s="14" t="s">
        <v>1220</v>
      </c>
      <c r="AA568" s="14" t="s">
        <v>1242</v>
      </c>
      <c r="AB568" s="14" t="s">
        <v>1221</v>
      </c>
      <c r="AC568" s="14" t="s">
        <v>1243</v>
      </c>
      <c r="AD568" s="14" t="s">
        <v>1243</v>
      </c>
    </row>
    <row r="569" spans="1:33" ht="15.75" customHeight="1">
      <c r="A569" s="17">
        <v>140</v>
      </c>
      <c r="B569" s="31">
        <v>31472</v>
      </c>
      <c r="C569" s="14">
        <v>3</v>
      </c>
      <c r="D569" s="14">
        <v>2</v>
      </c>
      <c r="E569" s="14" t="s">
        <v>687</v>
      </c>
      <c r="F569" s="14" t="s">
        <v>688</v>
      </c>
      <c r="G569" s="14" t="s">
        <v>919</v>
      </c>
      <c r="H569" s="71" t="s">
        <v>711</v>
      </c>
      <c r="I569" s="71" t="s">
        <v>1373</v>
      </c>
      <c r="J569" s="14"/>
      <c r="K569" s="14">
        <v>3</v>
      </c>
      <c r="L569" s="14" t="s">
        <v>986</v>
      </c>
      <c r="M569" s="14" t="s">
        <v>692</v>
      </c>
      <c r="N569" s="14" t="s">
        <v>693</v>
      </c>
      <c r="O569" s="59">
        <v>2</v>
      </c>
      <c r="R569" s="14">
        <v>5.6</v>
      </c>
      <c r="S569" s="59">
        <v>5</v>
      </c>
      <c r="T569" s="6"/>
      <c r="U569" s="6"/>
      <c r="V569" s="14">
        <v>5.4</v>
      </c>
      <c r="W569" s="14" t="s">
        <v>705</v>
      </c>
      <c r="X569" s="6"/>
      <c r="Y569" s="14">
        <v>0</v>
      </c>
      <c r="Z569" s="14" t="s">
        <v>1220</v>
      </c>
      <c r="AA569" s="14" t="s">
        <v>1244</v>
      </c>
      <c r="AB569" s="14" t="s">
        <v>1232</v>
      </c>
      <c r="AC569" s="14" t="s">
        <v>1245</v>
      </c>
      <c r="AD569" s="14" t="s">
        <v>1245</v>
      </c>
    </row>
    <row r="570" spans="1:33" ht="15.75" customHeight="1">
      <c r="A570" s="17">
        <v>140</v>
      </c>
      <c r="B570" s="31">
        <v>31472</v>
      </c>
      <c r="C570" s="14">
        <v>3</v>
      </c>
      <c r="D570" s="14">
        <v>2</v>
      </c>
      <c r="E570" s="14" t="s">
        <v>687</v>
      </c>
      <c r="F570" s="14" t="s">
        <v>688</v>
      </c>
      <c r="G570" s="14" t="s">
        <v>919</v>
      </c>
      <c r="H570" s="71" t="s">
        <v>711</v>
      </c>
      <c r="I570" s="71" t="s">
        <v>1373</v>
      </c>
      <c r="J570" s="14"/>
      <c r="K570" s="14">
        <v>3</v>
      </c>
      <c r="L570" s="14" t="s">
        <v>986</v>
      </c>
      <c r="M570" s="14" t="s">
        <v>692</v>
      </c>
      <c r="N570" s="14" t="s">
        <v>693</v>
      </c>
      <c r="O570" s="59">
        <v>3</v>
      </c>
      <c r="R570" s="14">
        <v>5.6</v>
      </c>
      <c r="S570" s="59">
        <v>6</v>
      </c>
      <c r="T570" s="6"/>
      <c r="U570" s="6"/>
      <c r="V570" s="14">
        <v>5.6</v>
      </c>
      <c r="W570" s="14" t="s">
        <v>705</v>
      </c>
      <c r="X570" s="6"/>
      <c r="Y570" s="14">
        <v>0</v>
      </c>
      <c r="Z570" s="14" t="s">
        <v>1220</v>
      </c>
      <c r="AA570" s="14" t="s">
        <v>1246</v>
      </c>
      <c r="AB570" s="14" t="s">
        <v>1223</v>
      </c>
      <c r="AC570" s="14" t="s">
        <v>1247</v>
      </c>
      <c r="AD570" s="14" t="s">
        <v>1247</v>
      </c>
    </row>
    <row r="571" spans="1:33" ht="15.75" customHeight="1">
      <c r="A571" s="17">
        <v>140</v>
      </c>
      <c r="B571" s="31">
        <v>31472</v>
      </c>
      <c r="C571" s="14">
        <v>3</v>
      </c>
      <c r="D571" s="14">
        <v>2</v>
      </c>
      <c r="E571" s="14" t="s">
        <v>687</v>
      </c>
      <c r="F571" s="14" t="s">
        <v>688</v>
      </c>
      <c r="G571" s="14" t="s">
        <v>909</v>
      </c>
      <c r="H571" s="71" t="s">
        <v>711</v>
      </c>
      <c r="I571" s="71" t="s">
        <v>1370</v>
      </c>
      <c r="J571" s="14"/>
      <c r="K571" s="14">
        <v>3</v>
      </c>
      <c r="L571" s="14" t="s">
        <v>986</v>
      </c>
      <c r="M571" s="14" t="s">
        <v>692</v>
      </c>
      <c r="N571" s="14" t="s">
        <v>693</v>
      </c>
      <c r="O571" s="59">
        <v>1</v>
      </c>
      <c r="R571" s="14">
        <v>5.0999999999999996</v>
      </c>
      <c r="S571" s="59">
        <v>4</v>
      </c>
      <c r="T571" s="6"/>
      <c r="U571" s="6"/>
      <c r="V571" s="14">
        <v>4.9000000000000004</v>
      </c>
      <c r="W571" s="14" t="s">
        <v>705</v>
      </c>
      <c r="X571" s="6"/>
      <c r="Y571" s="14">
        <v>0</v>
      </c>
      <c r="Z571" s="14" t="s">
        <v>1220</v>
      </c>
      <c r="AA571" s="14" t="s">
        <v>1225</v>
      </c>
      <c r="AB571" s="14" t="s">
        <v>1225</v>
      </c>
      <c r="AC571" s="14" t="s">
        <v>1226</v>
      </c>
      <c r="AD571" s="14" t="s">
        <v>1226</v>
      </c>
    </row>
    <row r="572" spans="1:33" ht="15.75" customHeight="1">
      <c r="A572" s="17">
        <v>140</v>
      </c>
      <c r="B572" s="31">
        <v>31472</v>
      </c>
      <c r="C572" s="14">
        <v>3</v>
      </c>
      <c r="D572" s="14">
        <v>2</v>
      </c>
      <c r="E572" s="14" t="s">
        <v>687</v>
      </c>
      <c r="F572" s="14" t="s">
        <v>688</v>
      </c>
      <c r="G572" s="14" t="s">
        <v>909</v>
      </c>
      <c r="H572" s="71" t="s">
        <v>711</v>
      </c>
      <c r="I572" s="71" t="s">
        <v>1370</v>
      </c>
      <c r="J572" s="14"/>
      <c r="K572" s="14">
        <v>3</v>
      </c>
      <c r="L572" s="14" t="s">
        <v>986</v>
      </c>
      <c r="M572" s="14" t="s">
        <v>692</v>
      </c>
      <c r="N572" s="14" t="s">
        <v>693</v>
      </c>
      <c r="O572" s="59">
        <v>2</v>
      </c>
      <c r="R572" s="14">
        <v>5.0999999999999996</v>
      </c>
      <c r="S572" s="59">
        <v>5</v>
      </c>
      <c r="T572" s="6"/>
      <c r="U572" s="6"/>
      <c r="V572" s="14">
        <v>5.0999999999999996</v>
      </c>
      <c r="W572" s="14" t="s">
        <v>705</v>
      </c>
      <c r="X572" s="6"/>
      <c r="Y572" s="14">
        <v>0</v>
      </c>
      <c r="Z572" s="14" t="s">
        <v>1220</v>
      </c>
      <c r="AA572" s="14" t="s">
        <v>1255</v>
      </c>
      <c r="AB572" s="14" t="s">
        <v>1255</v>
      </c>
      <c r="AC572" s="14" t="s">
        <v>1256</v>
      </c>
      <c r="AD572" s="14" t="s">
        <v>1256</v>
      </c>
    </row>
    <row r="573" spans="1:33" ht="15.75" customHeight="1">
      <c r="A573" s="17">
        <v>140</v>
      </c>
      <c r="B573" s="31">
        <v>31472</v>
      </c>
      <c r="C573" s="14">
        <v>3</v>
      </c>
      <c r="D573" s="14">
        <v>2</v>
      </c>
      <c r="E573" s="14" t="s">
        <v>687</v>
      </c>
      <c r="F573" s="14" t="s">
        <v>688</v>
      </c>
      <c r="G573" s="14" t="s">
        <v>909</v>
      </c>
      <c r="H573" s="71" t="s">
        <v>711</v>
      </c>
      <c r="I573" s="71" t="s">
        <v>1370</v>
      </c>
      <c r="J573" s="14"/>
      <c r="K573" s="14">
        <v>3</v>
      </c>
      <c r="L573" s="14" t="s">
        <v>986</v>
      </c>
      <c r="M573" s="14" t="s">
        <v>692</v>
      </c>
      <c r="N573" s="14" t="s">
        <v>693</v>
      </c>
      <c r="O573" s="59">
        <v>3</v>
      </c>
      <c r="R573" s="14">
        <v>5.2</v>
      </c>
      <c r="S573" s="59">
        <v>6</v>
      </c>
      <c r="T573" s="6"/>
      <c r="U573" s="6"/>
      <c r="V573" s="14">
        <v>5</v>
      </c>
      <c r="W573" s="14" t="s">
        <v>705</v>
      </c>
      <c r="X573" s="6"/>
      <c r="Y573" s="14">
        <v>0</v>
      </c>
      <c r="Z573" s="14" t="s">
        <v>1220</v>
      </c>
      <c r="AA573" s="14" t="s">
        <v>1227</v>
      </c>
      <c r="AB573" s="14" t="s">
        <v>1227</v>
      </c>
      <c r="AC573" s="14" t="s">
        <v>1228</v>
      </c>
      <c r="AD573" s="14" t="s">
        <v>1228</v>
      </c>
    </row>
    <row r="574" spans="1:33" ht="15.75" customHeight="1">
      <c r="A574" s="17">
        <v>141</v>
      </c>
      <c r="B574" s="31">
        <v>30011</v>
      </c>
      <c r="C574" s="14">
        <v>1</v>
      </c>
      <c r="D574" s="14">
        <v>1</v>
      </c>
      <c r="E574" s="14" t="s">
        <v>687</v>
      </c>
      <c r="F574" s="14" t="s">
        <v>688</v>
      </c>
      <c r="G574" s="14" t="s">
        <v>726</v>
      </c>
      <c r="H574" s="14" t="s">
        <v>726</v>
      </c>
      <c r="J574" s="14"/>
      <c r="K574" s="14">
        <v>1</v>
      </c>
      <c r="L574" s="14" t="s">
        <v>600</v>
      </c>
      <c r="M574" s="14" t="s">
        <v>1137</v>
      </c>
      <c r="N574" s="14" t="s">
        <v>693</v>
      </c>
      <c r="O574" s="26" t="s">
        <v>1257</v>
      </c>
      <c r="Q574" s="6"/>
      <c r="R574" s="14">
        <f>(19+30)/2</f>
        <v>24.5</v>
      </c>
      <c r="S574" s="59" t="s">
        <v>741</v>
      </c>
      <c r="T574" s="14"/>
      <c r="U574" s="14" t="s">
        <v>1258</v>
      </c>
      <c r="V574" s="14">
        <f>(29+39)/2</f>
        <v>34</v>
      </c>
      <c r="W574" s="14">
        <v>0.01</v>
      </c>
      <c r="X574" s="6"/>
      <c r="Y574" s="14">
        <v>1</v>
      </c>
      <c r="Z574" s="6" t="s">
        <v>1259</v>
      </c>
      <c r="AA574" s="6" t="s">
        <v>1260</v>
      </c>
      <c r="AB574" s="6" t="s">
        <v>1260</v>
      </c>
      <c r="AC574" s="6" t="s">
        <v>1261</v>
      </c>
      <c r="AD574" t="s">
        <v>1261</v>
      </c>
      <c r="AE574" s="25" t="s">
        <v>1262</v>
      </c>
      <c r="AF574" s="25" t="s">
        <v>1263</v>
      </c>
      <c r="AG574" s="25"/>
    </row>
    <row r="575" spans="1:33" ht="15.75" customHeight="1">
      <c r="A575" s="17">
        <v>141</v>
      </c>
      <c r="B575" s="31">
        <v>30011</v>
      </c>
      <c r="C575" s="14">
        <v>1</v>
      </c>
      <c r="D575" s="14">
        <v>1</v>
      </c>
      <c r="E575" s="14" t="s">
        <v>687</v>
      </c>
      <c r="F575" s="14" t="s">
        <v>688</v>
      </c>
      <c r="G575" s="14" t="s">
        <v>962</v>
      </c>
      <c r="H575" s="71" t="s">
        <v>1375</v>
      </c>
      <c r="I575" s="8" t="s">
        <v>1376</v>
      </c>
      <c r="J575" s="14"/>
      <c r="K575" s="14">
        <v>1</v>
      </c>
      <c r="L575" s="14" t="s">
        <v>600</v>
      </c>
      <c r="M575" s="14" t="s">
        <v>1137</v>
      </c>
      <c r="N575" s="14" t="s">
        <v>693</v>
      </c>
      <c r="O575" s="26" t="s">
        <v>1257</v>
      </c>
      <c r="Q575" s="6"/>
      <c r="R575" s="14">
        <f>(32+46)/2</f>
        <v>39</v>
      </c>
      <c r="S575" s="59" t="s">
        <v>741</v>
      </c>
      <c r="T575" s="14"/>
      <c r="U575" s="14" t="s">
        <v>1258</v>
      </c>
      <c r="V575" s="14">
        <f>(45+63)/2</f>
        <v>54</v>
      </c>
      <c r="W575" s="14">
        <v>0.01</v>
      </c>
      <c r="X575" s="6"/>
      <c r="Y575" s="14">
        <v>1</v>
      </c>
      <c r="Z575" s="6" t="s">
        <v>1259</v>
      </c>
      <c r="AA575" s="6" t="s">
        <v>1260</v>
      </c>
      <c r="AB575" s="6" t="s">
        <v>1260</v>
      </c>
      <c r="AC575" s="6" t="s">
        <v>1261</v>
      </c>
      <c r="AD575" t="s">
        <v>1261</v>
      </c>
      <c r="AE575" s="25" t="s">
        <v>1262</v>
      </c>
      <c r="AF575" s="25" t="s">
        <v>1263</v>
      </c>
      <c r="AG575" s="25"/>
    </row>
    <row r="576" spans="1:33" ht="15.75" customHeight="1">
      <c r="A576" s="17">
        <v>141</v>
      </c>
      <c r="B576" s="31">
        <v>30011</v>
      </c>
      <c r="C576" s="14">
        <v>2</v>
      </c>
      <c r="D576" s="14">
        <v>1</v>
      </c>
      <c r="E576" s="14" t="s">
        <v>687</v>
      </c>
      <c r="F576" s="14" t="s">
        <v>688</v>
      </c>
      <c r="G576" s="14" t="s">
        <v>726</v>
      </c>
      <c r="H576" s="14" t="s">
        <v>726</v>
      </c>
      <c r="J576" s="14"/>
      <c r="K576" s="14">
        <v>2</v>
      </c>
      <c r="L576" s="14" t="s">
        <v>600</v>
      </c>
      <c r="M576" s="14" t="s">
        <v>1137</v>
      </c>
      <c r="N576" s="14" t="s">
        <v>693</v>
      </c>
      <c r="O576" s="26" t="s">
        <v>1257</v>
      </c>
      <c r="Q576" s="6"/>
      <c r="R576" s="14">
        <f>(23+39)/2</f>
        <v>31</v>
      </c>
      <c r="S576" s="59" t="s">
        <v>741</v>
      </c>
      <c r="T576" s="14"/>
      <c r="U576" s="14" t="s">
        <v>1264</v>
      </c>
      <c r="V576" s="14">
        <f>(27+45)/2</f>
        <v>36</v>
      </c>
      <c r="W576" s="14" t="s">
        <v>705</v>
      </c>
      <c r="X576" s="14"/>
      <c r="Y576" s="14">
        <v>0</v>
      </c>
      <c r="Z576" s="6" t="s">
        <v>1259</v>
      </c>
      <c r="AA576" s="6" t="s">
        <v>1260</v>
      </c>
      <c r="AB576" s="6" t="s">
        <v>1260</v>
      </c>
      <c r="AC576" s="6" t="s">
        <v>1261</v>
      </c>
      <c r="AD576" t="s">
        <v>1261</v>
      </c>
      <c r="AE576" s="25" t="s">
        <v>1262</v>
      </c>
      <c r="AF576" s="25" t="s">
        <v>1263</v>
      </c>
      <c r="AG576" s="25"/>
    </row>
    <row r="577" spans="1:33" ht="15.75" customHeight="1">
      <c r="A577" s="17">
        <v>141</v>
      </c>
      <c r="B577" s="31">
        <v>30011</v>
      </c>
      <c r="C577" s="14">
        <v>2</v>
      </c>
      <c r="D577" s="14">
        <v>1</v>
      </c>
      <c r="E577" s="14" t="s">
        <v>687</v>
      </c>
      <c r="F577" s="14" t="s">
        <v>688</v>
      </c>
      <c r="G577" s="14" t="s">
        <v>726</v>
      </c>
      <c r="H577" s="14" t="s">
        <v>726</v>
      </c>
      <c r="I577" s="14"/>
      <c r="J577" s="14"/>
      <c r="K577" s="14">
        <v>2</v>
      </c>
      <c r="L577" s="14" t="s">
        <v>600</v>
      </c>
      <c r="M577" s="14" t="s">
        <v>1137</v>
      </c>
      <c r="N577" s="14" t="s">
        <v>693</v>
      </c>
      <c r="O577" s="26" t="s">
        <v>1257</v>
      </c>
      <c r="Q577" s="6"/>
      <c r="R577" s="14">
        <f>(32+66)/2</f>
        <v>49</v>
      </c>
      <c r="S577" s="59" t="s">
        <v>741</v>
      </c>
      <c r="T577" s="14"/>
      <c r="U577" s="14" t="s">
        <v>1264</v>
      </c>
      <c r="V577" s="14">
        <f>(43+66)/2</f>
        <v>54.5</v>
      </c>
      <c r="W577" s="14" t="s">
        <v>705</v>
      </c>
      <c r="X577" s="14"/>
      <c r="Y577" s="14">
        <v>0</v>
      </c>
      <c r="Z577" s="6" t="s">
        <v>1259</v>
      </c>
      <c r="AA577" s="6" t="s">
        <v>1260</v>
      </c>
      <c r="AB577" s="6" t="s">
        <v>1260</v>
      </c>
      <c r="AC577" s="6" t="s">
        <v>1261</v>
      </c>
      <c r="AD577" t="s">
        <v>1261</v>
      </c>
      <c r="AE577" s="25" t="s">
        <v>1262</v>
      </c>
      <c r="AF577" s="25" t="s">
        <v>1263</v>
      </c>
      <c r="AG577" s="25"/>
    </row>
    <row r="578" spans="1:33" ht="15.75" customHeight="1">
      <c r="A578" s="17">
        <v>141</v>
      </c>
      <c r="B578" s="31">
        <v>30011</v>
      </c>
      <c r="C578" s="14">
        <v>1</v>
      </c>
      <c r="D578" s="14">
        <v>2</v>
      </c>
      <c r="E578" s="14" t="s">
        <v>687</v>
      </c>
      <c r="F578" s="14" t="s">
        <v>688</v>
      </c>
      <c r="G578" s="14" t="s">
        <v>726</v>
      </c>
      <c r="H578" s="14" t="s">
        <v>726</v>
      </c>
      <c r="I578" s="14"/>
      <c r="J578" s="14"/>
      <c r="K578" s="14">
        <v>1</v>
      </c>
      <c r="L578" s="14" t="s">
        <v>600</v>
      </c>
      <c r="M578" s="14" t="s">
        <v>1137</v>
      </c>
      <c r="N578" s="14" t="s">
        <v>693</v>
      </c>
      <c r="O578" s="26">
        <v>4</v>
      </c>
      <c r="Q578" s="14"/>
      <c r="R578" s="14">
        <v>38</v>
      </c>
      <c r="S578" s="59">
        <v>6</v>
      </c>
      <c r="T578" s="14"/>
      <c r="U578" s="14" t="s">
        <v>1265</v>
      </c>
      <c r="V578" s="14">
        <v>35</v>
      </c>
      <c r="W578" s="14" t="s">
        <v>1266</v>
      </c>
      <c r="X578" s="14"/>
      <c r="Y578" s="14"/>
      <c r="Z578" s="6" t="s">
        <v>1259</v>
      </c>
      <c r="AA578" s="6" t="s">
        <v>1267</v>
      </c>
      <c r="AB578" s="6" t="s">
        <v>1267</v>
      </c>
      <c r="AC578" s="6" t="s">
        <v>1268</v>
      </c>
      <c r="AD578" t="s">
        <v>1268</v>
      </c>
      <c r="AE578" s="25" t="s">
        <v>1262</v>
      </c>
      <c r="AF578" s="25" t="s">
        <v>1263</v>
      </c>
      <c r="AG578" s="25"/>
    </row>
    <row r="579" spans="1:33" ht="15.75" customHeight="1">
      <c r="A579" s="17">
        <v>141</v>
      </c>
      <c r="B579" s="31">
        <v>30011</v>
      </c>
      <c r="C579" s="14">
        <v>1</v>
      </c>
      <c r="D579" s="14">
        <v>2</v>
      </c>
      <c r="E579" s="14" t="s">
        <v>687</v>
      </c>
      <c r="F579" s="14" t="s">
        <v>688</v>
      </c>
      <c r="G579" s="14" t="s">
        <v>726</v>
      </c>
      <c r="H579" s="14" t="s">
        <v>726</v>
      </c>
      <c r="I579" s="14"/>
      <c r="J579" s="14"/>
      <c r="K579" s="14">
        <v>1</v>
      </c>
      <c r="L579" s="14" t="s">
        <v>600</v>
      </c>
      <c r="M579" s="14" t="s">
        <v>1137</v>
      </c>
      <c r="N579" s="14" t="s">
        <v>693</v>
      </c>
      <c r="O579" s="26">
        <v>5</v>
      </c>
      <c r="Q579" s="14"/>
      <c r="R579" s="14">
        <v>57</v>
      </c>
      <c r="S579" s="59">
        <v>7</v>
      </c>
      <c r="T579" s="14"/>
      <c r="U579" s="14" t="s">
        <v>1265</v>
      </c>
      <c r="V579" s="14">
        <v>63</v>
      </c>
      <c r="W579" s="14" t="s">
        <v>1266</v>
      </c>
      <c r="X579" s="14"/>
      <c r="Y579" s="14"/>
      <c r="Z579" s="6" t="s">
        <v>1259</v>
      </c>
      <c r="AA579" s="6" t="s">
        <v>1267</v>
      </c>
      <c r="AB579" s="6" t="s">
        <v>1267</v>
      </c>
      <c r="AC579" s="6" t="s">
        <v>1268</v>
      </c>
      <c r="AD579" t="s">
        <v>1268</v>
      </c>
      <c r="AE579" s="25" t="s">
        <v>1262</v>
      </c>
      <c r="AF579" s="25" t="s">
        <v>1263</v>
      </c>
      <c r="AG579" s="25"/>
    </row>
    <row r="580" spans="1:33" ht="15.75" customHeight="1">
      <c r="A580" s="17">
        <v>141</v>
      </c>
      <c r="B580" s="31">
        <v>30011</v>
      </c>
      <c r="C580" s="14">
        <v>1</v>
      </c>
      <c r="D580" s="14">
        <v>2</v>
      </c>
      <c r="E580" s="14" t="s">
        <v>687</v>
      </c>
      <c r="F580" s="14" t="s">
        <v>688</v>
      </c>
      <c r="G580" s="14" t="s">
        <v>962</v>
      </c>
      <c r="H580" s="71" t="s">
        <v>1375</v>
      </c>
      <c r="I580" s="8" t="s">
        <v>1376</v>
      </c>
      <c r="J580" s="14"/>
      <c r="K580" s="14">
        <v>1</v>
      </c>
      <c r="L580" s="14" t="s">
        <v>600</v>
      </c>
      <c r="M580" s="14" t="s">
        <v>1137</v>
      </c>
      <c r="N580" s="14" t="s">
        <v>693</v>
      </c>
      <c r="O580" s="26" t="s">
        <v>1269</v>
      </c>
      <c r="Q580" s="14"/>
      <c r="R580" s="14">
        <f>(54+87)/2</f>
        <v>70.5</v>
      </c>
      <c r="S580" s="59" t="s">
        <v>1270</v>
      </c>
      <c r="T580" s="14"/>
      <c r="U580" s="14" t="s">
        <v>1264</v>
      </c>
      <c r="V580" s="14">
        <f>(50+90)/2</f>
        <v>70</v>
      </c>
      <c r="W580" s="14" t="s">
        <v>705</v>
      </c>
      <c r="X580" s="14"/>
      <c r="Y580" s="14">
        <v>0</v>
      </c>
      <c r="Z580" s="6" t="s">
        <v>1259</v>
      </c>
      <c r="AA580" s="6" t="s">
        <v>1260</v>
      </c>
      <c r="AB580" s="6" t="s">
        <v>1260</v>
      </c>
      <c r="AC580" s="6" t="s">
        <v>1261</v>
      </c>
      <c r="AD580" t="s">
        <v>1261</v>
      </c>
      <c r="AE580" s="25" t="s">
        <v>1262</v>
      </c>
      <c r="AF580" s="25" t="s">
        <v>1263</v>
      </c>
      <c r="AG580" s="25"/>
    </row>
    <row r="581" spans="1:33" ht="15.75" customHeight="1">
      <c r="A581" s="17">
        <v>141</v>
      </c>
      <c r="B581" s="31">
        <v>30011</v>
      </c>
      <c r="C581" s="14">
        <v>2</v>
      </c>
      <c r="D581" s="14">
        <v>2</v>
      </c>
      <c r="E581" s="14" t="s">
        <v>687</v>
      </c>
      <c r="F581" s="14" t="s">
        <v>688</v>
      </c>
      <c r="G581" s="14" t="s">
        <v>962</v>
      </c>
      <c r="H581" s="71" t="s">
        <v>1375</v>
      </c>
      <c r="I581" s="8" t="s">
        <v>1376</v>
      </c>
      <c r="J581" s="14"/>
      <c r="K581" s="14">
        <v>2</v>
      </c>
      <c r="L581" s="14" t="s">
        <v>600</v>
      </c>
      <c r="M581" s="14" t="s">
        <v>1137</v>
      </c>
      <c r="N581" s="14" t="s">
        <v>693</v>
      </c>
      <c r="O581" s="26" t="s">
        <v>1269</v>
      </c>
      <c r="Q581" s="14"/>
      <c r="R581" s="14">
        <f>(21+33)/2</f>
        <v>27</v>
      </c>
      <c r="S581" s="59" t="s">
        <v>1270</v>
      </c>
      <c r="T581" s="14"/>
      <c r="U581" s="14" t="s">
        <v>1264</v>
      </c>
      <c r="V581" s="14">
        <f>(19+31)/2</f>
        <v>25</v>
      </c>
      <c r="W581" s="14" t="s">
        <v>705</v>
      </c>
      <c r="X581" s="14"/>
      <c r="Y581" s="14">
        <v>0</v>
      </c>
      <c r="Z581" s="6" t="s">
        <v>1259</v>
      </c>
      <c r="AA581" s="6" t="s">
        <v>1260</v>
      </c>
      <c r="AB581" s="6" t="s">
        <v>1260</v>
      </c>
      <c r="AC581" s="6" t="s">
        <v>1261</v>
      </c>
      <c r="AD581" t="s">
        <v>1261</v>
      </c>
      <c r="AE581" s="25" t="s">
        <v>1262</v>
      </c>
      <c r="AF581" s="25" t="s">
        <v>1263</v>
      </c>
      <c r="AG581" s="25"/>
    </row>
    <row r="582" spans="1:33" ht="15.75" customHeight="1">
      <c r="A582" s="17">
        <v>141</v>
      </c>
      <c r="B582" s="31">
        <v>30011</v>
      </c>
      <c r="C582" s="14">
        <v>2</v>
      </c>
      <c r="D582" s="14">
        <v>2</v>
      </c>
      <c r="E582" s="14" t="s">
        <v>687</v>
      </c>
      <c r="F582" s="14" t="s">
        <v>688</v>
      </c>
      <c r="G582" s="14" t="s">
        <v>726</v>
      </c>
      <c r="H582" s="14" t="s">
        <v>726</v>
      </c>
      <c r="I582" s="14"/>
      <c r="J582" s="14"/>
      <c r="K582" s="14">
        <v>2</v>
      </c>
      <c r="L582" s="14" t="s">
        <v>600</v>
      </c>
      <c r="M582" s="14" t="s">
        <v>1137</v>
      </c>
      <c r="N582" s="14" t="s">
        <v>693</v>
      </c>
      <c r="O582" s="26">
        <v>4</v>
      </c>
      <c r="Q582" s="14"/>
      <c r="R582" s="14">
        <v>31</v>
      </c>
      <c r="S582" s="59">
        <v>6</v>
      </c>
      <c r="T582" s="14"/>
      <c r="U582" s="14" t="s">
        <v>1265</v>
      </c>
      <c r="V582" s="14">
        <v>32</v>
      </c>
      <c r="W582" s="14" t="s">
        <v>1271</v>
      </c>
      <c r="X582" s="14"/>
      <c r="Y582" s="14"/>
      <c r="Z582" s="6" t="s">
        <v>1259</v>
      </c>
      <c r="AA582" s="6" t="s">
        <v>1267</v>
      </c>
      <c r="AB582" s="6" t="s">
        <v>1267</v>
      </c>
      <c r="AC582" s="6" t="s">
        <v>1268</v>
      </c>
      <c r="AD582" t="s">
        <v>1268</v>
      </c>
      <c r="AE582" s="25" t="s">
        <v>1262</v>
      </c>
      <c r="AF582" s="25" t="s">
        <v>1263</v>
      </c>
      <c r="AG582" s="25"/>
    </row>
    <row r="583" spans="1:33" ht="15.75" customHeight="1">
      <c r="A583" s="17">
        <v>141</v>
      </c>
      <c r="B583" s="31">
        <v>30011</v>
      </c>
      <c r="C583" s="14">
        <v>2</v>
      </c>
      <c r="D583" s="14">
        <v>2</v>
      </c>
      <c r="E583" s="14" t="s">
        <v>687</v>
      </c>
      <c r="F583" s="14" t="s">
        <v>688</v>
      </c>
      <c r="G583" s="14" t="s">
        <v>726</v>
      </c>
      <c r="H583" s="14" t="s">
        <v>726</v>
      </c>
      <c r="I583" s="14"/>
      <c r="J583" s="14"/>
      <c r="K583" s="14">
        <v>2</v>
      </c>
      <c r="L583" s="14" t="s">
        <v>600</v>
      </c>
      <c r="M583" s="14" t="s">
        <v>1137</v>
      </c>
      <c r="N583" s="14" t="s">
        <v>693</v>
      </c>
      <c r="O583" s="26">
        <v>5</v>
      </c>
      <c r="Q583" s="14"/>
      <c r="R583" s="14">
        <v>54</v>
      </c>
      <c r="S583" s="59">
        <v>7</v>
      </c>
      <c r="T583" s="14"/>
      <c r="U583" s="14" t="s">
        <v>1265</v>
      </c>
      <c r="V583" s="14">
        <v>48</v>
      </c>
      <c r="W583" s="14" t="s">
        <v>1271</v>
      </c>
      <c r="X583" s="14"/>
      <c r="Y583" s="14"/>
      <c r="Z583" s="6" t="s">
        <v>1259</v>
      </c>
      <c r="AA583" s="6" t="s">
        <v>1267</v>
      </c>
      <c r="AB583" s="6" t="s">
        <v>1267</v>
      </c>
      <c r="AC583" s="6" t="s">
        <v>1268</v>
      </c>
      <c r="AD583" t="s">
        <v>1268</v>
      </c>
      <c r="AE583" s="25" t="s">
        <v>1262</v>
      </c>
      <c r="AF583" s="25" t="s">
        <v>1263</v>
      </c>
      <c r="AG583" s="25"/>
    </row>
    <row r="584" spans="1:33" ht="15.75" customHeight="1">
      <c r="A584" s="17">
        <v>141</v>
      </c>
      <c r="B584" s="31">
        <v>30011</v>
      </c>
      <c r="C584" s="14">
        <v>1</v>
      </c>
      <c r="D584" s="14">
        <v>1</v>
      </c>
      <c r="E584" s="14" t="s">
        <v>687</v>
      </c>
      <c r="F584" s="14" t="s">
        <v>742</v>
      </c>
      <c r="G584" s="30" t="s">
        <v>783</v>
      </c>
      <c r="H584" s="8" t="s">
        <v>1377</v>
      </c>
      <c r="I584" s="30"/>
      <c r="J584" s="69" t="s">
        <v>1327</v>
      </c>
      <c r="K584" s="14">
        <v>1</v>
      </c>
      <c r="L584" s="14" t="s">
        <v>600</v>
      </c>
      <c r="M584" s="14" t="s">
        <v>1137</v>
      </c>
      <c r="N584" s="14" t="s">
        <v>693</v>
      </c>
      <c r="O584" s="26">
        <v>0</v>
      </c>
      <c r="Q584" s="14"/>
      <c r="R584" s="14">
        <v>31</v>
      </c>
      <c r="S584" s="59">
        <v>2</v>
      </c>
      <c r="T584" s="14"/>
      <c r="U584" s="14" t="s">
        <v>1264</v>
      </c>
      <c r="V584" s="14">
        <v>19</v>
      </c>
      <c r="W584" s="14" t="s">
        <v>705</v>
      </c>
      <c r="X584" s="14"/>
      <c r="Y584" s="14">
        <v>0</v>
      </c>
      <c r="Z584" s="6" t="s">
        <v>1259</v>
      </c>
      <c r="AA584" s="6" t="s">
        <v>1272</v>
      </c>
      <c r="AB584" s="6" t="s">
        <v>1272</v>
      </c>
      <c r="AC584" s="6" t="s">
        <v>1273</v>
      </c>
      <c r="AD584" t="s">
        <v>1273</v>
      </c>
      <c r="AE584" s="25" t="s">
        <v>1274</v>
      </c>
      <c r="AF584" s="25" t="s">
        <v>1275</v>
      </c>
      <c r="AG584" s="25"/>
    </row>
    <row r="585" spans="1:33" ht="15.75" customHeight="1">
      <c r="A585" s="17">
        <v>141</v>
      </c>
      <c r="B585" s="31">
        <v>30011</v>
      </c>
      <c r="C585" s="14">
        <v>1</v>
      </c>
      <c r="D585" s="14">
        <v>1</v>
      </c>
      <c r="E585" s="14" t="s">
        <v>687</v>
      </c>
      <c r="F585" s="14" t="s">
        <v>742</v>
      </c>
      <c r="G585" s="30" t="s">
        <v>783</v>
      </c>
      <c r="H585" s="8" t="s">
        <v>1377</v>
      </c>
      <c r="I585" s="30"/>
      <c r="J585" s="69" t="s">
        <v>1327</v>
      </c>
      <c r="K585" s="14">
        <v>1</v>
      </c>
      <c r="L585" s="14" t="s">
        <v>600</v>
      </c>
      <c r="M585" s="14" t="s">
        <v>1137</v>
      </c>
      <c r="N585" s="14" t="s">
        <v>693</v>
      </c>
      <c r="O585" s="26">
        <v>1</v>
      </c>
      <c r="Q585" s="14"/>
      <c r="R585" s="14">
        <v>62</v>
      </c>
      <c r="S585" s="59">
        <v>3</v>
      </c>
      <c r="T585" s="14"/>
      <c r="U585" s="14" t="s">
        <v>1264</v>
      </c>
      <c r="V585" s="14">
        <v>45</v>
      </c>
      <c r="W585" s="14" t="s">
        <v>705</v>
      </c>
      <c r="X585" s="14"/>
      <c r="Y585" s="14">
        <v>0</v>
      </c>
      <c r="Z585" s="6" t="s">
        <v>1259</v>
      </c>
      <c r="AA585" s="6" t="s">
        <v>1276</v>
      </c>
      <c r="AB585" s="6" t="s">
        <v>1276</v>
      </c>
      <c r="AC585" s="6" t="s">
        <v>1277</v>
      </c>
      <c r="AD585" t="s">
        <v>1277</v>
      </c>
      <c r="AE585" s="25" t="s">
        <v>1274</v>
      </c>
      <c r="AF585" s="25" t="s">
        <v>1275</v>
      </c>
      <c r="AG585" s="25"/>
    </row>
    <row r="586" spans="1:33" ht="15.75" customHeight="1">
      <c r="A586" s="17">
        <v>141</v>
      </c>
      <c r="B586" s="31">
        <v>30011</v>
      </c>
      <c r="C586" s="14">
        <v>2</v>
      </c>
      <c r="D586" s="14">
        <v>1</v>
      </c>
      <c r="E586" s="14" t="s">
        <v>687</v>
      </c>
      <c r="F586" s="14" t="s">
        <v>742</v>
      </c>
      <c r="G586" s="30" t="s">
        <v>786</v>
      </c>
      <c r="H586" s="8" t="s">
        <v>1377</v>
      </c>
      <c r="I586" s="30"/>
      <c r="J586" s="69" t="s">
        <v>1331</v>
      </c>
      <c r="K586" s="14">
        <v>2</v>
      </c>
      <c r="L586" s="14" t="s">
        <v>600</v>
      </c>
      <c r="M586" s="14" t="s">
        <v>1137</v>
      </c>
      <c r="N586" s="14" t="s">
        <v>693</v>
      </c>
      <c r="O586" s="26">
        <v>0</v>
      </c>
      <c r="Q586" s="14"/>
      <c r="R586" s="14">
        <v>28</v>
      </c>
      <c r="S586" s="59">
        <v>2</v>
      </c>
      <c r="T586" s="14"/>
      <c r="U586" s="14" t="s">
        <v>1264</v>
      </c>
      <c r="V586" s="14">
        <v>21</v>
      </c>
      <c r="W586" s="14" t="s">
        <v>705</v>
      </c>
      <c r="X586" s="14"/>
      <c r="Y586" s="14">
        <v>0</v>
      </c>
      <c r="Z586" s="6" t="s">
        <v>1259</v>
      </c>
      <c r="AA586" s="6" t="s">
        <v>1272</v>
      </c>
      <c r="AB586" s="6" t="s">
        <v>1272</v>
      </c>
      <c r="AC586" s="6" t="s">
        <v>1273</v>
      </c>
      <c r="AD586" t="s">
        <v>1273</v>
      </c>
      <c r="AE586" s="25" t="s">
        <v>1274</v>
      </c>
      <c r="AF586" s="25" t="s">
        <v>1275</v>
      </c>
      <c r="AG586" s="25"/>
    </row>
    <row r="587" spans="1:33" ht="15.75" customHeight="1">
      <c r="A587" s="17">
        <v>141</v>
      </c>
      <c r="B587" s="31">
        <v>30011</v>
      </c>
      <c r="C587" s="14">
        <v>2</v>
      </c>
      <c r="D587" s="14">
        <v>1</v>
      </c>
      <c r="E587" s="14" t="s">
        <v>687</v>
      </c>
      <c r="F587" s="14" t="s">
        <v>742</v>
      </c>
      <c r="G587" s="30" t="s">
        <v>786</v>
      </c>
      <c r="H587" s="8" t="s">
        <v>1377</v>
      </c>
      <c r="I587" s="30"/>
      <c r="J587" s="69" t="s">
        <v>1331</v>
      </c>
      <c r="K587" s="14">
        <v>2</v>
      </c>
      <c r="L587" s="14" t="s">
        <v>600</v>
      </c>
      <c r="M587" s="14" t="s">
        <v>1137</v>
      </c>
      <c r="N587" s="14" t="s">
        <v>693</v>
      </c>
      <c r="O587" s="26">
        <v>1</v>
      </c>
      <c r="Q587" s="14"/>
      <c r="R587" s="14">
        <v>51</v>
      </c>
      <c r="S587" s="59">
        <v>3</v>
      </c>
      <c r="T587" s="14"/>
      <c r="U587" s="14" t="s">
        <v>1264</v>
      </c>
      <c r="V587" s="14">
        <v>45</v>
      </c>
      <c r="W587" s="14" t="s">
        <v>705</v>
      </c>
      <c r="X587" s="14"/>
      <c r="Y587" s="14">
        <v>0</v>
      </c>
      <c r="Z587" s="6" t="s">
        <v>1259</v>
      </c>
      <c r="AA587" s="6" t="s">
        <v>1276</v>
      </c>
      <c r="AB587" s="6" t="s">
        <v>1276</v>
      </c>
      <c r="AC587" s="6" t="s">
        <v>1277</v>
      </c>
      <c r="AD587" t="s">
        <v>1277</v>
      </c>
      <c r="AE587" s="25" t="s">
        <v>1274</v>
      </c>
      <c r="AF587" s="25" t="s">
        <v>1275</v>
      </c>
      <c r="AG587" s="25"/>
    </row>
    <row r="588" spans="1:33" ht="15.75" customHeight="1">
      <c r="A588" s="17">
        <v>141</v>
      </c>
      <c r="B588" s="31">
        <v>30011</v>
      </c>
      <c r="C588" s="14">
        <v>1</v>
      </c>
      <c r="D588" s="14">
        <v>1</v>
      </c>
      <c r="E588" s="14" t="s">
        <v>687</v>
      </c>
      <c r="F588" s="14" t="s">
        <v>742</v>
      </c>
      <c r="G588" s="30" t="s">
        <v>783</v>
      </c>
      <c r="H588" s="8" t="s">
        <v>1377</v>
      </c>
      <c r="I588" s="30"/>
      <c r="J588" s="69" t="s">
        <v>1327</v>
      </c>
      <c r="K588" s="14">
        <v>1</v>
      </c>
      <c r="L588" s="14" t="s">
        <v>600</v>
      </c>
      <c r="M588" s="14" t="s">
        <v>1137</v>
      </c>
      <c r="N588" s="14" t="s">
        <v>693</v>
      </c>
      <c r="O588" s="26">
        <v>4</v>
      </c>
      <c r="Q588" s="14"/>
      <c r="R588" s="14">
        <v>28</v>
      </c>
      <c r="S588" s="59">
        <v>6</v>
      </c>
      <c r="T588" s="14"/>
      <c r="U588" s="14" t="s">
        <v>1264</v>
      </c>
      <c r="V588" s="14">
        <v>22</v>
      </c>
      <c r="W588" s="14" t="s">
        <v>705</v>
      </c>
      <c r="X588" s="14"/>
      <c r="Y588" s="14">
        <v>0</v>
      </c>
      <c r="Z588" s="6" t="s">
        <v>1259</v>
      </c>
      <c r="AA588" s="6" t="s">
        <v>1267</v>
      </c>
      <c r="AB588" s="6" t="s">
        <v>1267</v>
      </c>
      <c r="AC588" s="6" t="s">
        <v>1268</v>
      </c>
      <c r="AD588" t="s">
        <v>1268</v>
      </c>
      <c r="AE588" s="25" t="s">
        <v>1274</v>
      </c>
      <c r="AF588" s="25" t="s">
        <v>1275</v>
      </c>
      <c r="AG588" s="25"/>
    </row>
    <row r="589" spans="1:33" ht="15.75" customHeight="1">
      <c r="A589" s="17">
        <v>141</v>
      </c>
      <c r="B589" s="31">
        <v>30011</v>
      </c>
      <c r="C589" s="14">
        <v>1</v>
      </c>
      <c r="D589" s="14">
        <v>1</v>
      </c>
      <c r="E589" s="14" t="s">
        <v>687</v>
      </c>
      <c r="F589" s="14" t="s">
        <v>742</v>
      </c>
      <c r="G589" s="30" t="s">
        <v>783</v>
      </c>
      <c r="H589" s="8" t="s">
        <v>1377</v>
      </c>
      <c r="I589" s="30"/>
      <c r="J589" s="69" t="s">
        <v>1327</v>
      </c>
      <c r="K589" s="14">
        <v>1</v>
      </c>
      <c r="L589" s="14" t="s">
        <v>600</v>
      </c>
      <c r="M589" s="14" t="s">
        <v>1137</v>
      </c>
      <c r="N589" s="14" t="s">
        <v>693</v>
      </c>
      <c r="O589" s="26">
        <v>5</v>
      </c>
      <c r="Q589" s="14"/>
      <c r="R589" s="14">
        <v>75</v>
      </c>
      <c r="S589" s="59">
        <v>7</v>
      </c>
      <c r="T589" s="14"/>
      <c r="U589" s="14" t="s">
        <v>1264</v>
      </c>
      <c r="V589" s="14">
        <v>76</v>
      </c>
      <c r="W589" s="14" t="s">
        <v>705</v>
      </c>
      <c r="X589" s="14"/>
      <c r="Y589" s="14">
        <v>0</v>
      </c>
      <c r="Z589" s="6" t="s">
        <v>1259</v>
      </c>
      <c r="AA589" s="6" t="s">
        <v>1278</v>
      </c>
      <c r="AB589" s="6" t="s">
        <v>1278</v>
      </c>
      <c r="AC589" s="6" t="s">
        <v>1279</v>
      </c>
      <c r="AD589" t="s">
        <v>1279</v>
      </c>
      <c r="AE589" s="25" t="s">
        <v>1274</v>
      </c>
      <c r="AF589" s="25" t="s">
        <v>1275</v>
      </c>
      <c r="AG589" s="25"/>
    </row>
    <row r="590" spans="1:33" ht="15.75" customHeight="1">
      <c r="A590" s="17">
        <v>141</v>
      </c>
      <c r="B590" s="31">
        <v>30011</v>
      </c>
      <c r="C590" s="14">
        <v>2</v>
      </c>
      <c r="D590" s="14">
        <v>1</v>
      </c>
      <c r="E590" s="14" t="s">
        <v>687</v>
      </c>
      <c r="F590" s="14" t="s">
        <v>742</v>
      </c>
      <c r="G590" s="30" t="s">
        <v>786</v>
      </c>
      <c r="H590" s="8" t="s">
        <v>1377</v>
      </c>
      <c r="I590" s="30"/>
      <c r="J590" s="69" t="s">
        <v>1331</v>
      </c>
      <c r="K590" s="14">
        <v>2</v>
      </c>
      <c r="L590" s="14" t="s">
        <v>600</v>
      </c>
      <c r="M590" s="14" t="s">
        <v>1137</v>
      </c>
      <c r="N590" s="14" t="s">
        <v>693</v>
      </c>
      <c r="O590" s="26">
        <v>4</v>
      </c>
      <c r="Q590" s="14"/>
      <c r="R590" s="14">
        <v>43</v>
      </c>
      <c r="S590" s="59">
        <v>6</v>
      </c>
      <c r="T590" s="14"/>
      <c r="U590" s="14" t="s">
        <v>1265</v>
      </c>
      <c r="V590" s="14">
        <v>55</v>
      </c>
      <c r="W590" s="14" t="s">
        <v>1271</v>
      </c>
      <c r="X590" s="14"/>
      <c r="Y590" s="14"/>
      <c r="Z590" s="6" t="s">
        <v>1259</v>
      </c>
      <c r="AA590" s="6" t="s">
        <v>1267</v>
      </c>
      <c r="AB590" s="6" t="s">
        <v>1267</v>
      </c>
      <c r="AC590" s="6" t="s">
        <v>1268</v>
      </c>
      <c r="AD590" t="s">
        <v>1268</v>
      </c>
      <c r="AE590" s="25" t="s">
        <v>1274</v>
      </c>
      <c r="AF590" s="25" t="s">
        <v>1275</v>
      </c>
      <c r="AG590" s="25"/>
    </row>
    <row r="591" spans="1:33" ht="15.75" customHeight="1">
      <c r="A591" s="17">
        <v>141</v>
      </c>
      <c r="B591" s="31">
        <v>30011</v>
      </c>
      <c r="C591" s="14">
        <v>2</v>
      </c>
      <c r="D591" s="14">
        <v>1</v>
      </c>
      <c r="E591" s="14" t="s">
        <v>687</v>
      </c>
      <c r="F591" s="14" t="s">
        <v>742</v>
      </c>
      <c r="G591" s="30" t="s">
        <v>786</v>
      </c>
      <c r="H591" s="8" t="s">
        <v>1377</v>
      </c>
      <c r="I591" s="30"/>
      <c r="J591" s="69" t="s">
        <v>1331</v>
      </c>
      <c r="K591" s="14">
        <v>2</v>
      </c>
      <c r="L591" s="14" t="s">
        <v>600</v>
      </c>
      <c r="M591" s="14" t="s">
        <v>1137</v>
      </c>
      <c r="N591" s="14" t="s">
        <v>693</v>
      </c>
      <c r="O591" s="26">
        <v>5</v>
      </c>
      <c r="Q591" s="14"/>
      <c r="R591" s="14">
        <v>95</v>
      </c>
      <c r="S591" s="59">
        <v>7</v>
      </c>
      <c r="T591" s="14"/>
      <c r="U591" s="14" t="s">
        <v>1265</v>
      </c>
      <c r="V591" s="14">
        <v>113</v>
      </c>
      <c r="W591" s="14" t="s">
        <v>1271</v>
      </c>
      <c r="X591" s="14"/>
      <c r="Y591" s="14"/>
      <c r="Z591" s="6" t="s">
        <v>1259</v>
      </c>
      <c r="AA591" s="6" t="s">
        <v>1278</v>
      </c>
      <c r="AB591" s="6" t="s">
        <v>1278</v>
      </c>
      <c r="AC591" s="6" t="s">
        <v>1279</v>
      </c>
      <c r="AD591" t="s">
        <v>1279</v>
      </c>
      <c r="AE591" s="25" t="s">
        <v>1274</v>
      </c>
      <c r="AF591" s="25" t="s">
        <v>1275</v>
      </c>
      <c r="AG591" s="25"/>
    </row>
    <row r="592" spans="1:33" ht="15.75" customHeight="1">
      <c r="A592" s="17">
        <v>142</v>
      </c>
      <c r="B592" s="31">
        <v>33725</v>
      </c>
      <c r="C592" s="14">
        <v>3</v>
      </c>
      <c r="D592" s="14">
        <v>1</v>
      </c>
      <c r="E592" s="14" t="s">
        <v>687</v>
      </c>
      <c r="F592" s="14" t="s">
        <v>688</v>
      </c>
      <c r="G592" s="14" t="s">
        <v>711</v>
      </c>
      <c r="H592" s="14" t="s">
        <v>711</v>
      </c>
      <c r="I592" s="14"/>
      <c r="J592" s="14"/>
      <c r="K592" s="14">
        <v>3</v>
      </c>
      <c r="L592" s="14" t="s">
        <v>986</v>
      </c>
      <c r="M592" s="14" t="s">
        <v>692</v>
      </c>
      <c r="N592" s="14" t="s">
        <v>693</v>
      </c>
      <c r="O592" s="26">
        <v>0</v>
      </c>
      <c r="R592" s="14">
        <v>5.2</v>
      </c>
      <c r="S592" s="26">
        <v>1</v>
      </c>
      <c r="V592" s="14">
        <v>6.1</v>
      </c>
      <c r="W592" s="14" t="s">
        <v>705</v>
      </c>
      <c r="Y592" s="14">
        <v>0</v>
      </c>
      <c r="Z592" s="30" t="s">
        <v>644</v>
      </c>
      <c r="AA592" t="s">
        <v>1033</v>
      </c>
      <c r="AB592" t="s">
        <v>1033</v>
      </c>
      <c r="AC592" t="s">
        <v>1036</v>
      </c>
      <c r="AD592" t="s">
        <v>1036</v>
      </c>
      <c r="AE592" s="65"/>
      <c r="AF592" s="65"/>
      <c r="AG592" s="65"/>
    </row>
    <row r="593" spans="1:33" ht="15.75" customHeight="1">
      <c r="A593" s="17">
        <v>142</v>
      </c>
      <c r="B593" s="31">
        <v>33725</v>
      </c>
      <c r="C593" s="14">
        <v>4</v>
      </c>
      <c r="D593" s="14">
        <v>1</v>
      </c>
      <c r="E593" s="14" t="s">
        <v>687</v>
      </c>
      <c r="F593" s="14" t="s">
        <v>688</v>
      </c>
      <c r="G593" s="14" t="s">
        <v>711</v>
      </c>
      <c r="H593" s="14" t="s">
        <v>711</v>
      </c>
      <c r="I593" s="14"/>
      <c r="J593" s="14"/>
      <c r="K593" s="14">
        <v>4</v>
      </c>
      <c r="L593" s="14" t="s">
        <v>986</v>
      </c>
      <c r="M593" s="14" t="s">
        <v>692</v>
      </c>
      <c r="N593" s="14" t="s">
        <v>693</v>
      </c>
      <c r="O593" s="26">
        <v>0</v>
      </c>
      <c r="R593" s="14">
        <v>5.8</v>
      </c>
      <c r="S593" s="26">
        <v>1</v>
      </c>
      <c r="V593" s="14">
        <v>7</v>
      </c>
      <c r="W593" s="14">
        <v>0.05</v>
      </c>
      <c r="Y593" s="14">
        <v>1</v>
      </c>
      <c r="Z593" s="30" t="s">
        <v>644</v>
      </c>
      <c r="AA593" t="s">
        <v>1033</v>
      </c>
      <c r="AB593" t="s">
        <v>1033</v>
      </c>
      <c r="AC593" t="s">
        <v>1036</v>
      </c>
      <c r="AD593" t="s">
        <v>1036</v>
      </c>
      <c r="AE593" s="65"/>
      <c r="AF593" s="65"/>
      <c r="AG593" s="65"/>
    </row>
    <row r="594" spans="1:33" ht="15.75" customHeight="1">
      <c r="A594" s="17">
        <v>142</v>
      </c>
      <c r="B594" s="31">
        <v>33725</v>
      </c>
      <c r="C594" s="14">
        <v>5</v>
      </c>
      <c r="D594" s="14">
        <v>1</v>
      </c>
      <c r="E594" s="14" t="s">
        <v>687</v>
      </c>
      <c r="F594" s="14" t="s">
        <v>688</v>
      </c>
      <c r="G594" s="14" t="s">
        <v>711</v>
      </c>
      <c r="H594" s="14" t="s">
        <v>711</v>
      </c>
      <c r="I594" s="14"/>
      <c r="J594" s="14"/>
      <c r="K594" s="14">
        <v>5</v>
      </c>
      <c r="L594" s="14" t="s">
        <v>986</v>
      </c>
      <c r="M594" s="14" t="s">
        <v>692</v>
      </c>
      <c r="N594" s="14" t="s">
        <v>693</v>
      </c>
      <c r="O594" s="26">
        <v>0</v>
      </c>
      <c r="R594" s="14">
        <v>9.6</v>
      </c>
      <c r="S594" s="26">
        <v>1</v>
      </c>
      <c r="V594" s="14">
        <v>9.1999999999999993</v>
      </c>
      <c r="W594" s="14" t="s">
        <v>705</v>
      </c>
      <c r="Y594" s="14">
        <v>0</v>
      </c>
      <c r="Z594" s="30" t="s">
        <v>644</v>
      </c>
      <c r="AA594" t="s">
        <v>1033</v>
      </c>
      <c r="AB594" t="s">
        <v>1033</v>
      </c>
      <c r="AC594" t="s">
        <v>1036</v>
      </c>
      <c r="AD594" t="s">
        <v>1036</v>
      </c>
      <c r="AE594" s="65"/>
      <c r="AF594" s="65"/>
      <c r="AG594" s="65"/>
    </row>
    <row r="595" spans="1:33" ht="15.75" customHeight="1">
      <c r="A595" s="17">
        <v>142</v>
      </c>
      <c r="B595" s="31">
        <v>33725</v>
      </c>
      <c r="C595" s="14">
        <v>3</v>
      </c>
      <c r="D595" s="14">
        <v>2</v>
      </c>
      <c r="E595" s="14" t="s">
        <v>687</v>
      </c>
      <c r="F595" s="14" t="s">
        <v>688</v>
      </c>
      <c r="G595" s="14" t="s">
        <v>711</v>
      </c>
      <c r="H595" s="14" t="s">
        <v>711</v>
      </c>
      <c r="I595" s="14"/>
      <c r="J595" s="14"/>
      <c r="K595" s="14">
        <v>3</v>
      </c>
      <c r="L595" s="14" t="s">
        <v>986</v>
      </c>
      <c r="M595" s="14" t="s">
        <v>692</v>
      </c>
      <c r="N595" s="14" t="s">
        <v>693</v>
      </c>
      <c r="O595" s="26">
        <v>0</v>
      </c>
      <c r="R595" s="14">
        <v>6.2</v>
      </c>
      <c r="S595" s="26">
        <v>1</v>
      </c>
      <c r="V595" s="14">
        <v>6.5</v>
      </c>
      <c r="W595" s="14" t="s">
        <v>705</v>
      </c>
      <c r="Y595" s="14">
        <v>0</v>
      </c>
      <c r="Z595" s="30" t="s">
        <v>644</v>
      </c>
      <c r="AA595" t="s">
        <v>1033</v>
      </c>
      <c r="AB595" t="s">
        <v>1033</v>
      </c>
      <c r="AC595" t="s">
        <v>1036</v>
      </c>
      <c r="AD595" t="s">
        <v>1036</v>
      </c>
      <c r="AE595" s="65"/>
      <c r="AF595" s="65"/>
      <c r="AG595" s="65"/>
    </row>
    <row r="596" spans="1:33" ht="15.75" customHeight="1">
      <c r="A596" s="17">
        <v>142</v>
      </c>
      <c r="B596" s="31">
        <v>33725</v>
      </c>
      <c r="C596" s="14">
        <v>4</v>
      </c>
      <c r="D596" s="14">
        <v>2</v>
      </c>
      <c r="E596" s="14" t="s">
        <v>687</v>
      </c>
      <c r="F596" s="14" t="s">
        <v>688</v>
      </c>
      <c r="G596" s="14" t="s">
        <v>711</v>
      </c>
      <c r="H596" s="14" t="s">
        <v>711</v>
      </c>
      <c r="I596" s="14"/>
      <c r="J596" s="14"/>
      <c r="K596" s="14">
        <v>4</v>
      </c>
      <c r="L596" s="14" t="s">
        <v>986</v>
      </c>
      <c r="M596" s="14" t="s">
        <v>692</v>
      </c>
      <c r="N596" s="14" t="s">
        <v>693</v>
      </c>
      <c r="O596" s="26">
        <v>0</v>
      </c>
      <c r="R596" s="14">
        <v>7</v>
      </c>
      <c r="S596" s="26">
        <v>1</v>
      </c>
      <c r="V596" s="14">
        <v>7.6</v>
      </c>
      <c r="W596" s="14" t="s">
        <v>705</v>
      </c>
      <c r="Y596" s="14">
        <v>0</v>
      </c>
      <c r="Z596" s="30" t="s">
        <v>644</v>
      </c>
      <c r="AA596" t="s">
        <v>1033</v>
      </c>
      <c r="AB596" t="s">
        <v>1033</v>
      </c>
      <c r="AC596" t="s">
        <v>1036</v>
      </c>
      <c r="AD596" t="s">
        <v>1036</v>
      </c>
      <c r="AE596" s="65"/>
      <c r="AF596" s="65"/>
      <c r="AG596" s="65"/>
    </row>
    <row r="597" spans="1:33" ht="15.75" customHeight="1">
      <c r="A597" s="17">
        <v>142</v>
      </c>
      <c r="B597" s="31">
        <v>33725</v>
      </c>
      <c r="C597" s="14">
        <v>5</v>
      </c>
      <c r="D597" s="14">
        <v>2</v>
      </c>
      <c r="E597" s="14" t="s">
        <v>687</v>
      </c>
      <c r="F597" s="14" t="s">
        <v>688</v>
      </c>
      <c r="G597" s="14" t="s">
        <v>711</v>
      </c>
      <c r="H597" s="14" t="s">
        <v>711</v>
      </c>
      <c r="I597" s="14"/>
      <c r="J597" s="14"/>
      <c r="K597" s="14">
        <v>5</v>
      </c>
      <c r="L597" s="14" t="s">
        <v>986</v>
      </c>
      <c r="M597" s="14" t="s">
        <v>692</v>
      </c>
      <c r="N597" s="14" t="s">
        <v>693</v>
      </c>
      <c r="O597" s="26">
        <v>0</v>
      </c>
      <c r="R597" s="14">
        <v>8.9</v>
      </c>
      <c r="S597" s="26">
        <v>1</v>
      </c>
      <c r="V597" s="14">
        <v>8.8000000000000007</v>
      </c>
      <c r="W597" s="14" t="s">
        <v>705</v>
      </c>
      <c r="Y597" s="14">
        <v>0</v>
      </c>
      <c r="Z597" s="30" t="s">
        <v>644</v>
      </c>
      <c r="AA597" t="s">
        <v>1033</v>
      </c>
      <c r="AB597" t="s">
        <v>1033</v>
      </c>
      <c r="AC597" t="s">
        <v>1036</v>
      </c>
      <c r="AD597" t="s">
        <v>1036</v>
      </c>
      <c r="AE597" s="65"/>
      <c r="AF597" s="65"/>
      <c r="AG597" s="65"/>
    </row>
    <row r="598" spans="1:33" ht="15.75" customHeight="1">
      <c r="A598" s="17">
        <v>142</v>
      </c>
      <c r="B598" s="31">
        <v>33725</v>
      </c>
      <c r="C598" s="14">
        <v>3</v>
      </c>
      <c r="D598" s="14">
        <v>1</v>
      </c>
      <c r="E598" s="14" t="s">
        <v>687</v>
      </c>
      <c r="F598" s="14" t="s">
        <v>688</v>
      </c>
      <c r="G598" s="14" t="s">
        <v>711</v>
      </c>
      <c r="H598" s="14" t="s">
        <v>711</v>
      </c>
      <c r="I598" s="14"/>
      <c r="J598" s="14"/>
      <c r="K598" s="14">
        <v>3</v>
      </c>
      <c r="L598" s="14" t="s">
        <v>986</v>
      </c>
      <c r="M598" s="14" t="s">
        <v>692</v>
      </c>
      <c r="N598" s="14" t="s">
        <v>693</v>
      </c>
      <c r="O598" s="26">
        <v>0</v>
      </c>
      <c r="P598" s="14">
        <v>3</v>
      </c>
      <c r="R598" s="14">
        <v>80</v>
      </c>
      <c r="S598" s="26">
        <v>1</v>
      </c>
      <c r="T598" s="14">
        <v>3</v>
      </c>
      <c r="U598" s="6"/>
      <c r="V598" s="14">
        <v>96</v>
      </c>
      <c r="W598" s="14">
        <v>0.05</v>
      </c>
      <c r="X598" s="6"/>
      <c r="Y598" s="14">
        <v>1</v>
      </c>
      <c r="Z598" s="30" t="s">
        <v>644</v>
      </c>
      <c r="AA598" t="s">
        <v>1280</v>
      </c>
      <c r="AB598" t="s">
        <v>1280</v>
      </c>
      <c r="AC598" t="s">
        <v>1281</v>
      </c>
      <c r="AD598" t="s">
        <v>1281</v>
      </c>
      <c r="AE598" s="66"/>
      <c r="AF598" s="66"/>
      <c r="AG598" s="66"/>
    </row>
    <row r="599" spans="1:33" ht="15.75" customHeight="1">
      <c r="A599" s="17">
        <v>142</v>
      </c>
      <c r="B599" s="31">
        <v>33725</v>
      </c>
      <c r="C599" s="14">
        <v>3</v>
      </c>
      <c r="D599" s="14">
        <v>1</v>
      </c>
      <c r="E599" s="14" t="s">
        <v>687</v>
      </c>
      <c r="F599" s="14" t="s">
        <v>688</v>
      </c>
      <c r="G599" s="14" t="s">
        <v>711</v>
      </c>
      <c r="H599" s="14" t="s">
        <v>711</v>
      </c>
      <c r="I599" s="14"/>
      <c r="J599" s="14"/>
      <c r="K599" s="14">
        <v>3</v>
      </c>
      <c r="L599" s="14" t="s">
        <v>986</v>
      </c>
      <c r="M599" s="14" t="s">
        <v>692</v>
      </c>
      <c r="N599" s="14" t="s">
        <v>693</v>
      </c>
      <c r="O599" s="26">
        <v>0</v>
      </c>
      <c r="P599" s="14">
        <v>4</v>
      </c>
      <c r="R599" s="14">
        <v>109</v>
      </c>
      <c r="S599" s="26">
        <v>1</v>
      </c>
      <c r="T599" s="14">
        <v>4</v>
      </c>
      <c r="U599" s="6"/>
      <c r="V599" s="14">
        <v>110</v>
      </c>
      <c r="W599" s="14" t="s">
        <v>705</v>
      </c>
      <c r="X599" s="6"/>
      <c r="Y599" s="14">
        <v>0</v>
      </c>
      <c r="Z599" s="30" t="s">
        <v>644</v>
      </c>
      <c r="AA599" t="s">
        <v>1282</v>
      </c>
      <c r="AB599" t="s">
        <v>1282</v>
      </c>
      <c r="AC599" t="s">
        <v>1283</v>
      </c>
      <c r="AD599" t="s">
        <v>1283</v>
      </c>
      <c r="AE599" s="66"/>
      <c r="AF599" s="66"/>
      <c r="AG599" s="66"/>
    </row>
    <row r="600" spans="1:33" ht="15.75" customHeight="1">
      <c r="A600" s="17">
        <v>142</v>
      </c>
      <c r="B600" s="31">
        <v>33725</v>
      </c>
      <c r="C600" s="14">
        <v>3</v>
      </c>
      <c r="D600" s="14">
        <v>1</v>
      </c>
      <c r="E600" s="14" t="s">
        <v>687</v>
      </c>
      <c r="F600" s="14" t="s">
        <v>688</v>
      </c>
      <c r="G600" s="14" t="s">
        <v>711</v>
      </c>
      <c r="H600" s="14" t="s">
        <v>711</v>
      </c>
      <c r="I600" s="14"/>
      <c r="J600" s="14"/>
      <c r="K600" s="14">
        <v>3</v>
      </c>
      <c r="L600" s="14" t="s">
        <v>986</v>
      </c>
      <c r="M600" s="14" t="s">
        <v>692</v>
      </c>
      <c r="N600" s="14" t="s">
        <v>693</v>
      </c>
      <c r="O600" s="26">
        <v>0</v>
      </c>
      <c r="P600" s="14">
        <v>5</v>
      </c>
      <c r="R600" s="14">
        <v>117</v>
      </c>
      <c r="S600" s="26">
        <v>1</v>
      </c>
      <c r="T600" s="14">
        <v>5</v>
      </c>
      <c r="U600" s="6"/>
      <c r="V600" s="14">
        <v>118</v>
      </c>
      <c r="W600" s="14" t="s">
        <v>705</v>
      </c>
      <c r="X600" s="6"/>
      <c r="Y600" s="14">
        <v>0</v>
      </c>
      <c r="Z600" s="30" t="s">
        <v>644</v>
      </c>
      <c r="AA600" t="s">
        <v>1284</v>
      </c>
      <c r="AB600" t="s">
        <v>1284</v>
      </c>
      <c r="AC600" t="s">
        <v>1285</v>
      </c>
      <c r="AD600" t="s">
        <v>1285</v>
      </c>
      <c r="AE600" s="66"/>
      <c r="AF600" s="66"/>
      <c r="AG600" s="66"/>
    </row>
    <row r="601" spans="1:33" ht="15.75" customHeight="1">
      <c r="A601" s="17">
        <v>142</v>
      </c>
      <c r="B601" s="31">
        <v>33725</v>
      </c>
      <c r="C601" s="14">
        <v>4</v>
      </c>
      <c r="D601" s="14">
        <v>1</v>
      </c>
      <c r="E601" s="14" t="s">
        <v>687</v>
      </c>
      <c r="F601" s="14" t="s">
        <v>688</v>
      </c>
      <c r="G601" s="14" t="s">
        <v>711</v>
      </c>
      <c r="H601" s="14" t="s">
        <v>711</v>
      </c>
      <c r="I601" s="14"/>
      <c r="J601" s="14"/>
      <c r="K601" s="14">
        <v>4</v>
      </c>
      <c r="L601" s="14" t="s">
        <v>986</v>
      </c>
      <c r="M601" s="14" t="s">
        <v>692</v>
      </c>
      <c r="N601" s="14" t="s">
        <v>693</v>
      </c>
      <c r="O601" s="26">
        <v>0</v>
      </c>
      <c r="P601" s="14">
        <v>3</v>
      </c>
      <c r="R601" s="14">
        <v>66</v>
      </c>
      <c r="S601" s="26">
        <v>1</v>
      </c>
      <c r="T601" s="14">
        <v>3</v>
      </c>
      <c r="U601" s="6"/>
      <c r="V601" s="14">
        <v>74</v>
      </c>
      <c r="W601" s="14">
        <v>0.05</v>
      </c>
      <c r="X601" s="6"/>
      <c r="Y601" s="14">
        <v>1</v>
      </c>
      <c r="Z601" s="30" t="s">
        <v>644</v>
      </c>
      <c r="AA601" t="s">
        <v>1280</v>
      </c>
      <c r="AB601" t="s">
        <v>1280</v>
      </c>
      <c r="AC601" t="s">
        <v>1281</v>
      </c>
      <c r="AD601" t="s">
        <v>1281</v>
      </c>
      <c r="AE601" s="66"/>
      <c r="AF601" s="66"/>
      <c r="AG601" s="66"/>
    </row>
    <row r="602" spans="1:33" ht="15.75" customHeight="1">
      <c r="A602" s="17">
        <v>142</v>
      </c>
      <c r="B602" s="31">
        <v>33725</v>
      </c>
      <c r="C602" s="14">
        <v>4</v>
      </c>
      <c r="D602" s="14">
        <v>1</v>
      </c>
      <c r="E602" s="14" t="s">
        <v>687</v>
      </c>
      <c r="F602" s="14" t="s">
        <v>688</v>
      </c>
      <c r="G602" s="14" t="s">
        <v>711</v>
      </c>
      <c r="H602" s="14" t="s">
        <v>711</v>
      </c>
      <c r="I602" s="14"/>
      <c r="J602" s="14"/>
      <c r="K602" s="14">
        <v>4</v>
      </c>
      <c r="L602" s="14" t="s">
        <v>986</v>
      </c>
      <c r="M602" s="14" t="s">
        <v>692</v>
      </c>
      <c r="N602" s="14" t="s">
        <v>693</v>
      </c>
      <c r="O602" s="26">
        <v>0</v>
      </c>
      <c r="P602" s="14">
        <v>4</v>
      </c>
      <c r="R602" s="14">
        <v>95</v>
      </c>
      <c r="S602" s="26">
        <v>1</v>
      </c>
      <c r="T602" s="14">
        <v>4</v>
      </c>
      <c r="U602" s="6"/>
      <c r="V602" s="14">
        <v>110</v>
      </c>
      <c r="W602" s="14">
        <v>0.05</v>
      </c>
      <c r="X602" s="6"/>
      <c r="Y602" s="14">
        <v>1</v>
      </c>
      <c r="Z602" s="30" t="s">
        <v>644</v>
      </c>
      <c r="AA602" t="s">
        <v>1282</v>
      </c>
      <c r="AB602" t="s">
        <v>1282</v>
      </c>
      <c r="AC602" t="s">
        <v>1283</v>
      </c>
      <c r="AD602" t="s">
        <v>1283</v>
      </c>
      <c r="AE602" s="66"/>
      <c r="AF602" s="66"/>
      <c r="AG602" s="66"/>
    </row>
    <row r="603" spans="1:33" ht="15.75" customHeight="1">
      <c r="A603" s="17">
        <v>142</v>
      </c>
      <c r="B603" s="31">
        <v>33725</v>
      </c>
      <c r="C603" s="14">
        <v>4</v>
      </c>
      <c r="D603" s="14">
        <v>1</v>
      </c>
      <c r="E603" s="14" t="s">
        <v>687</v>
      </c>
      <c r="F603" s="14" t="s">
        <v>688</v>
      </c>
      <c r="G603" s="14" t="s">
        <v>711</v>
      </c>
      <c r="H603" s="14" t="s">
        <v>711</v>
      </c>
      <c r="I603" s="14"/>
      <c r="J603" s="14"/>
      <c r="K603" s="14">
        <v>4</v>
      </c>
      <c r="L603" s="14" t="s">
        <v>986</v>
      </c>
      <c r="M603" s="14" t="s">
        <v>692</v>
      </c>
      <c r="N603" s="14" t="s">
        <v>693</v>
      </c>
      <c r="O603" s="26">
        <v>0</v>
      </c>
      <c r="P603" s="14">
        <v>5</v>
      </c>
      <c r="R603" s="14">
        <v>115</v>
      </c>
      <c r="S603" s="26">
        <v>1</v>
      </c>
      <c r="T603" s="14">
        <v>5</v>
      </c>
      <c r="U603" s="6"/>
      <c r="V603" s="14">
        <v>139</v>
      </c>
      <c r="W603" s="14" t="s">
        <v>705</v>
      </c>
      <c r="X603" s="6"/>
      <c r="Y603" s="14">
        <v>0</v>
      </c>
      <c r="Z603" s="30" t="s">
        <v>644</v>
      </c>
      <c r="AA603" t="s">
        <v>1284</v>
      </c>
      <c r="AB603" t="s">
        <v>1284</v>
      </c>
      <c r="AC603" t="s">
        <v>1285</v>
      </c>
      <c r="AD603" t="s">
        <v>1285</v>
      </c>
      <c r="AE603" s="66"/>
      <c r="AF603" s="66"/>
      <c r="AG603" s="66"/>
    </row>
    <row r="604" spans="1:33" ht="15.75" customHeight="1">
      <c r="A604" s="17">
        <v>142</v>
      </c>
      <c r="B604" s="31">
        <v>33725</v>
      </c>
      <c r="C604" s="14">
        <v>5</v>
      </c>
      <c r="D604" s="14">
        <v>1</v>
      </c>
      <c r="E604" s="14" t="s">
        <v>687</v>
      </c>
      <c r="F604" s="14" t="s">
        <v>688</v>
      </c>
      <c r="G604" s="14" t="s">
        <v>711</v>
      </c>
      <c r="H604" s="14" t="s">
        <v>711</v>
      </c>
      <c r="I604" s="14"/>
      <c r="J604" s="14"/>
      <c r="K604" s="14">
        <v>5</v>
      </c>
      <c r="L604" s="14" t="s">
        <v>986</v>
      </c>
      <c r="M604" s="14" t="s">
        <v>692</v>
      </c>
      <c r="N604" s="14" t="s">
        <v>693</v>
      </c>
      <c r="O604" s="26">
        <v>0</v>
      </c>
      <c r="P604" s="14">
        <v>3</v>
      </c>
      <c r="R604" s="14">
        <v>123</v>
      </c>
      <c r="S604" s="26">
        <v>1</v>
      </c>
      <c r="T604" s="14">
        <v>3</v>
      </c>
      <c r="U604" s="6"/>
      <c r="V604" s="14">
        <v>124</v>
      </c>
      <c r="W604" s="14" t="s">
        <v>705</v>
      </c>
      <c r="X604" s="6"/>
      <c r="Y604" s="14">
        <v>0</v>
      </c>
      <c r="Z604" s="30" t="s">
        <v>644</v>
      </c>
      <c r="AA604" t="s">
        <v>1280</v>
      </c>
      <c r="AB604" t="s">
        <v>1280</v>
      </c>
      <c r="AC604" t="s">
        <v>1281</v>
      </c>
      <c r="AD604" t="s">
        <v>1281</v>
      </c>
      <c r="AE604" s="66"/>
      <c r="AF604" s="66"/>
      <c r="AG604" s="66"/>
    </row>
    <row r="605" spans="1:33" ht="15.75" customHeight="1">
      <c r="A605" s="17">
        <v>142</v>
      </c>
      <c r="B605" s="31">
        <v>33725</v>
      </c>
      <c r="C605" s="14">
        <v>5</v>
      </c>
      <c r="D605" s="14">
        <v>1</v>
      </c>
      <c r="E605" s="14" t="s">
        <v>687</v>
      </c>
      <c r="F605" s="14" t="s">
        <v>688</v>
      </c>
      <c r="G605" s="14" t="s">
        <v>711</v>
      </c>
      <c r="H605" s="14" t="s">
        <v>711</v>
      </c>
      <c r="I605" s="14"/>
      <c r="J605" s="14"/>
      <c r="K605" s="14">
        <v>5</v>
      </c>
      <c r="L605" s="14" t="s">
        <v>986</v>
      </c>
      <c r="M605" s="14" t="s">
        <v>692</v>
      </c>
      <c r="N605" s="14" t="s">
        <v>693</v>
      </c>
      <c r="O605" s="26">
        <v>0</v>
      </c>
      <c r="P605" s="14">
        <v>4</v>
      </c>
      <c r="R605" s="14">
        <v>165</v>
      </c>
      <c r="S605" s="26">
        <v>1</v>
      </c>
      <c r="T605" s="14">
        <v>4</v>
      </c>
      <c r="U605" s="6"/>
      <c r="V605" s="14">
        <v>166</v>
      </c>
      <c r="W605" s="14" t="s">
        <v>705</v>
      </c>
      <c r="X605" s="6"/>
      <c r="Y605" s="14">
        <v>0</v>
      </c>
      <c r="Z605" s="30" t="s">
        <v>644</v>
      </c>
      <c r="AA605" t="s">
        <v>1282</v>
      </c>
      <c r="AB605" t="s">
        <v>1282</v>
      </c>
      <c r="AC605" t="s">
        <v>1283</v>
      </c>
      <c r="AD605" t="s">
        <v>1283</v>
      </c>
      <c r="AE605" s="66"/>
      <c r="AF605" s="66"/>
      <c r="AG605" s="66"/>
    </row>
    <row r="606" spans="1:33" ht="15.75" customHeight="1">
      <c r="A606" s="17">
        <v>142</v>
      </c>
      <c r="B606" s="31">
        <v>33725</v>
      </c>
      <c r="C606" s="14">
        <v>5</v>
      </c>
      <c r="D606" s="14">
        <v>1</v>
      </c>
      <c r="E606" s="14" t="s">
        <v>687</v>
      </c>
      <c r="F606" s="14" t="s">
        <v>688</v>
      </c>
      <c r="G606" s="14" t="s">
        <v>711</v>
      </c>
      <c r="H606" s="14" t="s">
        <v>711</v>
      </c>
      <c r="I606" s="14"/>
      <c r="J606" s="14"/>
      <c r="K606" s="14">
        <v>5</v>
      </c>
      <c r="L606" s="14" t="s">
        <v>986</v>
      </c>
      <c r="M606" s="14" t="s">
        <v>692</v>
      </c>
      <c r="N606" s="14" t="s">
        <v>693</v>
      </c>
      <c r="O606" s="26">
        <v>0</v>
      </c>
      <c r="P606" s="14">
        <v>5</v>
      </c>
      <c r="R606" s="14">
        <v>177</v>
      </c>
      <c r="S606" s="26">
        <v>1</v>
      </c>
      <c r="T606" s="14">
        <v>5</v>
      </c>
      <c r="U606" s="6"/>
      <c r="V606" s="14">
        <v>175</v>
      </c>
      <c r="W606" s="14" t="s">
        <v>705</v>
      </c>
      <c r="X606" s="6"/>
      <c r="Y606" s="14">
        <v>0</v>
      </c>
      <c r="Z606" s="30" t="s">
        <v>644</v>
      </c>
      <c r="AA606" t="s">
        <v>1284</v>
      </c>
      <c r="AB606" t="s">
        <v>1284</v>
      </c>
      <c r="AC606" t="s">
        <v>1285</v>
      </c>
      <c r="AD606" t="s">
        <v>1285</v>
      </c>
      <c r="AE606" s="66"/>
      <c r="AF606" s="66"/>
      <c r="AG606" s="66"/>
    </row>
    <row r="607" spans="1:33" ht="15.75" customHeight="1">
      <c r="A607" s="17">
        <v>142</v>
      </c>
      <c r="B607" s="31">
        <v>33725</v>
      </c>
      <c r="C607" s="14">
        <v>3</v>
      </c>
      <c r="D607" s="14">
        <v>2</v>
      </c>
      <c r="E607" s="14" t="s">
        <v>687</v>
      </c>
      <c r="F607" s="14" t="s">
        <v>688</v>
      </c>
      <c r="G607" s="14" t="s">
        <v>711</v>
      </c>
      <c r="H607" s="14" t="s">
        <v>711</v>
      </c>
      <c r="I607" s="14"/>
      <c r="J607" s="14"/>
      <c r="K607" s="14">
        <v>3</v>
      </c>
      <c r="L607" s="14" t="s">
        <v>986</v>
      </c>
      <c r="M607" s="14" t="s">
        <v>692</v>
      </c>
      <c r="N607" s="14" t="s">
        <v>693</v>
      </c>
      <c r="O607" s="26">
        <v>0</v>
      </c>
      <c r="P607" s="14">
        <v>3</v>
      </c>
      <c r="R607" s="14">
        <v>86</v>
      </c>
      <c r="S607" s="26">
        <v>1</v>
      </c>
      <c r="T607" s="14">
        <v>3</v>
      </c>
      <c r="U607" s="6"/>
      <c r="V607" s="14">
        <v>83</v>
      </c>
      <c r="W607" s="14" t="s">
        <v>705</v>
      </c>
      <c r="X607" s="6"/>
      <c r="Y607" s="14">
        <v>0</v>
      </c>
      <c r="Z607" s="30" t="s">
        <v>644</v>
      </c>
      <c r="AA607" t="s">
        <v>1280</v>
      </c>
      <c r="AB607" t="s">
        <v>1280</v>
      </c>
      <c r="AC607" t="s">
        <v>1281</v>
      </c>
      <c r="AD607" t="s">
        <v>1281</v>
      </c>
      <c r="AE607" s="66"/>
      <c r="AF607" s="66"/>
      <c r="AG607" s="66"/>
    </row>
    <row r="608" spans="1:33" ht="15.75" customHeight="1">
      <c r="A608" s="17">
        <v>142</v>
      </c>
      <c r="B608" s="31">
        <v>33725</v>
      </c>
      <c r="C608" s="14">
        <v>3</v>
      </c>
      <c r="D608" s="14">
        <v>2</v>
      </c>
      <c r="E608" s="14" t="s">
        <v>687</v>
      </c>
      <c r="F608" s="14" t="s">
        <v>688</v>
      </c>
      <c r="G608" s="14" t="s">
        <v>711</v>
      </c>
      <c r="H608" s="14" t="s">
        <v>711</v>
      </c>
      <c r="I608" s="14"/>
      <c r="J608" s="14"/>
      <c r="K608" s="14">
        <v>3</v>
      </c>
      <c r="L608" s="14" t="s">
        <v>986</v>
      </c>
      <c r="M608" s="14" t="s">
        <v>692</v>
      </c>
      <c r="N608" s="14" t="s">
        <v>693</v>
      </c>
      <c r="O608" s="26">
        <v>0</v>
      </c>
      <c r="P608" s="14">
        <v>4</v>
      </c>
      <c r="R608" s="14">
        <v>114</v>
      </c>
      <c r="S608" s="26">
        <v>1</v>
      </c>
      <c r="T608" s="14">
        <v>4</v>
      </c>
      <c r="U608" s="6"/>
      <c r="V608" s="14">
        <v>137</v>
      </c>
      <c r="W608" s="14">
        <v>0.05</v>
      </c>
      <c r="X608" s="6"/>
      <c r="Y608" s="14">
        <v>1</v>
      </c>
      <c r="Z608" s="30" t="s">
        <v>644</v>
      </c>
      <c r="AA608" t="s">
        <v>1282</v>
      </c>
      <c r="AB608" t="s">
        <v>1282</v>
      </c>
      <c r="AC608" t="s">
        <v>1283</v>
      </c>
      <c r="AD608" t="s">
        <v>1283</v>
      </c>
      <c r="AE608" s="66"/>
      <c r="AF608" s="66"/>
      <c r="AG608" s="66"/>
    </row>
    <row r="609" spans="1:33" ht="15.75" customHeight="1">
      <c r="A609" s="17">
        <v>142</v>
      </c>
      <c r="B609" s="31">
        <v>33725</v>
      </c>
      <c r="C609" s="14">
        <v>3</v>
      </c>
      <c r="D609" s="14">
        <v>2</v>
      </c>
      <c r="E609" s="14" t="s">
        <v>687</v>
      </c>
      <c r="F609" s="14" t="s">
        <v>688</v>
      </c>
      <c r="G609" s="14" t="s">
        <v>711</v>
      </c>
      <c r="H609" s="14" t="s">
        <v>711</v>
      </c>
      <c r="I609" s="14"/>
      <c r="J609" s="14"/>
      <c r="K609" s="14">
        <v>3</v>
      </c>
      <c r="L609" s="14" t="s">
        <v>986</v>
      </c>
      <c r="M609" s="14" t="s">
        <v>692</v>
      </c>
      <c r="N609" s="14" t="s">
        <v>693</v>
      </c>
      <c r="O609" s="26">
        <v>0</v>
      </c>
      <c r="P609" s="14">
        <v>5</v>
      </c>
      <c r="R609" s="14">
        <v>142</v>
      </c>
      <c r="S609" s="26">
        <v>1</v>
      </c>
      <c r="T609" s="14">
        <v>5</v>
      </c>
      <c r="U609" s="6"/>
      <c r="V609" s="14">
        <v>142</v>
      </c>
      <c r="W609" s="14" t="s">
        <v>705</v>
      </c>
      <c r="X609" s="6"/>
      <c r="Y609" s="14">
        <v>0</v>
      </c>
      <c r="Z609" s="30" t="s">
        <v>644</v>
      </c>
      <c r="AA609" t="s">
        <v>1284</v>
      </c>
      <c r="AB609" t="s">
        <v>1284</v>
      </c>
      <c r="AC609" t="s">
        <v>1285</v>
      </c>
      <c r="AD609" t="s">
        <v>1285</v>
      </c>
      <c r="AE609" s="66"/>
      <c r="AF609" s="66"/>
      <c r="AG609" s="66"/>
    </row>
    <row r="610" spans="1:33" ht="15.75" customHeight="1">
      <c r="A610" s="17">
        <v>142</v>
      </c>
      <c r="B610" s="31">
        <v>33725</v>
      </c>
      <c r="C610" s="14">
        <v>4</v>
      </c>
      <c r="D610" s="14">
        <v>2</v>
      </c>
      <c r="E610" s="14" t="s">
        <v>687</v>
      </c>
      <c r="F610" s="14" t="s">
        <v>688</v>
      </c>
      <c r="G610" s="14" t="s">
        <v>711</v>
      </c>
      <c r="H610" s="14" t="s">
        <v>711</v>
      </c>
      <c r="I610" s="14"/>
      <c r="J610" s="14"/>
      <c r="K610" s="14">
        <v>4</v>
      </c>
      <c r="L610" s="14" t="s">
        <v>986</v>
      </c>
      <c r="M610" s="14" t="s">
        <v>692</v>
      </c>
      <c r="N610" s="14" t="s">
        <v>693</v>
      </c>
      <c r="O610" s="26">
        <v>0</v>
      </c>
      <c r="P610" s="14">
        <v>3</v>
      </c>
      <c r="R610" s="14">
        <v>62</v>
      </c>
      <c r="S610" s="26">
        <v>1</v>
      </c>
      <c r="T610" s="14">
        <v>3</v>
      </c>
      <c r="U610" s="6"/>
      <c r="V610" s="14">
        <v>76</v>
      </c>
      <c r="W610" s="14">
        <v>0.05</v>
      </c>
      <c r="X610" s="6"/>
      <c r="Y610" s="14">
        <v>1</v>
      </c>
      <c r="Z610" s="30" t="s">
        <v>644</v>
      </c>
      <c r="AA610" t="s">
        <v>1280</v>
      </c>
      <c r="AB610" t="s">
        <v>1280</v>
      </c>
      <c r="AC610" t="s">
        <v>1281</v>
      </c>
      <c r="AD610" t="s">
        <v>1281</v>
      </c>
      <c r="AE610" s="66"/>
      <c r="AF610" s="66"/>
      <c r="AG610" s="66"/>
    </row>
    <row r="611" spans="1:33" ht="15.75" customHeight="1">
      <c r="A611" s="17">
        <v>142</v>
      </c>
      <c r="B611" s="31">
        <v>33725</v>
      </c>
      <c r="C611" s="14">
        <v>4</v>
      </c>
      <c r="D611" s="14">
        <v>2</v>
      </c>
      <c r="E611" s="14" t="s">
        <v>687</v>
      </c>
      <c r="F611" s="14" t="s">
        <v>688</v>
      </c>
      <c r="G611" s="14" t="s">
        <v>711</v>
      </c>
      <c r="H611" s="14" t="s">
        <v>711</v>
      </c>
      <c r="I611" s="14"/>
      <c r="J611" s="14"/>
      <c r="K611" s="14">
        <v>4</v>
      </c>
      <c r="L611" s="14" t="s">
        <v>986</v>
      </c>
      <c r="M611" s="14" t="s">
        <v>692</v>
      </c>
      <c r="N611" s="14" t="s">
        <v>693</v>
      </c>
      <c r="O611" s="26">
        <v>0</v>
      </c>
      <c r="P611" s="14">
        <v>4</v>
      </c>
      <c r="R611" s="14">
        <v>98</v>
      </c>
      <c r="S611" s="26">
        <v>1</v>
      </c>
      <c r="T611" s="14">
        <v>4</v>
      </c>
      <c r="U611" s="6"/>
      <c r="V611" s="14">
        <v>123</v>
      </c>
      <c r="W611" s="14">
        <v>0.05</v>
      </c>
      <c r="X611" s="6"/>
      <c r="Y611" s="14">
        <v>1</v>
      </c>
      <c r="Z611" s="30" t="s">
        <v>644</v>
      </c>
      <c r="AA611" t="s">
        <v>1282</v>
      </c>
      <c r="AB611" t="s">
        <v>1282</v>
      </c>
      <c r="AC611" t="s">
        <v>1283</v>
      </c>
      <c r="AD611" t="s">
        <v>1283</v>
      </c>
      <c r="AE611" s="66"/>
      <c r="AF611" s="66"/>
      <c r="AG611" s="66"/>
    </row>
    <row r="612" spans="1:33" ht="15.75" customHeight="1">
      <c r="A612" s="17">
        <v>142</v>
      </c>
      <c r="B612" s="31">
        <v>33725</v>
      </c>
      <c r="C612" s="14">
        <v>4</v>
      </c>
      <c r="D612" s="14">
        <v>2</v>
      </c>
      <c r="E612" s="14" t="s">
        <v>687</v>
      </c>
      <c r="F612" s="14" t="s">
        <v>688</v>
      </c>
      <c r="G612" s="14" t="s">
        <v>711</v>
      </c>
      <c r="H612" s="14" t="s">
        <v>711</v>
      </c>
      <c r="I612" s="14"/>
      <c r="J612" s="14"/>
      <c r="K612" s="14">
        <v>4</v>
      </c>
      <c r="L612" s="14" t="s">
        <v>986</v>
      </c>
      <c r="M612" s="14" t="s">
        <v>692</v>
      </c>
      <c r="N612" s="14" t="s">
        <v>693</v>
      </c>
      <c r="O612" s="26">
        <v>0</v>
      </c>
      <c r="P612" s="14">
        <v>5</v>
      </c>
      <c r="R612" s="14">
        <v>145</v>
      </c>
      <c r="S612" s="26">
        <v>1</v>
      </c>
      <c r="T612" s="14">
        <v>5</v>
      </c>
      <c r="U612" s="6"/>
      <c r="V612" s="14">
        <v>147</v>
      </c>
      <c r="W612" s="14" t="s">
        <v>705</v>
      </c>
      <c r="X612" s="6"/>
      <c r="Y612" s="14">
        <v>0</v>
      </c>
      <c r="Z612" s="30" t="s">
        <v>644</v>
      </c>
      <c r="AA612" t="s">
        <v>1284</v>
      </c>
      <c r="AB612" t="s">
        <v>1284</v>
      </c>
      <c r="AC612" t="s">
        <v>1285</v>
      </c>
      <c r="AD612" t="s">
        <v>1285</v>
      </c>
      <c r="AE612" s="66"/>
      <c r="AF612" s="66"/>
      <c r="AG612" s="66"/>
    </row>
    <row r="613" spans="1:33" ht="15.75" customHeight="1">
      <c r="A613" s="17">
        <v>142</v>
      </c>
      <c r="B613" s="31">
        <v>33725</v>
      </c>
      <c r="C613" s="14">
        <v>5</v>
      </c>
      <c r="D613" s="14">
        <v>2</v>
      </c>
      <c r="E613" s="14" t="s">
        <v>687</v>
      </c>
      <c r="F613" s="14" t="s">
        <v>688</v>
      </c>
      <c r="G613" s="14" t="s">
        <v>711</v>
      </c>
      <c r="H613" s="14" t="s">
        <v>711</v>
      </c>
      <c r="I613" s="14"/>
      <c r="J613" s="14"/>
      <c r="K613" s="14">
        <v>5</v>
      </c>
      <c r="L613" s="14" t="s">
        <v>986</v>
      </c>
      <c r="M613" s="14" t="s">
        <v>692</v>
      </c>
      <c r="N613" s="14" t="s">
        <v>693</v>
      </c>
      <c r="O613" s="26">
        <v>0</v>
      </c>
      <c r="P613" s="14">
        <v>3</v>
      </c>
      <c r="R613" s="14">
        <v>114</v>
      </c>
      <c r="S613" s="26">
        <v>1</v>
      </c>
      <c r="T613" s="14">
        <v>3</v>
      </c>
      <c r="U613" s="6"/>
      <c r="V613" s="14">
        <v>118</v>
      </c>
      <c r="W613" s="14" t="s">
        <v>705</v>
      </c>
      <c r="X613" s="6"/>
      <c r="Y613" s="14">
        <v>0</v>
      </c>
      <c r="Z613" s="30" t="s">
        <v>644</v>
      </c>
      <c r="AA613" t="s">
        <v>1280</v>
      </c>
      <c r="AB613" t="s">
        <v>1280</v>
      </c>
      <c r="AC613" t="s">
        <v>1281</v>
      </c>
      <c r="AD613" t="s">
        <v>1281</v>
      </c>
      <c r="AE613" s="66"/>
      <c r="AF613" s="66"/>
      <c r="AG613" s="66"/>
    </row>
    <row r="614" spans="1:33" ht="15.75" customHeight="1">
      <c r="A614" s="17">
        <v>142</v>
      </c>
      <c r="B614" s="31">
        <v>33725</v>
      </c>
      <c r="C614" s="14">
        <v>5</v>
      </c>
      <c r="D614" s="14">
        <v>2</v>
      </c>
      <c r="E614" s="14" t="s">
        <v>687</v>
      </c>
      <c r="F614" s="14" t="s">
        <v>688</v>
      </c>
      <c r="G614" s="14" t="s">
        <v>711</v>
      </c>
      <c r="H614" s="14" t="s">
        <v>711</v>
      </c>
      <c r="I614" s="14"/>
      <c r="J614" s="14"/>
      <c r="K614" s="14">
        <v>5</v>
      </c>
      <c r="L614" s="14" t="s">
        <v>986</v>
      </c>
      <c r="M614" s="14" t="s">
        <v>692</v>
      </c>
      <c r="N614" s="14" t="s">
        <v>693</v>
      </c>
      <c r="O614" s="26">
        <v>0</v>
      </c>
      <c r="P614" s="14">
        <v>4</v>
      </c>
      <c r="R614" s="14">
        <v>139</v>
      </c>
      <c r="S614" s="26">
        <v>1</v>
      </c>
      <c r="T614" s="14">
        <v>4</v>
      </c>
      <c r="U614" s="6"/>
      <c r="V614" s="14">
        <v>144</v>
      </c>
      <c r="W614" s="14" t="s">
        <v>705</v>
      </c>
      <c r="X614" s="6"/>
      <c r="Y614" s="14">
        <v>0</v>
      </c>
      <c r="Z614" s="30" t="s">
        <v>644</v>
      </c>
      <c r="AA614" t="s">
        <v>1282</v>
      </c>
      <c r="AB614" t="s">
        <v>1282</v>
      </c>
      <c r="AC614" t="s">
        <v>1283</v>
      </c>
      <c r="AD614" t="s">
        <v>1283</v>
      </c>
      <c r="AE614" s="66"/>
      <c r="AF614" s="66"/>
      <c r="AG614" s="66"/>
    </row>
    <row r="615" spans="1:33" ht="15.75" customHeight="1">
      <c r="A615" s="17">
        <v>142</v>
      </c>
      <c r="B615" s="31">
        <v>33725</v>
      </c>
      <c r="C615" s="14">
        <v>5</v>
      </c>
      <c r="D615" s="14">
        <v>2</v>
      </c>
      <c r="E615" s="14" t="s">
        <v>687</v>
      </c>
      <c r="F615" s="14" t="s">
        <v>688</v>
      </c>
      <c r="G615" s="14" t="s">
        <v>711</v>
      </c>
      <c r="H615" s="14" t="s">
        <v>711</v>
      </c>
      <c r="I615" s="14"/>
      <c r="J615" s="14"/>
      <c r="K615" s="14">
        <v>5</v>
      </c>
      <c r="L615" s="14" t="s">
        <v>986</v>
      </c>
      <c r="M615" s="14" t="s">
        <v>692</v>
      </c>
      <c r="N615" s="14" t="s">
        <v>693</v>
      </c>
      <c r="O615" s="26">
        <v>0</v>
      </c>
      <c r="P615" s="14">
        <v>5</v>
      </c>
      <c r="R615" s="14">
        <v>176</v>
      </c>
      <c r="S615" s="26">
        <v>1</v>
      </c>
      <c r="T615" s="14">
        <v>5</v>
      </c>
      <c r="U615" s="6"/>
      <c r="V615" s="14">
        <v>177</v>
      </c>
      <c r="W615" s="14" t="s">
        <v>705</v>
      </c>
      <c r="X615" s="6"/>
      <c r="Y615" s="14">
        <v>0</v>
      </c>
      <c r="Z615" s="30" t="s">
        <v>644</v>
      </c>
      <c r="AA615" t="s">
        <v>1284</v>
      </c>
      <c r="AB615" t="s">
        <v>1284</v>
      </c>
      <c r="AC615" t="s">
        <v>1285</v>
      </c>
      <c r="AD615" t="s">
        <v>1285</v>
      </c>
      <c r="AE615" s="66"/>
      <c r="AF615" s="66"/>
      <c r="AG615" s="66"/>
    </row>
    <row r="616" spans="1:33" ht="15.75" customHeight="1">
      <c r="A616" s="17">
        <v>143</v>
      </c>
      <c r="B616" s="31">
        <v>34394</v>
      </c>
      <c r="C616" s="14">
        <v>1</v>
      </c>
      <c r="D616" s="14">
        <v>1</v>
      </c>
      <c r="E616" s="14" t="s">
        <v>687</v>
      </c>
      <c r="F616" s="14" t="s">
        <v>688</v>
      </c>
      <c r="G616" s="14" t="s">
        <v>711</v>
      </c>
      <c r="H616" s="14" t="s">
        <v>711</v>
      </c>
      <c r="I616" s="14"/>
      <c r="J616" s="14"/>
      <c r="K616" s="14">
        <v>1</v>
      </c>
      <c r="L616" s="14" t="s">
        <v>986</v>
      </c>
      <c r="M616" s="14" t="s">
        <v>1286</v>
      </c>
      <c r="N616" s="14" t="s">
        <v>693</v>
      </c>
      <c r="O616" s="26">
        <v>0</v>
      </c>
      <c r="R616" s="14">
        <v>10.3</v>
      </c>
      <c r="S616" s="59">
        <v>1</v>
      </c>
      <c r="T616" s="6"/>
      <c r="U616" s="6"/>
      <c r="V616" s="14">
        <v>10.4</v>
      </c>
      <c r="W616" s="6" t="s">
        <v>705</v>
      </c>
      <c r="X616" s="6"/>
      <c r="Y616" s="14">
        <v>0</v>
      </c>
      <c r="Z616" s="30" t="s">
        <v>599</v>
      </c>
      <c r="AA616" t="s">
        <v>1053</v>
      </c>
      <c r="AB616" t="s">
        <v>1053</v>
      </c>
      <c r="AC616" t="s">
        <v>1061</v>
      </c>
      <c r="AD616" t="s">
        <v>1061</v>
      </c>
      <c r="AE616" s="25" t="s">
        <v>1287</v>
      </c>
      <c r="AF616" s="25" t="s">
        <v>1288</v>
      </c>
      <c r="AG616" s="25"/>
    </row>
    <row r="617" spans="1:33" ht="15.75" customHeight="1">
      <c r="A617" s="17">
        <v>143</v>
      </c>
      <c r="B617" s="31">
        <v>34394</v>
      </c>
      <c r="C617" s="14">
        <v>1</v>
      </c>
      <c r="D617" s="14">
        <v>1</v>
      </c>
      <c r="E617" s="14" t="s">
        <v>687</v>
      </c>
      <c r="F617" s="14" t="s">
        <v>688</v>
      </c>
      <c r="G617" s="14" t="s">
        <v>711</v>
      </c>
      <c r="H617" s="14" t="s">
        <v>711</v>
      </c>
      <c r="I617" s="14"/>
      <c r="J617" s="14"/>
      <c r="K617" s="14">
        <v>1</v>
      </c>
      <c r="L617" s="14" t="s">
        <v>986</v>
      </c>
      <c r="M617" s="14" t="s">
        <v>1286</v>
      </c>
      <c r="N617" s="14" t="s">
        <v>693</v>
      </c>
      <c r="O617" s="26">
        <v>0</v>
      </c>
      <c r="R617" s="14">
        <v>10.3</v>
      </c>
      <c r="S617" s="59">
        <v>2</v>
      </c>
      <c r="T617" s="6"/>
      <c r="U617" s="6"/>
      <c r="V617" s="14">
        <v>10.1</v>
      </c>
      <c r="W617" s="14" t="s">
        <v>705</v>
      </c>
      <c r="X617" s="14"/>
      <c r="Y617" s="14">
        <v>0</v>
      </c>
      <c r="Z617" s="30" t="s">
        <v>599</v>
      </c>
      <c r="AA617" t="s">
        <v>1053</v>
      </c>
      <c r="AB617" t="s">
        <v>1053</v>
      </c>
      <c r="AC617" t="s">
        <v>1064</v>
      </c>
      <c r="AD617" t="s">
        <v>1064</v>
      </c>
      <c r="AE617" s="25" t="s">
        <v>1287</v>
      </c>
      <c r="AF617" s="25" t="s">
        <v>1288</v>
      </c>
      <c r="AG617" s="25"/>
    </row>
    <row r="618" spans="1:33" ht="15.75" customHeight="1">
      <c r="A618" s="17">
        <v>143</v>
      </c>
      <c r="B618" s="31">
        <v>34394</v>
      </c>
      <c r="C618" s="14">
        <v>1</v>
      </c>
      <c r="D618" s="14">
        <v>1</v>
      </c>
      <c r="E618" s="14" t="s">
        <v>687</v>
      </c>
      <c r="F618" s="14" t="s">
        <v>688</v>
      </c>
      <c r="G618" s="14" t="s">
        <v>711</v>
      </c>
      <c r="H618" s="14" t="s">
        <v>711</v>
      </c>
      <c r="I618" s="14"/>
      <c r="J618" s="14"/>
      <c r="K618" s="14">
        <v>1</v>
      </c>
      <c r="L618" s="14" t="s">
        <v>986</v>
      </c>
      <c r="M618" s="14" t="s">
        <v>1286</v>
      </c>
      <c r="N618" s="14" t="s">
        <v>693</v>
      </c>
      <c r="O618" s="26">
        <v>1</v>
      </c>
      <c r="R618" s="14">
        <v>10.4</v>
      </c>
      <c r="S618" s="59">
        <v>2</v>
      </c>
      <c r="T618" s="6"/>
      <c r="U618" s="6"/>
      <c r="V618" s="14">
        <v>10.1</v>
      </c>
      <c r="W618" s="14">
        <v>0.05</v>
      </c>
      <c r="X618" s="14"/>
      <c r="Y618" s="14">
        <v>1</v>
      </c>
      <c r="Z618" s="30" t="s">
        <v>599</v>
      </c>
      <c r="AA618" t="s">
        <v>1061</v>
      </c>
      <c r="AB618" t="s">
        <v>1061</v>
      </c>
      <c r="AC618" t="s">
        <v>1064</v>
      </c>
      <c r="AD618" t="s">
        <v>1064</v>
      </c>
      <c r="AE618" s="25" t="s">
        <v>1287</v>
      </c>
      <c r="AF618" s="25" t="s">
        <v>1288</v>
      </c>
      <c r="AG618" s="25"/>
    </row>
    <row r="619" spans="1:33" ht="15.75" customHeight="1">
      <c r="A619" s="17">
        <v>143</v>
      </c>
      <c r="B619" s="31">
        <v>34394</v>
      </c>
      <c r="C619" s="14">
        <v>2</v>
      </c>
      <c r="D619" s="14">
        <v>1</v>
      </c>
      <c r="E619" s="14" t="s">
        <v>687</v>
      </c>
      <c r="F619" s="14" t="s">
        <v>688</v>
      </c>
      <c r="G619" s="14" t="s">
        <v>711</v>
      </c>
      <c r="H619" s="14" t="s">
        <v>711</v>
      </c>
      <c r="I619" s="14"/>
      <c r="J619" s="14"/>
      <c r="K619" s="14">
        <v>2</v>
      </c>
      <c r="L619" s="14" t="s">
        <v>986</v>
      </c>
      <c r="M619" s="14" t="s">
        <v>1286</v>
      </c>
      <c r="N619" s="14" t="s">
        <v>693</v>
      </c>
      <c r="O619" s="26">
        <v>0</v>
      </c>
      <c r="R619" s="14">
        <v>8.9</v>
      </c>
      <c r="S619" s="59">
        <v>1</v>
      </c>
      <c r="T619" s="6"/>
      <c r="U619" s="6"/>
      <c r="V619" s="14">
        <v>9</v>
      </c>
      <c r="W619" s="14" t="s">
        <v>705</v>
      </c>
      <c r="X619" s="14"/>
      <c r="Y619" s="14">
        <v>0</v>
      </c>
      <c r="Z619" s="30" t="s">
        <v>599</v>
      </c>
      <c r="AA619" t="s">
        <v>1053</v>
      </c>
      <c r="AB619" t="s">
        <v>1053</v>
      </c>
      <c r="AC619" t="s">
        <v>1061</v>
      </c>
      <c r="AD619" t="s">
        <v>1061</v>
      </c>
      <c r="AE619" s="25" t="s">
        <v>1287</v>
      </c>
      <c r="AF619" s="25" t="s">
        <v>1288</v>
      </c>
      <c r="AG619" s="25"/>
    </row>
    <row r="620" spans="1:33" ht="15.75" customHeight="1">
      <c r="A620" s="17">
        <v>143</v>
      </c>
      <c r="B620" s="31">
        <v>34394</v>
      </c>
      <c r="C620" s="14">
        <v>2</v>
      </c>
      <c r="D620" s="14">
        <v>1</v>
      </c>
      <c r="E620" s="14" t="s">
        <v>687</v>
      </c>
      <c r="F620" s="14" t="s">
        <v>688</v>
      </c>
      <c r="G620" s="14" t="s">
        <v>711</v>
      </c>
      <c r="H620" s="14" t="s">
        <v>711</v>
      </c>
      <c r="I620" s="14"/>
      <c r="J620" s="14"/>
      <c r="K620" s="14">
        <v>2</v>
      </c>
      <c r="L620" s="14" t="s">
        <v>986</v>
      </c>
      <c r="M620" s="14" t="s">
        <v>1286</v>
      </c>
      <c r="N620" s="14" t="s">
        <v>693</v>
      </c>
      <c r="O620" s="26">
        <v>0</v>
      </c>
      <c r="R620" s="14">
        <v>8.9</v>
      </c>
      <c r="S620" s="59">
        <v>2</v>
      </c>
      <c r="T620" s="6"/>
      <c r="U620" s="6"/>
      <c r="V620" s="14">
        <v>8.6999999999999993</v>
      </c>
      <c r="W620" s="14">
        <v>0.05</v>
      </c>
      <c r="X620" s="14"/>
      <c r="Y620" s="14">
        <v>1</v>
      </c>
      <c r="Z620" s="30" t="s">
        <v>599</v>
      </c>
      <c r="AA620" t="s">
        <v>1053</v>
      </c>
      <c r="AB620" t="s">
        <v>1053</v>
      </c>
      <c r="AC620" t="s">
        <v>1064</v>
      </c>
      <c r="AD620" t="s">
        <v>1064</v>
      </c>
      <c r="AE620" s="25" t="s">
        <v>1287</v>
      </c>
      <c r="AF620" s="25" t="s">
        <v>1288</v>
      </c>
      <c r="AG620" s="25"/>
    </row>
    <row r="621" spans="1:33" ht="15.75" customHeight="1">
      <c r="A621" s="17">
        <v>143</v>
      </c>
      <c r="B621" s="31">
        <v>34394</v>
      </c>
      <c r="C621" s="14">
        <v>2</v>
      </c>
      <c r="D621" s="14">
        <v>1</v>
      </c>
      <c r="E621" s="14" t="s">
        <v>687</v>
      </c>
      <c r="F621" s="14" t="s">
        <v>688</v>
      </c>
      <c r="G621" s="14" t="s">
        <v>711</v>
      </c>
      <c r="H621" s="14" t="s">
        <v>711</v>
      </c>
      <c r="I621" s="14"/>
      <c r="J621" s="14"/>
      <c r="K621" s="14">
        <v>2</v>
      </c>
      <c r="L621" s="14" t="s">
        <v>986</v>
      </c>
      <c r="M621" s="14" t="s">
        <v>1286</v>
      </c>
      <c r="N621" s="14" t="s">
        <v>693</v>
      </c>
      <c r="O621" s="26">
        <v>1</v>
      </c>
      <c r="R621" s="14">
        <v>9</v>
      </c>
      <c r="S621" s="59">
        <v>2</v>
      </c>
      <c r="T621" s="6"/>
      <c r="U621" s="6"/>
      <c r="V621" s="14">
        <v>8.6999999999999993</v>
      </c>
      <c r="W621" s="14">
        <v>0.05</v>
      </c>
      <c r="X621" s="14"/>
      <c r="Y621" s="14">
        <v>1</v>
      </c>
      <c r="Z621" s="30" t="s">
        <v>599</v>
      </c>
      <c r="AA621" t="s">
        <v>1061</v>
      </c>
      <c r="AB621" t="s">
        <v>1061</v>
      </c>
      <c r="AC621" t="s">
        <v>1064</v>
      </c>
      <c r="AD621" t="s">
        <v>1064</v>
      </c>
      <c r="AE621" s="25" t="s">
        <v>1287</v>
      </c>
      <c r="AF621" s="25" t="s">
        <v>1288</v>
      </c>
      <c r="AG621" s="25"/>
    </row>
    <row r="622" spans="1:33" ht="15.75" customHeight="1">
      <c r="A622" s="17">
        <v>143</v>
      </c>
      <c r="B622" s="31">
        <v>34394</v>
      </c>
      <c r="C622" s="14">
        <v>3</v>
      </c>
      <c r="D622" s="14">
        <v>1</v>
      </c>
      <c r="E622" s="14" t="s">
        <v>687</v>
      </c>
      <c r="F622" s="14" t="s">
        <v>688</v>
      </c>
      <c r="G622" s="14" t="s">
        <v>711</v>
      </c>
      <c r="H622" s="14" t="s">
        <v>711</v>
      </c>
      <c r="I622" s="14"/>
      <c r="J622" s="14"/>
      <c r="K622" s="14">
        <v>3</v>
      </c>
      <c r="L622" s="14" t="s">
        <v>986</v>
      </c>
      <c r="M622" s="14" t="s">
        <v>1286</v>
      </c>
      <c r="N622" s="14" t="s">
        <v>693</v>
      </c>
      <c r="O622" s="26">
        <v>0</v>
      </c>
      <c r="R622" s="14">
        <v>11.2</v>
      </c>
      <c r="S622" s="59">
        <v>1</v>
      </c>
      <c r="T622" s="6"/>
      <c r="U622" s="6"/>
      <c r="V622" s="14">
        <v>10.6</v>
      </c>
      <c r="W622" s="14">
        <v>0.05</v>
      </c>
      <c r="X622" s="14"/>
      <c r="Y622" s="14">
        <v>1</v>
      </c>
      <c r="Z622" s="30" t="s">
        <v>599</v>
      </c>
      <c r="AA622" t="s">
        <v>1053</v>
      </c>
      <c r="AB622" t="s">
        <v>1053</v>
      </c>
      <c r="AC622" t="s">
        <v>1061</v>
      </c>
      <c r="AD622" t="s">
        <v>1061</v>
      </c>
      <c r="AE622" s="25" t="s">
        <v>1287</v>
      </c>
      <c r="AF622" s="25" t="s">
        <v>1288</v>
      </c>
      <c r="AG622" s="25"/>
    </row>
    <row r="623" spans="1:33" ht="15.75" customHeight="1">
      <c r="A623" s="17">
        <v>143</v>
      </c>
      <c r="B623" s="31">
        <v>34394</v>
      </c>
      <c r="C623" s="14">
        <v>3</v>
      </c>
      <c r="D623" s="14">
        <v>1</v>
      </c>
      <c r="E623" s="14" t="s">
        <v>687</v>
      </c>
      <c r="F623" s="14" t="s">
        <v>688</v>
      </c>
      <c r="G623" s="14" t="s">
        <v>711</v>
      </c>
      <c r="H623" s="14" t="s">
        <v>711</v>
      </c>
      <c r="I623" s="14"/>
      <c r="J623" s="14"/>
      <c r="K623" s="14">
        <v>3</v>
      </c>
      <c r="L623" s="14" t="s">
        <v>986</v>
      </c>
      <c r="M623" s="14" t="s">
        <v>1286</v>
      </c>
      <c r="N623" s="14" t="s">
        <v>693</v>
      </c>
      <c r="O623" s="26">
        <v>0</v>
      </c>
      <c r="R623" s="14">
        <v>11.2</v>
      </c>
      <c r="S623" s="59">
        <v>2</v>
      </c>
      <c r="T623" s="6"/>
      <c r="U623" s="6"/>
      <c r="V623" s="14">
        <v>10.4</v>
      </c>
      <c r="W623" s="14">
        <v>0.05</v>
      </c>
      <c r="X623" s="14"/>
      <c r="Y623" s="14">
        <v>1</v>
      </c>
      <c r="Z623" s="30" t="s">
        <v>599</v>
      </c>
      <c r="AA623" t="s">
        <v>1053</v>
      </c>
      <c r="AB623" t="s">
        <v>1053</v>
      </c>
      <c r="AC623" t="s">
        <v>1064</v>
      </c>
      <c r="AD623" t="s">
        <v>1064</v>
      </c>
      <c r="AE623" s="25" t="s">
        <v>1287</v>
      </c>
      <c r="AF623" s="25" t="s">
        <v>1288</v>
      </c>
      <c r="AG623" s="25"/>
    </row>
    <row r="624" spans="1:33" ht="15.75" customHeight="1">
      <c r="A624" s="17">
        <v>143</v>
      </c>
      <c r="B624" s="31">
        <v>34394</v>
      </c>
      <c r="C624" s="14">
        <v>3</v>
      </c>
      <c r="D624" s="14">
        <v>1</v>
      </c>
      <c r="E624" s="14" t="s">
        <v>687</v>
      </c>
      <c r="F624" s="14" t="s">
        <v>688</v>
      </c>
      <c r="G624" s="14" t="s">
        <v>711</v>
      </c>
      <c r="H624" s="14" t="s">
        <v>711</v>
      </c>
      <c r="I624" s="14"/>
      <c r="J624" s="14"/>
      <c r="K624" s="14">
        <v>3</v>
      </c>
      <c r="L624" s="14" t="s">
        <v>986</v>
      </c>
      <c r="M624" s="14" t="s">
        <v>1286</v>
      </c>
      <c r="N624" s="14" t="s">
        <v>693</v>
      </c>
      <c r="O624" s="26">
        <v>1</v>
      </c>
      <c r="R624" s="14">
        <v>10.6</v>
      </c>
      <c r="S624" s="59">
        <v>2</v>
      </c>
      <c r="T624" s="6"/>
      <c r="U624" s="6"/>
      <c r="V624" s="14">
        <v>10.4</v>
      </c>
      <c r="W624" s="14" t="s">
        <v>705</v>
      </c>
      <c r="X624" s="14"/>
      <c r="Y624" s="14">
        <v>0</v>
      </c>
      <c r="Z624" s="30" t="s">
        <v>599</v>
      </c>
      <c r="AA624" t="s">
        <v>1061</v>
      </c>
      <c r="AB624" t="s">
        <v>1061</v>
      </c>
      <c r="AC624" t="s">
        <v>1064</v>
      </c>
      <c r="AD624" t="s">
        <v>1064</v>
      </c>
      <c r="AE624" s="25" t="s">
        <v>1287</v>
      </c>
      <c r="AF624" s="25" t="s">
        <v>1288</v>
      </c>
      <c r="AG624" s="25"/>
    </row>
    <row r="625" spans="1:33" ht="15.75" customHeight="1">
      <c r="A625" s="17">
        <v>143</v>
      </c>
      <c r="B625" s="31">
        <v>34394</v>
      </c>
      <c r="C625" s="14">
        <v>1</v>
      </c>
      <c r="D625" s="14">
        <v>2</v>
      </c>
      <c r="E625" s="14" t="s">
        <v>687</v>
      </c>
      <c r="F625" s="14" t="s">
        <v>688</v>
      </c>
      <c r="G625" s="14" t="s">
        <v>711</v>
      </c>
      <c r="H625" s="14" t="s">
        <v>711</v>
      </c>
      <c r="I625" s="14"/>
      <c r="J625" s="14"/>
      <c r="K625" s="14">
        <v>1</v>
      </c>
      <c r="L625" s="14" t="s">
        <v>986</v>
      </c>
      <c r="M625" s="14" t="s">
        <v>1286</v>
      </c>
      <c r="N625" s="14" t="s">
        <v>693</v>
      </c>
      <c r="O625" s="26">
        <v>0</v>
      </c>
      <c r="R625" s="14">
        <v>13.3</v>
      </c>
      <c r="S625" s="59">
        <v>1</v>
      </c>
      <c r="T625" s="6"/>
      <c r="U625" s="6"/>
      <c r="V625" s="14">
        <v>13.2</v>
      </c>
      <c r="W625" s="6" t="s">
        <v>705</v>
      </c>
      <c r="X625" s="6"/>
      <c r="Y625" s="14">
        <v>0</v>
      </c>
      <c r="Z625" s="30" t="s">
        <v>599</v>
      </c>
      <c r="AA625" t="s">
        <v>1053</v>
      </c>
      <c r="AB625" t="s">
        <v>1053</v>
      </c>
      <c r="AC625" t="s">
        <v>1061</v>
      </c>
      <c r="AD625" t="s">
        <v>1061</v>
      </c>
      <c r="AE625" s="25" t="s">
        <v>1287</v>
      </c>
      <c r="AF625" s="25" t="s">
        <v>1288</v>
      </c>
      <c r="AG625" s="25"/>
    </row>
    <row r="626" spans="1:33" ht="15.75" customHeight="1">
      <c r="A626" s="17">
        <v>143</v>
      </c>
      <c r="B626" s="31">
        <v>34394</v>
      </c>
      <c r="C626" s="14">
        <v>1</v>
      </c>
      <c r="D626" s="14">
        <v>2</v>
      </c>
      <c r="E626" s="14" t="s">
        <v>687</v>
      </c>
      <c r="F626" s="14" t="s">
        <v>688</v>
      </c>
      <c r="G626" s="14" t="s">
        <v>711</v>
      </c>
      <c r="H626" s="14" t="s">
        <v>711</v>
      </c>
      <c r="I626" s="14"/>
      <c r="J626" s="14"/>
      <c r="K626" s="14">
        <v>1</v>
      </c>
      <c r="L626" s="14" t="s">
        <v>986</v>
      </c>
      <c r="M626" s="14" t="s">
        <v>1286</v>
      </c>
      <c r="N626" s="14" t="s">
        <v>693</v>
      </c>
      <c r="O626" s="26">
        <v>0</v>
      </c>
      <c r="R626" s="14">
        <v>13.3</v>
      </c>
      <c r="S626" s="59">
        <v>2</v>
      </c>
      <c r="T626" s="6"/>
      <c r="U626" s="6"/>
      <c r="V626" s="14">
        <v>13.1</v>
      </c>
      <c r="W626" s="14" t="s">
        <v>705</v>
      </c>
      <c r="X626" s="14"/>
      <c r="Y626" s="14">
        <v>0</v>
      </c>
      <c r="Z626" s="30" t="s">
        <v>599</v>
      </c>
      <c r="AA626" t="s">
        <v>1053</v>
      </c>
      <c r="AB626" t="s">
        <v>1053</v>
      </c>
      <c r="AC626" t="s">
        <v>1064</v>
      </c>
      <c r="AD626" t="s">
        <v>1064</v>
      </c>
      <c r="AE626" s="25" t="s">
        <v>1287</v>
      </c>
      <c r="AF626" s="25" t="s">
        <v>1288</v>
      </c>
      <c r="AG626" s="25"/>
    </row>
    <row r="627" spans="1:33" ht="15.75" customHeight="1">
      <c r="A627" s="17">
        <v>143</v>
      </c>
      <c r="B627" s="31">
        <v>34394</v>
      </c>
      <c r="C627" s="14">
        <v>1</v>
      </c>
      <c r="D627" s="14">
        <v>2</v>
      </c>
      <c r="E627" s="14" t="s">
        <v>687</v>
      </c>
      <c r="F627" s="14" t="s">
        <v>688</v>
      </c>
      <c r="G627" s="14" t="s">
        <v>711</v>
      </c>
      <c r="H627" s="14" t="s">
        <v>711</v>
      </c>
      <c r="I627" s="14"/>
      <c r="J627" s="14"/>
      <c r="K627" s="14">
        <v>1</v>
      </c>
      <c r="L627" s="14" t="s">
        <v>986</v>
      </c>
      <c r="M627" s="14" t="s">
        <v>1286</v>
      </c>
      <c r="N627" s="14" t="s">
        <v>693</v>
      </c>
      <c r="O627" s="26">
        <v>1</v>
      </c>
      <c r="R627" s="14">
        <v>13.2</v>
      </c>
      <c r="S627" s="59">
        <v>2</v>
      </c>
      <c r="T627" s="6"/>
      <c r="U627" s="6"/>
      <c r="V627" s="14">
        <v>13.1</v>
      </c>
      <c r="W627" s="14" t="s">
        <v>705</v>
      </c>
      <c r="X627" s="14"/>
      <c r="Y627" s="14">
        <v>0</v>
      </c>
      <c r="Z627" s="30" t="s">
        <v>599</v>
      </c>
      <c r="AA627" t="s">
        <v>1061</v>
      </c>
      <c r="AB627" t="s">
        <v>1061</v>
      </c>
      <c r="AC627" t="s">
        <v>1064</v>
      </c>
      <c r="AD627" t="s">
        <v>1064</v>
      </c>
      <c r="AE627" s="25" t="s">
        <v>1287</v>
      </c>
      <c r="AF627" s="25" t="s">
        <v>1288</v>
      </c>
      <c r="AG627" s="25"/>
    </row>
    <row r="628" spans="1:33" ht="15.75" customHeight="1">
      <c r="A628" s="17">
        <v>143</v>
      </c>
      <c r="B628" s="31">
        <v>34394</v>
      </c>
      <c r="C628" s="14">
        <v>2</v>
      </c>
      <c r="D628" s="14">
        <v>2</v>
      </c>
      <c r="E628" s="14" t="s">
        <v>687</v>
      </c>
      <c r="F628" s="14" t="s">
        <v>688</v>
      </c>
      <c r="G628" s="14" t="s">
        <v>711</v>
      </c>
      <c r="H628" s="14" t="s">
        <v>711</v>
      </c>
      <c r="I628" s="14"/>
      <c r="J628" s="14"/>
      <c r="K628" s="14">
        <v>2</v>
      </c>
      <c r="L628" s="14" t="s">
        <v>986</v>
      </c>
      <c r="M628" s="14" t="s">
        <v>1286</v>
      </c>
      <c r="N628" s="14" t="s">
        <v>693</v>
      </c>
      <c r="O628" s="26">
        <v>0</v>
      </c>
      <c r="R628" s="14">
        <v>11.1</v>
      </c>
      <c r="S628" s="59">
        <v>1</v>
      </c>
      <c r="T628" s="6"/>
      <c r="U628" s="6"/>
      <c r="V628" s="14">
        <v>11.4</v>
      </c>
      <c r="W628" s="14">
        <v>0.05</v>
      </c>
      <c r="X628" s="14"/>
      <c r="Y628" s="14">
        <v>1</v>
      </c>
      <c r="Z628" s="30" t="s">
        <v>599</v>
      </c>
      <c r="AA628" t="s">
        <v>1053</v>
      </c>
      <c r="AB628" t="s">
        <v>1053</v>
      </c>
      <c r="AC628" t="s">
        <v>1061</v>
      </c>
      <c r="AD628" t="s">
        <v>1061</v>
      </c>
      <c r="AE628" s="25" t="s">
        <v>1287</v>
      </c>
      <c r="AF628" s="25" t="s">
        <v>1288</v>
      </c>
      <c r="AG628" s="25"/>
    </row>
    <row r="629" spans="1:33" ht="15.75" customHeight="1">
      <c r="A629" s="17">
        <v>143</v>
      </c>
      <c r="B629" s="31">
        <v>34394</v>
      </c>
      <c r="C629" s="14">
        <v>2</v>
      </c>
      <c r="D629" s="14">
        <v>2</v>
      </c>
      <c r="E629" s="14" t="s">
        <v>687</v>
      </c>
      <c r="F629" s="14" t="s">
        <v>688</v>
      </c>
      <c r="G629" s="14" t="s">
        <v>711</v>
      </c>
      <c r="H629" s="14" t="s">
        <v>711</v>
      </c>
      <c r="I629" s="14"/>
      <c r="J629" s="14"/>
      <c r="K629" s="14">
        <v>2</v>
      </c>
      <c r="L629" s="14" t="s">
        <v>986</v>
      </c>
      <c r="M629" s="14" t="s">
        <v>1286</v>
      </c>
      <c r="N629" s="14" t="s">
        <v>693</v>
      </c>
      <c r="O629" s="26">
        <v>0</v>
      </c>
      <c r="R629" s="14">
        <v>11.1</v>
      </c>
      <c r="S629" s="59">
        <v>2</v>
      </c>
      <c r="T629" s="6"/>
      <c r="U629" s="6"/>
      <c r="V629" s="14">
        <v>11.1</v>
      </c>
      <c r="W629" s="14" t="s">
        <v>705</v>
      </c>
      <c r="X629" s="14"/>
      <c r="Y629" s="14">
        <v>0</v>
      </c>
      <c r="Z629" s="30" t="s">
        <v>599</v>
      </c>
      <c r="AA629" t="s">
        <v>1053</v>
      </c>
      <c r="AB629" t="s">
        <v>1053</v>
      </c>
      <c r="AC629" t="s">
        <v>1064</v>
      </c>
      <c r="AD629" t="s">
        <v>1064</v>
      </c>
      <c r="AE629" s="25" t="s">
        <v>1287</v>
      </c>
      <c r="AF629" s="25" t="s">
        <v>1288</v>
      </c>
      <c r="AG629" s="25"/>
    </row>
    <row r="630" spans="1:33" ht="15.75" customHeight="1">
      <c r="A630" s="17">
        <v>143</v>
      </c>
      <c r="B630" s="31">
        <v>34394</v>
      </c>
      <c r="C630" s="14">
        <v>2</v>
      </c>
      <c r="D630" s="14">
        <v>2</v>
      </c>
      <c r="E630" s="14" t="s">
        <v>687</v>
      </c>
      <c r="F630" s="14" t="s">
        <v>688</v>
      </c>
      <c r="G630" s="14" t="s">
        <v>711</v>
      </c>
      <c r="H630" s="14" t="s">
        <v>711</v>
      </c>
      <c r="I630" s="14"/>
      <c r="J630" s="14"/>
      <c r="K630" s="14">
        <v>2</v>
      </c>
      <c r="L630" s="14" t="s">
        <v>986</v>
      </c>
      <c r="M630" s="14" t="s">
        <v>1286</v>
      </c>
      <c r="N630" s="14" t="s">
        <v>693</v>
      </c>
      <c r="O630" s="26">
        <v>1</v>
      </c>
      <c r="R630" s="14">
        <v>11.4</v>
      </c>
      <c r="S630" s="59">
        <v>2</v>
      </c>
      <c r="T630" s="6"/>
      <c r="U630" s="6"/>
      <c r="V630" s="14">
        <v>11.1</v>
      </c>
      <c r="W630" s="14">
        <v>0.05</v>
      </c>
      <c r="X630" s="14"/>
      <c r="Y630" s="14">
        <v>1</v>
      </c>
      <c r="Z630" s="30" t="s">
        <v>599</v>
      </c>
      <c r="AA630" t="s">
        <v>1061</v>
      </c>
      <c r="AB630" t="s">
        <v>1061</v>
      </c>
      <c r="AC630" t="s">
        <v>1064</v>
      </c>
      <c r="AD630" t="s">
        <v>1064</v>
      </c>
      <c r="AE630" s="25" t="s">
        <v>1287</v>
      </c>
      <c r="AF630" s="25" t="s">
        <v>1288</v>
      </c>
      <c r="AG630" s="25"/>
    </row>
    <row r="631" spans="1:33" ht="15.75" customHeight="1">
      <c r="A631" s="17">
        <v>143</v>
      </c>
      <c r="B631" s="31">
        <v>34394</v>
      </c>
      <c r="C631" s="14">
        <v>3</v>
      </c>
      <c r="D631" s="14">
        <v>2</v>
      </c>
      <c r="E631" s="14" t="s">
        <v>687</v>
      </c>
      <c r="F631" s="14" t="s">
        <v>688</v>
      </c>
      <c r="G631" s="14" t="s">
        <v>711</v>
      </c>
      <c r="H631" s="14" t="s">
        <v>711</v>
      </c>
      <c r="I631" s="14"/>
      <c r="J631" s="14"/>
      <c r="K631" s="14">
        <v>3</v>
      </c>
      <c r="L631" s="14" t="s">
        <v>986</v>
      </c>
      <c r="M631" s="14" t="s">
        <v>1286</v>
      </c>
      <c r="N631" s="14" t="s">
        <v>693</v>
      </c>
      <c r="O631" s="26">
        <v>0</v>
      </c>
      <c r="R631" s="14">
        <v>13.9</v>
      </c>
      <c r="S631" s="59">
        <v>1</v>
      </c>
      <c r="T631" s="6"/>
      <c r="U631" s="6"/>
      <c r="V631" s="14">
        <v>13.9</v>
      </c>
      <c r="W631" s="14" t="s">
        <v>705</v>
      </c>
      <c r="X631" s="14"/>
      <c r="Y631" s="14">
        <v>0</v>
      </c>
      <c r="Z631" s="30" t="s">
        <v>599</v>
      </c>
      <c r="AA631" t="s">
        <v>1053</v>
      </c>
      <c r="AB631" t="s">
        <v>1053</v>
      </c>
      <c r="AC631" t="s">
        <v>1061</v>
      </c>
      <c r="AD631" t="s">
        <v>1061</v>
      </c>
      <c r="AE631" s="25" t="s">
        <v>1287</v>
      </c>
      <c r="AF631" s="25" t="s">
        <v>1288</v>
      </c>
      <c r="AG631" s="25"/>
    </row>
    <row r="632" spans="1:33" ht="15.75" customHeight="1">
      <c r="A632" s="17">
        <v>143</v>
      </c>
      <c r="B632" s="31">
        <v>34394</v>
      </c>
      <c r="C632" s="14">
        <v>3</v>
      </c>
      <c r="D632" s="14">
        <v>2</v>
      </c>
      <c r="E632" s="14" t="s">
        <v>687</v>
      </c>
      <c r="F632" s="14" t="s">
        <v>688</v>
      </c>
      <c r="G632" s="14" t="s">
        <v>711</v>
      </c>
      <c r="H632" s="14" t="s">
        <v>711</v>
      </c>
      <c r="I632" s="14"/>
      <c r="J632" s="14"/>
      <c r="K632" s="14">
        <v>3</v>
      </c>
      <c r="L632" s="14" t="s">
        <v>986</v>
      </c>
      <c r="M632" s="14" t="s">
        <v>1286</v>
      </c>
      <c r="N632" s="14" t="s">
        <v>693</v>
      </c>
      <c r="O632" s="26">
        <v>0</v>
      </c>
      <c r="R632" s="14">
        <v>13.9</v>
      </c>
      <c r="S632" s="59">
        <v>2</v>
      </c>
      <c r="T632" s="6"/>
      <c r="U632" s="6"/>
      <c r="V632" s="14">
        <v>13.8</v>
      </c>
      <c r="W632" s="14" t="s">
        <v>705</v>
      </c>
      <c r="X632" s="14"/>
      <c r="Y632" s="14">
        <v>0</v>
      </c>
      <c r="Z632" s="30" t="s">
        <v>599</v>
      </c>
      <c r="AA632" t="s">
        <v>1053</v>
      </c>
      <c r="AB632" t="s">
        <v>1053</v>
      </c>
      <c r="AC632" t="s">
        <v>1064</v>
      </c>
      <c r="AD632" t="s">
        <v>1064</v>
      </c>
      <c r="AE632" s="25" t="s">
        <v>1287</v>
      </c>
      <c r="AF632" s="25" t="s">
        <v>1288</v>
      </c>
      <c r="AG632" s="25"/>
    </row>
    <row r="633" spans="1:33" ht="15.75" customHeight="1">
      <c r="A633" s="17">
        <v>143</v>
      </c>
      <c r="B633" s="31">
        <v>34394</v>
      </c>
      <c r="C633" s="14">
        <v>3</v>
      </c>
      <c r="D633" s="14">
        <v>2</v>
      </c>
      <c r="E633" s="14" t="s">
        <v>687</v>
      </c>
      <c r="F633" s="14" t="s">
        <v>688</v>
      </c>
      <c r="G633" s="14" t="s">
        <v>711</v>
      </c>
      <c r="H633" s="14" t="s">
        <v>711</v>
      </c>
      <c r="I633" s="14"/>
      <c r="J633" s="14"/>
      <c r="K633" s="14">
        <v>3</v>
      </c>
      <c r="L633" s="14" t="s">
        <v>986</v>
      </c>
      <c r="M633" s="14" t="s">
        <v>1286</v>
      </c>
      <c r="N633" s="14" t="s">
        <v>693</v>
      </c>
      <c r="O633" s="26">
        <v>1</v>
      </c>
      <c r="R633" s="14">
        <v>13.9</v>
      </c>
      <c r="S633" s="59">
        <v>2</v>
      </c>
      <c r="T633" s="6"/>
      <c r="U633" s="6"/>
      <c r="V633" s="14">
        <v>13.8</v>
      </c>
      <c r="W633" s="14" t="s">
        <v>705</v>
      </c>
      <c r="X633" s="14"/>
      <c r="Y633" s="14">
        <v>0</v>
      </c>
      <c r="Z633" s="30" t="s">
        <v>599</v>
      </c>
      <c r="AA633" t="s">
        <v>1061</v>
      </c>
      <c r="AB633" t="s">
        <v>1061</v>
      </c>
      <c r="AC633" t="s">
        <v>1064</v>
      </c>
      <c r="AD633" t="s">
        <v>1064</v>
      </c>
      <c r="AE633" s="25" t="s">
        <v>1287</v>
      </c>
      <c r="AF633" s="25" t="s">
        <v>1288</v>
      </c>
      <c r="AG633" s="25"/>
    </row>
    <row r="634" spans="1:33" ht="15.75" customHeight="1">
      <c r="A634" s="17">
        <v>143</v>
      </c>
      <c r="B634" s="31">
        <v>34394</v>
      </c>
      <c r="C634" s="14">
        <v>1</v>
      </c>
      <c r="D634" s="14">
        <v>3</v>
      </c>
      <c r="E634" s="14" t="s">
        <v>687</v>
      </c>
      <c r="F634" s="14" t="s">
        <v>688</v>
      </c>
      <c r="G634" s="14" t="s">
        <v>711</v>
      </c>
      <c r="H634" s="14" t="s">
        <v>711</v>
      </c>
      <c r="I634" s="14"/>
      <c r="J634" s="14"/>
      <c r="K634" s="14">
        <v>1</v>
      </c>
      <c r="L634" s="14" t="s">
        <v>986</v>
      </c>
      <c r="M634" s="14" t="s">
        <v>1286</v>
      </c>
      <c r="N634" s="14" t="s">
        <v>693</v>
      </c>
      <c r="O634" s="26">
        <v>0</v>
      </c>
      <c r="R634" s="14">
        <v>10.199999999999999</v>
      </c>
      <c r="S634" s="59">
        <v>1</v>
      </c>
      <c r="T634" s="6"/>
      <c r="U634" s="6"/>
      <c r="V634" s="14">
        <v>11.2</v>
      </c>
      <c r="W634" s="6" t="s">
        <v>705</v>
      </c>
      <c r="X634" s="6"/>
      <c r="Y634" s="14">
        <v>0</v>
      </c>
      <c r="Z634" s="30" t="s">
        <v>599</v>
      </c>
      <c r="AA634" t="s">
        <v>1053</v>
      </c>
      <c r="AB634" t="s">
        <v>1053</v>
      </c>
      <c r="AC634" t="s">
        <v>1061</v>
      </c>
      <c r="AD634" t="s">
        <v>1061</v>
      </c>
      <c r="AE634" s="25" t="s">
        <v>1287</v>
      </c>
      <c r="AF634" s="25" t="s">
        <v>1288</v>
      </c>
      <c r="AG634" s="25"/>
    </row>
    <row r="635" spans="1:33" ht="15.75" customHeight="1">
      <c r="A635" s="17">
        <v>143</v>
      </c>
      <c r="B635" s="31">
        <v>34394</v>
      </c>
      <c r="C635" s="14">
        <v>1</v>
      </c>
      <c r="D635" s="14">
        <v>3</v>
      </c>
      <c r="E635" s="14" t="s">
        <v>687</v>
      </c>
      <c r="F635" s="14" t="s">
        <v>688</v>
      </c>
      <c r="G635" s="14" t="s">
        <v>711</v>
      </c>
      <c r="H635" s="14" t="s">
        <v>711</v>
      </c>
      <c r="I635" s="14"/>
      <c r="J635" s="14"/>
      <c r="K635" s="14">
        <v>1</v>
      </c>
      <c r="L635" s="14" t="s">
        <v>986</v>
      </c>
      <c r="M635" s="14" t="s">
        <v>1286</v>
      </c>
      <c r="N635" s="14" t="s">
        <v>693</v>
      </c>
      <c r="O635" s="26">
        <v>0</v>
      </c>
      <c r="R635" s="14">
        <v>10.199999999999999</v>
      </c>
      <c r="S635" s="59">
        <v>2</v>
      </c>
      <c r="T635" s="6"/>
      <c r="U635" s="6"/>
      <c r="V635" s="14">
        <v>9.9</v>
      </c>
      <c r="W635" s="14" t="s">
        <v>705</v>
      </c>
      <c r="X635" s="14"/>
      <c r="Y635" s="14">
        <v>0</v>
      </c>
      <c r="Z635" s="30" t="s">
        <v>599</v>
      </c>
      <c r="AA635" t="s">
        <v>1053</v>
      </c>
      <c r="AB635" t="s">
        <v>1053</v>
      </c>
      <c r="AC635" t="s">
        <v>1064</v>
      </c>
      <c r="AD635" t="s">
        <v>1064</v>
      </c>
      <c r="AE635" s="25" t="s">
        <v>1287</v>
      </c>
      <c r="AF635" s="25" t="s">
        <v>1288</v>
      </c>
      <c r="AG635" s="25"/>
    </row>
    <row r="636" spans="1:33" ht="15.75" customHeight="1">
      <c r="A636" s="17">
        <v>143</v>
      </c>
      <c r="B636" s="31">
        <v>34394</v>
      </c>
      <c r="C636" s="14">
        <v>1</v>
      </c>
      <c r="D636" s="14">
        <v>3</v>
      </c>
      <c r="E636" s="14" t="s">
        <v>687</v>
      </c>
      <c r="F636" s="14" t="s">
        <v>688</v>
      </c>
      <c r="G636" s="14" t="s">
        <v>711</v>
      </c>
      <c r="H636" s="14" t="s">
        <v>711</v>
      </c>
      <c r="I636" s="14"/>
      <c r="J636" s="14"/>
      <c r="K636" s="14">
        <v>1</v>
      </c>
      <c r="L636" s="14" t="s">
        <v>986</v>
      </c>
      <c r="M636" s="14" t="s">
        <v>1286</v>
      </c>
      <c r="N636" s="14" t="s">
        <v>693</v>
      </c>
      <c r="O636" s="26">
        <v>1</v>
      </c>
      <c r="R636" s="14">
        <v>11.2</v>
      </c>
      <c r="S636" s="59">
        <v>2</v>
      </c>
      <c r="T636" s="6"/>
      <c r="U636" s="6"/>
      <c r="V636" s="14">
        <v>9.9</v>
      </c>
      <c r="W636" s="14" t="s">
        <v>705</v>
      </c>
      <c r="X636" s="14"/>
      <c r="Y636" s="14">
        <v>0</v>
      </c>
      <c r="Z636" s="30" t="s">
        <v>599</v>
      </c>
      <c r="AA636" t="s">
        <v>1061</v>
      </c>
      <c r="AB636" t="s">
        <v>1061</v>
      </c>
      <c r="AC636" t="s">
        <v>1064</v>
      </c>
      <c r="AD636" t="s">
        <v>1064</v>
      </c>
      <c r="AE636" s="25" t="s">
        <v>1287</v>
      </c>
      <c r="AF636" s="25" t="s">
        <v>1288</v>
      </c>
      <c r="AG636" s="25"/>
    </row>
    <row r="637" spans="1:33" ht="15.75" customHeight="1">
      <c r="A637" s="17">
        <v>143</v>
      </c>
      <c r="B637" s="31">
        <v>34394</v>
      </c>
      <c r="C637" s="14">
        <v>2</v>
      </c>
      <c r="D637" s="14">
        <v>3</v>
      </c>
      <c r="E637" s="14" t="s">
        <v>687</v>
      </c>
      <c r="F637" s="14" t="s">
        <v>688</v>
      </c>
      <c r="G637" s="14" t="s">
        <v>711</v>
      </c>
      <c r="H637" s="14" t="s">
        <v>711</v>
      </c>
      <c r="I637" s="14"/>
      <c r="J637" s="14"/>
      <c r="K637" s="14">
        <v>2</v>
      </c>
      <c r="L637" s="14" t="s">
        <v>986</v>
      </c>
      <c r="M637" s="14" t="s">
        <v>1286</v>
      </c>
      <c r="N637" s="14" t="s">
        <v>693</v>
      </c>
      <c r="O637" s="26">
        <v>0</v>
      </c>
      <c r="R637" s="14">
        <v>10.5</v>
      </c>
      <c r="S637" s="59">
        <v>1</v>
      </c>
      <c r="T637" s="6"/>
      <c r="U637" s="6"/>
      <c r="V637" s="14">
        <v>10.5</v>
      </c>
      <c r="W637" s="14" t="s">
        <v>705</v>
      </c>
      <c r="X637" s="14"/>
      <c r="Y637" s="14">
        <v>0</v>
      </c>
      <c r="Z637" s="30" t="s">
        <v>599</v>
      </c>
      <c r="AA637" t="s">
        <v>1053</v>
      </c>
      <c r="AB637" t="s">
        <v>1053</v>
      </c>
      <c r="AC637" t="s">
        <v>1061</v>
      </c>
      <c r="AD637" t="s">
        <v>1061</v>
      </c>
      <c r="AE637" s="25" t="s">
        <v>1287</v>
      </c>
      <c r="AF637" s="25" t="s">
        <v>1288</v>
      </c>
      <c r="AG637" s="25"/>
    </row>
    <row r="638" spans="1:33" ht="15.75" customHeight="1">
      <c r="A638" s="17">
        <v>143</v>
      </c>
      <c r="B638" s="31">
        <v>34394</v>
      </c>
      <c r="C638" s="14">
        <v>2</v>
      </c>
      <c r="D638" s="14">
        <v>3</v>
      </c>
      <c r="E638" s="14" t="s">
        <v>687</v>
      </c>
      <c r="F638" s="14" t="s">
        <v>688</v>
      </c>
      <c r="G638" s="14" t="s">
        <v>711</v>
      </c>
      <c r="H638" s="14" t="s">
        <v>711</v>
      </c>
      <c r="I638" s="14"/>
      <c r="J638" s="14"/>
      <c r="K638" s="14">
        <v>2</v>
      </c>
      <c r="L638" s="14" t="s">
        <v>986</v>
      </c>
      <c r="M638" s="14" t="s">
        <v>1286</v>
      </c>
      <c r="N638" s="14" t="s">
        <v>693</v>
      </c>
      <c r="O638" s="26">
        <v>0</v>
      </c>
      <c r="R638" s="14">
        <v>10.5</v>
      </c>
      <c r="S638" s="59">
        <v>2</v>
      </c>
      <c r="T638" s="6"/>
      <c r="U638" s="6"/>
      <c r="V638" s="14">
        <v>10.3</v>
      </c>
      <c r="W638" s="14" t="s">
        <v>705</v>
      </c>
      <c r="X638" s="14"/>
      <c r="Y638" s="14">
        <v>0</v>
      </c>
      <c r="Z638" s="30" t="s">
        <v>599</v>
      </c>
      <c r="AA638" t="s">
        <v>1053</v>
      </c>
      <c r="AB638" t="s">
        <v>1053</v>
      </c>
      <c r="AC638" t="s">
        <v>1064</v>
      </c>
      <c r="AD638" t="s">
        <v>1064</v>
      </c>
      <c r="AE638" s="25" t="s">
        <v>1287</v>
      </c>
      <c r="AF638" s="25" t="s">
        <v>1288</v>
      </c>
      <c r="AG638" s="25"/>
    </row>
    <row r="639" spans="1:33" ht="15.75" customHeight="1">
      <c r="A639" s="17">
        <v>143</v>
      </c>
      <c r="B639" s="31">
        <v>34394</v>
      </c>
      <c r="C639" s="14">
        <v>2</v>
      </c>
      <c r="D639" s="14">
        <v>3</v>
      </c>
      <c r="E639" s="14" t="s">
        <v>687</v>
      </c>
      <c r="F639" s="14" t="s">
        <v>688</v>
      </c>
      <c r="G639" s="14" t="s">
        <v>711</v>
      </c>
      <c r="H639" s="14" t="s">
        <v>711</v>
      </c>
      <c r="I639" s="14"/>
      <c r="J639" s="14"/>
      <c r="K639" s="14">
        <v>2</v>
      </c>
      <c r="L639" s="14" t="s">
        <v>986</v>
      </c>
      <c r="M639" s="14" t="s">
        <v>1286</v>
      </c>
      <c r="N639" s="14" t="s">
        <v>693</v>
      </c>
      <c r="O639" s="26">
        <v>1</v>
      </c>
      <c r="R639" s="14">
        <v>10.5</v>
      </c>
      <c r="S639" s="59">
        <v>2</v>
      </c>
      <c r="T639" s="6"/>
      <c r="U639" s="6"/>
      <c r="V639" s="14">
        <v>10.3</v>
      </c>
      <c r="W639" s="14" t="s">
        <v>705</v>
      </c>
      <c r="X639" s="14"/>
      <c r="Y639" s="14">
        <v>0</v>
      </c>
      <c r="Z639" s="30" t="s">
        <v>599</v>
      </c>
      <c r="AA639" t="s">
        <v>1061</v>
      </c>
      <c r="AB639" t="s">
        <v>1061</v>
      </c>
      <c r="AC639" t="s">
        <v>1064</v>
      </c>
      <c r="AD639" t="s">
        <v>1064</v>
      </c>
      <c r="AE639" s="25" t="s">
        <v>1287</v>
      </c>
      <c r="AF639" s="25" t="s">
        <v>1288</v>
      </c>
      <c r="AG639" s="25"/>
    </row>
    <row r="640" spans="1:33" ht="15.75" customHeight="1">
      <c r="A640" s="17">
        <v>143</v>
      </c>
      <c r="B640" s="31">
        <v>34394</v>
      </c>
      <c r="C640" s="14">
        <v>3</v>
      </c>
      <c r="D640" s="14">
        <v>3</v>
      </c>
      <c r="E640" s="14" t="s">
        <v>687</v>
      </c>
      <c r="F640" s="14" t="s">
        <v>688</v>
      </c>
      <c r="G640" s="14" t="s">
        <v>711</v>
      </c>
      <c r="H640" s="14" t="s">
        <v>711</v>
      </c>
      <c r="I640" s="14"/>
      <c r="J640" s="14"/>
      <c r="K640" s="14">
        <v>3</v>
      </c>
      <c r="L640" s="14" t="s">
        <v>986</v>
      </c>
      <c r="M640" s="14" t="s">
        <v>1286</v>
      </c>
      <c r="N640" s="14" t="s">
        <v>693</v>
      </c>
      <c r="O640" s="26">
        <v>0</v>
      </c>
      <c r="R640" s="14">
        <v>12.4</v>
      </c>
      <c r="S640" s="59">
        <v>1</v>
      </c>
      <c r="T640" s="6"/>
      <c r="U640" s="6"/>
      <c r="V640" s="14">
        <v>12.3</v>
      </c>
      <c r="W640" s="14" t="s">
        <v>705</v>
      </c>
      <c r="X640" s="14"/>
      <c r="Y640" s="14">
        <v>0</v>
      </c>
      <c r="Z640" s="30" t="s">
        <v>599</v>
      </c>
      <c r="AA640" t="s">
        <v>1053</v>
      </c>
      <c r="AB640" t="s">
        <v>1053</v>
      </c>
      <c r="AC640" t="s">
        <v>1061</v>
      </c>
      <c r="AD640" t="s">
        <v>1061</v>
      </c>
      <c r="AE640" s="25" t="s">
        <v>1287</v>
      </c>
      <c r="AF640" s="25" t="s">
        <v>1288</v>
      </c>
      <c r="AG640" s="25"/>
    </row>
    <row r="641" spans="1:33" ht="15.75" customHeight="1">
      <c r="A641" s="17">
        <v>143</v>
      </c>
      <c r="B641" s="31">
        <v>34394</v>
      </c>
      <c r="C641" s="14">
        <v>3</v>
      </c>
      <c r="D641" s="14">
        <v>3</v>
      </c>
      <c r="E641" s="14" t="s">
        <v>687</v>
      </c>
      <c r="F641" s="14" t="s">
        <v>688</v>
      </c>
      <c r="G641" s="14" t="s">
        <v>711</v>
      </c>
      <c r="H641" s="14" t="s">
        <v>711</v>
      </c>
      <c r="I641" s="14"/>
      <c r="J641" s="14"/>
      <c r="K641" s="14">
        <v>3</v>
      </c>
      <c r="L641" s="14" t="s">
        <v>986</v>
      </c>
      <c r="M641" s="14" t="s">
        <v>1286</v>
      </c>
      <c r="N641" s="14" t="s">
        <v>693</v>
      </c>
      <c r="O641" s="26">
        <v>0</v>
      </c>
      <c r="R641" s="14">
        <v>12.4</v>
      </c>
      <c r="S641" s="59">
        <v>2</v>
      </c>
      <c r="T641" s="6"/>
      <c r="U641" s="6"/>
      <c r="V641" s="14">
        <v>12.4</v>
      </c>
      <c r="W641" s="14" t="s">
        <v>705</v>
      </c>
      <c r="X641" s="14"/>
      <c r="Y641" s="14">
        <v>0</v>
      </c>
      <c r="Z641" s="30" t="s">
        <v>599</v>
      </c>
      <c r="AA641" t="s">
        <v>1053</v>
      </c>
      <c r="AB641" t="s">
        <v>1053</v>
      </c>
      <c r="AC641" t="s">
        <v>1064</v>
      </c>
      <c r="AD641" t="s">
        <v>1064</v>
      </c>
      <c r="AE641" s="25" t="s">
        <v>1287</v>
      </c>
      <c r="AF641" s="25" t="s">
        <v>1288</v>
      </c>
      <c r="AG641" s="25"/>
    </row>
    <row r="642" spans="1:33" ht="15.75" customHeight="1">
      <c r="A642" s="17">
        <v>143</v>
      </c>
      <c r="B642" s="31">
        <v>34394</v>
      </c>
      <c r="C642" s="14">
        <v>3</v>
      </c>
      <c r="D642" s="14">
        <v>3</v>
      </c>
      <c r="E642" s="14" t="s">
        <v>687</v>
      </c>
      <c r="F642" s="14" t="s">
        <v>688</v>
      </c>
      <c r="G642" s="14" t="s">
        <v>711</v>
      </c>
      <c r="H642" s="14" t="s">
        <v>711</v>
      </c>
      <c r="I642" s="14"/>
      <c r="J642" s="14"/>
      <c r="K642" s="14">
        <v>3</v>
      </c>
      <c r="L642" s="14" t="s">
        <v>986</v>
      </c>
      <c r="M642" s="14" t="s">
        <v>1286</v>
      </c>
      <c r="N642" s="14" t="s">
        <v>693</v>
      </c>
      <c r="O642" s="26">
        <v>1</v>
      </c>
      <c r="R642" s="14">
        <v>12.3</v>
      </c>
      <c r="S642" s="59">
        <v>2</v>
      </c>
      <c r="T642" s="6"/>
      <c r="U642" s="6"/>
      <c r="V642" s="14">
        <v>12.4</v>
      </c>
      <c r="W642" s="14" t="s">
        <v>705</v>
      </c>
      <c r="X642" s="14"/>
      <c r="Y642" s="14">
        <v>0</v>
      </c>
      <c r="Z642" s="30" t="s">
        <v>599</v>
      </c>
      <c r="AA642" t="s">
        <v>1061</v>
      </c>
      <c r="AB642" t="s">
        <v>1061</v>
      </c>
      <c r="AC642" t="s">
        <v>1064</v>
      </c>
      <c r="AD642" t="s">
        <v>1064</v>
      </c>
      <c r="AE642" s="25" t="s">
        <v>1287</v>
      </c>
      <c r="AF642" s="25" t="s">
        <v>1288</v>
      </c>
      <c r="AG642" s="25"/>
    </row>
    <row r="643" spans="1:33" ht="15.75" customHeight="1">
      <c r="A643" s="17">
        <v>143</v>
      </c>
      <c r="B643" s="31">
        <v>34394</v>
      </c>
      <c r="C643" s="14">
        <v>1</v>
      </c>
      <c r="D643" s="14">
        <v>4</v>
      </c>
      <c r="E643" s="14" t="s">
        <v>687</v>
      </c>
      <c r="F643" s="14" t="s">
        <v>688</v>
      </c>
      <c r="G643" s="14" t="s">
        <v>711</v>
      </c>
      <c r="H643" s="14" t="s">
        <v>711</v>
      </c>
      <c r="I643" s="14"/>
      <c r="J643" s="14"/>
      <c r="K643" s="14">
        <v>1</v>
      </c>
      <c r="L643" s="14" t="s">
        <v>986</v>
      </c>
      <c r="M643" s="14" t="s">
        <v>1286</v>
      </c>
      <c r="N643" s="14" t="s">
        <v>693</v>
      </c>
      <c r="O643" s="26">
        <v>0</v>
      </c>
      <c r="R643" s="14">
        <v>7</v>
      </c>
      <c r="S643" s="59">
        <v>1</v>
      </c>
      <c r="T643" s="6"/>
      <c r="U643" s="6"/>
      <c r="V643" s="14">
        <v>7</v>
      </c>
      <c r="W643" t="s">
        <v>705</v>
      </c>
      <c r="Y643" s="14">
        <v>0</v>
      </c>
      <c r="Z643" s="30" t="s">
        <v>599</v>
      </c>
      <c r="AA643" t="s">
        <v>1053</v>
      </c>
      <c r="AB643" t="s">
        <v>1053</v>
      </c>
      <c r="AC643" t="s">
        <v>1061</v>
      </c>
      <c r="AD643" t="s">
        <v>1061</v>
      </c>
      <c r="AE643" s="25" t="s">
        <v>1287</v>
      </c>
      <c r="AF643" s="25" t="s">
        <v>1288</v>
      </c>
      <c r="AG643" s="25"/>
    </row>
    <row r="644" spans="1:33" ht="15.75" customHeight="1">
      <c r="A644" s="17">
        <v>143</v>
      </c>
      <c r="B644" s="31">
        <v>34394</v>
      </c>
      <c r="C644" s="14">
        <v>1</v>
      </c>
      <c r="D644" s="14">
        <v>4</v>
      </c>
      <c r="E644" s="14" t="s">
        <v>687</v>
      </c>
      <c r="F644" s="14" t="s">
        <v>688</v>
      </c>
      <c r="G644" s="14" t="s">
        <v>711</v>
      </c>
      <c r="H644" s="14" t="s">
        <v>711</v>
      </c>
      <c r="I644" s="14"/>
      <c r="J644" s="14"/>
      <c r="K644" s="14">
        <v>1</v>
      </c>
      <c r="L644" s="14" t="s">
        <v>986</v>
      </c>
      <c r="M644" s="14" t="s">
        <v>1286</v>
      </c>
      <c r="N644" s="14" t="s">
        <v>693</v>
      </c>
      <c r="O644" s="26">
        <v>0</v>
      </c>
      <c r="R644" s="14">
        <v>7</v>
      </c>
      <c r="S644" s="59">
        <v>2</v>
      </c>
      <c r="T644" s="6"/>
      <c r="U644" s="6"/>
      <c r="V644" s="14">
        <v>6.7</v>
      </c>
      <c r="W644" t="s">
        <v>705</v>
      </c>
      <c r="Y644" s="14">
        <v>0</v>
      </c>
      <c r="Z644" s="30" t="s">
        <v>599</v>
      </c>
      <c r="AA644" t="s">
        <v>1053</v>
      </c>
      <c r="AB644" t="s">
        <v>1053</v>
      </c>
      <c r="AC644" t="s">
        <v>1064</v>
      </c>
      <c r="AD644" t="s">
        <v>1064</v>
      </c>
      <c r="AE644" s="25" t="s">
        <v>1287</v>
      </c>
      <c r="AF644" s="25" t="s">
        <v>1288</v>
      </c>
      <c r="AG644" s="25"/>
    </row>
    <row r="645" spans="1:33" ht="15.75" customHeight="1">
      <c r="A645" s="17">
        <v>143</v>
      </c>
      <c r="B645" s="31">
        <v>34394</v>
      </c>
      <c r="C645" s="14">
        <v>1</v>
      </c>
      <c r="D645" s="14">
        <v>4</v>
      </c>
      <c r="E645" s="14" t="s">
        <v>687</v>
      </c>
      <c r="F645" s="14" t="s">
        <v>688</v>
      </c>
      <c r="G645" s="14" t="s">
        <v>711</v>
      </c>
      <c r="H645" s="14" t="s">
        <v>711</v>
      </c>
      <c r="I645" s="14"/>
      <c r="J645" s="14"/>
      <c r="K645" s="14">
        <v>1</v>
      </c>
      <c r="L645" s="14" t="s">
        <v>986</v>
      </c>
      <c r="M645" s="14" t="s">
        <v>1286</v>
      </c>
      <c r="N645" s="14" t="s">
        <v>693</v>
      </c>
      <c r="O645" s="26">
        <v>1</v>
      </c>
      <c r="R645" s="14">
        <v>7</v>
      </c>
      <c r="S645" s="59">
        <v>2</v>
      </c>
      <c r="T645" s="6"/>
      <c r="U645" s="6"/>
      <c r="V645" s="14">
        <v>6.7</v>
      </c>
      <c r="W645" t="s">
        <v>705</v>
      </c>
      <c r="Y645" s="14">
        <v>0</v>
      </c>
      <c r="Z645" s="30" t="s">
        <v>599</v>
      </c>
      <c r="AA645" t="s">
        <v>1061</v>
      </c>
      <c r="AB645" t="s">
        <v>1061</v>
      </c>
      <c r="AC645" t="s">
        <v>1064</v>
      </c>
      <c r="AD645" t="s">
        <v>1064</v>
      </c>
      <c r="AE645" s="25" t="s">
        <v>1287</v>
      </c>
      <c r="AF645" s="25" t="s">
        <v>1288</v>
      </c>
      <c r="AG645" s="25"/>
    </row>
    <row r="646" spans="1:33" ht="15.75" customHeight="1">
      <c r="A646" s="17">
        <v>143</v>
      </c>
      <c r="B646" s="31">
        <v>34394</v>
      </c>
      <c r="C646" s="14">
        <v>2</v>
      </c>
      <c r="D646" s="14">
        <v>4</v>
      </c>
      <c r="E646" s="14" t="s">
        <v>687</v>
      </c>
      <c r="F646" s="14" t="s">
        <v>688</v>
      </c>
      <c r="G646" s="14" t="s">
        <v>711</v>
      </c>
      <c r="H646" s="14" t="s">
        <v>711</v>
      </c>
      <c r="I646" s="14"/>
      <c r="J646" s="14"/>
      <c r="K646" s="14">
        <v>2</v>
      </c>
      <c r="L646" s="14" t="s">
        <v>986</v>
      </c>
      <c r="M646" s="14" t="s">
        <v>1286</v>
      </c>
      <c r="N646" s="14" t="s">
        <v>693</v>
      </c>
      <c r="O646" s="26">
        <v>0</v>
      </c>
      <c r="R646" s="14">
        <v>4.5999999999999996</v>
      </c>
      <c r="S646" s="59">
        <v>1</v>
      </c>
      <c r="T646" s="6"/>
      <c r="U646" s="6"/>
      <c r="V646" s="14">
        <v>4.8</v>
      </c>
      <c r="W646" t="s">
        <v>705</v>
      </c>
      <c r="Y646" s="14">
        <v>0</v>
      </c>
      <c r="Z646" s="30" t="s">
        <v>599</v>
      </c>
      <c r="AA646" t="s">
        <v>1053</v>
      </c>
      <c r="AB646" t="s">
        <v>1053</v>
      </c>
      <c r="AC646" t="s">
        <v>1061</v>
      </c>
      <c r="AD646" t="s">
        <v>1061</v>
      </c>
      <c r="AE646" s="25" t="s">
        <v>1287</v>
      </c>
      <c r="AF646" s="25" t="s">
        <v>1288</v>
      </c>
      <c r="AG646" s="25"/>
    </row>
    <row r="647" spans="1:33" ht="15.75" customHeight="1">
      <c r="A647" s="17">
        <v>143</v>
      </c>
      <c r="B647" s="31">
        <v>34394</v>
      </c>
      <c r="C647" s="14">
        <v>2</v>
      </c>
      <c r="D647" s="14">
        <v>4</v>
      </c>
      <c r="E647" s="14" t="s">
        <v>687</v>
      </c>
      <c r="F647" s="14" t="s">
        <v>688</v>
      </c>
      <c r="G647" s="14" t="s">
        <v>711</v>
      </c>
      <c r="H647" s="14" t="s">
        <v>711</v>
      </c>
      <c r="I647" s="14"/>
      <c r="J647" s="14"/>
      <c r="K647" s="14">
        <v>2</v>
      </c>
      <c r="L647" s="14" t="s">
        <v>986</v>
      </c>
      <c r="M647" s="14" t="s">
        <v>1286</v>
      </c>
      <c r="N647" s="14" t="s">
        <v>693</v>
      </c>
      <c r="O647" s="26">
        <v>0</v>
      </c>
      <c r="R647" s="14">
        <v>4.5999999999999996</v>
      </c>
      <c r="S647" s="59">
        <v>2</v>
      </c>
      <c r="T647" s="6"/>
      <c r="U647" s="6"/>
      <c r="V647" s="14">
        <v>4.5</v>
      </c>
      <c r="W647" t="s">
        <v>705</v>
      </c>
      <c r="Y647" s="14">
        <v>0</v>
      </c>
      <c r="Z647" s="30" t="s">
        <v>599</v>
      </c>
      <c r="AA647" t="s">
        <v>1053</v>
      </c>
      <c r="AB647" t="s">
        <v>1053</v>
      </c>
      <c r="AC647" t="s">
        <v>1064</v>
      </c>
      <c r="AD647" t="s">
        <v>1064</v>
      </c>
      <c r="AE647" s="25" t="s">
        <v>1287</v>
      </c>
      <c r="AF647" s="25" t="s">
        <v>1288</v>
      </c>
      <c r="AG647" s="25"/>
    </row>
    <row r="648" spans="1:33" ht="15.75" customHeight="1">
      <c r="A648" s="17">
        <v>143</v>
      </c>
      <c r="B648" s="31">
        <v>34394</v>
      </c>
      <c r="C648" s="14">
        <v>2</v>
      </c>
      <c r="D648" s="14">
        <v>4</v>
      </c>
      <c r="E648" s="14" t="s">
        <v>687</v>
      </c>
      <c r="F648" s="14" t="s">
        <v>688</v>
      </c>
      <c r="G648" s="14" t="s">
        <v>711</v>
      </c>
      <c r="H648" s="14" t="s">
        <v>711</v>
      </c>
      <c r="I648" s="14"/>
      <c r="J648" s="14"/>
      <c r="K648" s="14">
        <v>2</v>
      </c>
      <c r="L648" s="14" t="s">
        <v>986</v>
      </c>
      <c r="M648" s="14" t="s">
        <v>1286</v>
      </c>
      <c r="N648" s="14" t="s">
        <v>693</v>
      </c>
      <c r="O648" s="26">
        <v>1</v>
      </c>
      <c r="R648" s="14">
        <v>4.8</v>
      </c>
      <c r="S648" s="59">
        <v>2</v>
      </c>
      <c r="T648" s="6"/>
      <c r="U648" s="6"/>
      <c r="V648" s="14">
        <v>4.5</v>
      </c>
      <c r="W648" t="s">
        <v>705</v>
      </c>
      <c r="Y648" s="14">
        <v>0</v>
      </c>
      <c r="Z648" s="30" t="s">
        <v>599</v>
      </c>
      <c r="AA648" t="s">
        <v>1061</v>
      </c>
      <c r="AB648" t="s">
        <v>1061</v>
      </c>
      <c r="AC648" t="s">
        <v>1064</v>
      </c>
      <c r="AD648" t="s">
        <v>1064</v>
      </c>
      <c r="AE648" s="25" t="s">
        <v>1287</v>
      </c>
      <c r="AF648" s="25" t="s">
        <v>1288</v>
      </c>
      <c r="AG648" s="25"/>
    </row>
    <row r="649" spans="1:33" ht="15.75" customHeight="1">
      <c r="A649" s="17">
        <v>143</v>
      </c>
      <c r="B649" s="31">
        <v>34394</v>
      </c>
      <c r="C649" s="14">
        <v>3</v>
      </c>
      <c r="D649" s="14">
        <v>4</v>
      </c>
      <c r="E649" s="14" t="s">
        <v>687</v>
      </c>
      <c r="F649" s="14" t="s">
        <v>688</v>
      </c>
      <c r="G649" s="14" t="s">
        <v>711</v>
      </c>
      <c r="H649" s="14" t="s">
        <v>711</v>
      </c>
      <c r="I649" s="14"/>
      <c r="J649" s="14"/>
      <c r="K649" s="14">
        <v>3</v>
      </c>
      <c r="L649" s="14" t="s">
        <v>986</v>
      </c>
      <c r="M649" s="14" t="s">
        <v>1286</v>
      </c>
      <c r="N649" s="14" t="s">
        <v>693</v>
      </c>
      <c r="O649" s="26">
        <v>0</v>
      </c>
      <c r="R649" s="14">
        <v>9.1</v>
      </c>
      <c r="S649" s="59">
        <v>1</v>
      </c>
      <c r="T649" s="6"/>
      <c r="U649" s="6"/>
      <c r="V649" s="14">
        <v>9.1</v>
      </c>
      <c r="W649" s="6" t="s">
        <v>705</v>
      </c>
      <c r="Y649" s="14">
        <v>0</v>
      </c>
      <c r="Z649" s="30" t="s">
        <v>599</v>
      </c>
      <c r="AA649" t="s">
        <v>1053</v>
      </c>
      <c r="AB649" t="s">
        <v>1053</v>
      </c>
      <c r="AC649" t="s">
        <v>1061</v>
      </c>
      <c r="AD649" t="s">
        <v>1061</v>
      </c>
      <c r="AE649" s="25" t="s">
        <v>1287</v>
      </c>
      <c r="AF649" s="25" t="s">
        <v>1288</v>
      </c>
      <c r="AG649" s="25"/>
    </row>
    <row r="650" spans="1:33" ht="15.75" customHeight="1">
      <c r="A650" s="17">
        <v>143</v>
      </c>
      <c r="B650" s="31">
        <v>34394</v>
      </c>
      <c r="C650" s="14">
        <v>3</v>
      </c>
      <c r="D650" s="14">
        <v>4</v>
      </c>
      <c r="E650" s="14" t="s">
        <v>687</v>
      </c>
      <c r="F650" s="14" t="s">
        <v>688</v>
      </c>
      <c r="G650" s="14" t="s">
        <v>711</v>
      </c>
      <c r="H650" s="14" t="s">
        <v>711</v>
      </c>
      <c r="I650" s="14"/>
      <c r="J650" s="14"/>
      <c r="K650" s="14">
        <v>3</v>
      </c>
      <c r="L650" s="14" t="s">
        <v>986</v>
      </c>
      <c r="M650" s="14" t="s">
        <v>1286</v>
      </c>
      <c r="N650" s="14" t="s">
        <v>693</v>
      </c>
      <c r="O650" s="26">
        <v>0</v>
      </c>
      <c r="R650" s="14">
        <v>9.1</v>
      </c>
      <c r="S650" s="59">
        <v>2</v>
      </c>
      <c r="T650" s="6"/>
      <c r="U650" s="6"/>
      <c r="V650" s="14">
        <v>9</v>
      </c>
      <c r="W650" s="6" t="s">
        <v>705</v>
      </c>
      <c r="Y650" s="14">
        <v>0</v>
      </c>
      <c r="Z650" s="30" t="s">
        <v>599</v>
      </c>
      <c r="AA650" t="s">
        <v>1053</v>
      </c>
      <c r="AB650" t="s">
        <v>1053</v>
      </c>
      <c r="AC650" t="s">
        <v>1064</v>
      </c>
      <c r="AD650" t="s">
        <v>1064</v>
      </c>
      <c r="AE650" s="25" t="s">
        <v>1287</v>
      </c>
      <c r="AF650" s="25" t="s">
        <v>1288</v>
      </c>
      <c r="AG650" s="25"/>
    </row>
    <row r="651" spans="1:33" ht="15.75" customHeight="1">
      <c r="A651" s="17">
        <v>143</v>
      </c>
      <c r="B651" s="31">
        <v>34394</v>
      </c>
      <c r="C651" s="14">
        <v>3</v>
      </c>
      <c r="D651" s="14">
        <v>4</v>
      </c>
      <c r="E651" s="14" t="s">
        <v>687</v>
      </c>
      <c r="F651" s="14" t="s">
        <v>688</v>
      </c>
      <c r="G651" s="14" t="s">
        <v>711</v>
      </c>
      <c r="H651" s="14" t="s">
        <v>711</v>
      </c>
      <c r="I651" s="14"/>
      <c r="J651" s="14"/>
      <c r="K651" s="14">
        <v>3</v>
      </c>
      <c r="L651" s="14" t="s">
        <v>986</v>
      </c>
      <c r="M651" s="14" t="s">
        <v>1286</v>
      </c>
      <c r="N651" s="14" t="s">
        <v>693</v>
      </c>
      <c r="O651" s="26">
        <v>1</v>
      </c>
      <c r="R651" s="14">
        <v>9.1</v>
      </c>
      <c r="S651" s="59">
        <v>2</v>
      </c>
      <c r="T651" s="6"/>
      <c r="U651" s="6"/>
      <c r="V651" s="14">
        <v>9</v>
      </c>
      <c r="W651" s="6" t="s">
        <v>705</v>
      </c>
      <c r="Y651" s="14">
        <v>0</v>
      </c>
      <c r="Z651" s="30" t="s">
        <v>599</v>
      </c>
      <c r="AA651" t="s">
        <v>1061</v>
      </c>
      <c r="AB651" t="s">
        <v>1061</v>
      </c>
      <c r="AC651" t="s">
        <v>1064</v>
      </c>
      <c r="AD651" t="s">
        <v>1064</v>
      </c>
      <c r="AE651" s="25" t="s">
        <v>1287</v>
      </c>
      <c r="AF651" s="25" t="s">
        <v>1288</v>
      </c>
      <c r="AG651" s="25"/>
    </row>
    <row r="652" spans="1:33" ht="15.75" customHeight="1">
      <c r="A652" s="17">
        <v>143</v>
      </c>
      <c r="B652" s="31">
        <v>34394</v>
      </c>
      <c r="C652" s="14">
        <v>1</v>
      </c>
      <c r="D652" s="14">
        <v>1</v>
      </c>
      <c r="E652" s="14" t="s">
        <v>687</v>
      </c>
      <c r="F652" s="14" t="s">
        <v>742</v>
      </c>
      <c r="G652" s="14" t="s">
        <v>812</v>
      </c>
      <c r="H652" s="71" t="s">
        <v>1379</v>
      </c>
      <c r="I652" s="71" t="s">
        <v>1378</v>
      </c>
      <c r="J652" s="68" t="s">
        <v>1327</v>
      </c>
      <c r="K652" s="14">
        <v>1</v>
      </c>
      <c r="L652" s="14" t="s">
        <v>1289</v>
      </c>
      <c r="M652" s="14" t="s">
        <v>1286</v>
      </c>
      <c r="N652" s="14" t="s">
        <v>693</v>
      </c>
      <c r="O652" s="26">
        <v>0</v>
      </c>
      <c r="R652" s="14">
        <v>5.2</v>
      </c>
      <c r="S652" s="59">
        <v>1</v>
      </c>
      <c r="T652" s="6"/>
      <c r="U652" s="6"/>
      <c r="V652" s="14">
        <v>4.8</v>
      </c>
      <c r="W652" s="14" t="s">
        <v>705</v>
      </c>
      <c r="X652" s="14"/>
      <c r="Y652" s="14">
        <v>0</v>
      </c>
      <c r="Z652" s="30" t="s">
        <v>599</v>
      </c>
      <c r="AA652" t="s">
        <v>1053</v>
      </c>
      <c r="AB652" t="s">
        <v>1053</v>
      </c>
      <c r="AC652" t="s">
        <v>1061</v>
      </c>
      <c r="AD652" t="s">
        <v>1061</v>
      </c>
      <c r="AE652" s="25" t="s">
        <v>1290</v>
      </c>
      <c r="AF652" s="25" t="s">
        <v>1291</v>
      </c>
      <c r="AG652" s="25"/>
    </row>
    <row r="653" spans="1:33" ht="15.75" customHeight="1">
      <c r="A653" s="17">
        <v>143</v>
      </c>
      <c r="B653" s="31">
        <v>34394</v>
      </c>
      <c r="C653" s="14">
        <v>1</v>
      </c>
      <c r="D653" s="14">
        <v>1</v>
      </c>
      <c r="E653" s="14" t="s">
        <v>687</v>
      </c>
      <c r="F653" s="14" t="s">
        <v>742</v>
      </c>
      <c r="G653" s="14" t="s">
        <v>812</v>
      </c>
      <c r="H653" s="71" t="s">
        <v>1379</v>
      </c>
      <c r="I653" s="71" t="s">
        <v>1378</v>
      </c>
      <c r="J653" s="68" t="s">
        <v>1327</v>
      </c>
      <c r="K653" s="14">
        <v>1</v>
      </c>
      <c r="L653" s="14" t="s">
        <v>1289</v>
      </c>
      <c r="M653" s="14" t="s">
        <v>1286</v>
      </c>
      <c r="N653" s="14" t="s">
        <v>693</v>
      </c>
      <c r="O653" s="26">
        <v>0</v>
      </c>
      <c r="R653" s="14">
        <v>5.2</v>
      </c>
      <c r="S653" s="59">
        <v>2</v>
      </c>
      <c r="T653" s="6"/>
      <c r="U653" s="6"/>
      <c r="V653" s="14">
        <v>4.8</v>
      </c>
      <c r="W653" s="14" t="s">
        <v>705</v>
      </c>
      <c r="X653" s="14"/>
      <c r="Y653" s="14">
        <v>0</v>
      </c>
      <c r="Z653" s="30" t="s">
        <v>599</v>
      </c>
      <c r="AA653" t="s">
        <v>1053</v>
      </c>
      <c r="AB653" t="s">
        <v>1053</v>
      </c>
      <c r="AC653" t="s">
        <v>1064</v>
      </c>
      <c r="AD653" t="s">
        <v>1064</v>
      </c>
      <c r="AE653" s="25" t="s">
        <v>1290</v>
      </c>
      <c r="AF653" s="25" t="s">
        <v>1291</v>
      </c>
      <c r="AG653" s="25"/>
    </row>
    <row r="654" spans="1:33" ht="15.75" customHeight="1">
      <c r="A654" s="17">
        <v>143</v>
      </c>
      <c r="B654" s="31">
        <v>34394</v>
      </c>
      <c r="C654" s="14">
        <v>1</v>
      </c>
      <c r="D654" s="14">
        <v>1</v>
      </c>
      <c r="E654" s="14" t="s">
        <v>687</v>
      </c>
      <c r="F654" s="14" t="s">
        <v>742</v>
      </c>
      <c r="G654" s="14" t="s">
        <v>812</v>
      </c>
      <c r="H654" s="71" t="s">
        <v>1379</v>
      </c>
      <c r="I654" s="71" t="s">
        <v>1378</v>
      </c>
      <c r="J654" s="68" t="s">
        <v>1327</v>
      </c>
      <c r="K654" s="14">
        <v>1</v>
      </c>
      <c r="L654" s="14" t="s">
        <v>1289</v>
      </c>
      <c r="M654" s="14" t="s">
        <v>1286</v>
      </c>
      <c r="N654" s="14" t="s">
        <v>693</v>
      </c>
      <c r="O654" s="26">
        <v>1</v>
      </c>
      <c r="R654" s="14">
        <v>4.8</v>
      </c>
      <c r="S654" s="59">
        <v>2</v>
      </c>
      <c r="T654" s="6"/>
      <c r="U654" s="6"/>
      <c r="V654" s="14">
        <v>4.8</v>
      </c>
      <c r="W654" s="14" t="s">
        <v>705</v>
      </c>
      <c r="X654" s="14"/>
      <c r="Y654" s="14">
        <v>0</v>
      </c>
      <c r="Z654" s="30" t="s">
        <v>599</v>
      </c>
      <c r="AA654" t="s">
        <v>1061</v>
      </c>
      <c r="AB654" t="s">
        <v>1061</v>
      </c>
      <c r="AC654" t="s">
        <v>1064</v>
      </c>
      <c r="AD654" t="s">
        <v>1064</v>
      </c>
      <c r="AE654" s="25" t="s">
        <v>1290</v>
      </c>
      <c r="AF654" s="25" t="s">
        <v>1291</v>
      </c>
      <c r="AG654" s="25"/>
    </row>
    <row r="655" spans="1:33" ht="15.75" customHeight="1">
      <c r="A655" s="17">
        <v>143</v>
      </c>
      <c r="B655" s="31">
        <v>34394</v>
      </c>
      <c r="C655" s="14">
        <v>2</v>
      </c>
      <c r="D655" s="14">
        <v>1</v>
      </c>
      <c r="E655" s="14" t="s">
        <v>687</v>
      </c>
      <c r="F655" s="14" t="s">
        <v>742</v>
      </c>
      <c r="G655" s="14" t="s">
        <v>812</v>
      </c>
      <c r="H655" s="71" t="s">
        <v>1379</v>
      </c>
      <c r="I655" s="71" t="s">
        <v>1378</v>
      </c>
      <c r="J655" s="68" t="s">
        <v>1327</v>
      </c>
      <c r="K655" s="14">
        <v>2</v>
      </c>
      <c r="L655" s="14" t="s">
        <v>1289</v>
      </c>
      <c r="M655" s="14" t="s">
        <v>1286</v>
      </c>
      <c r="N655" s="14" t="s">
        <v>693</v>
      </c>
      <c r="O655" s="26">
        <v>0</v>
      </c>
      <c r="R655" s="14">
        <v>4.5</v>
      </c>
      <c r="S655" s="59">
        <v>1</v>
      </c>
      <c r="T655" s="6"/>
      <c r="U655" s="6"/>
      <c r="V655" s="14">
        <v>4.4000000000000004</v>
      </c>
      <c r="W655" s="14" t="s">
        <v>705</v>
      </c>
      <c r="X655" s="14">
        <v>0</v>
      </c>
      <c r="Y655" s="14">
        <v>0</v>
      </c>
      <c r="Z655" s="30" t="s">
        <v>599</v>
      </c>
      <c r="AA655" t="s">
        <v>1053</v>
      </c>
      <c r="AB655" t="s">
        <v>1053</v>
      </c>
      <c r="AC655" t="s">
        <v>1061</v>
      </c>
      <c r="AD655" t="s">
        <v>1061</v>
      </c>
      <c r="AE655" s="25" t="s">
        <v>1290</v>
      </c>
      <c r="AF655" s="25" t="s">
        <v>1291</v>
      </c>
      <c r="AG655" s="25"/>
    </row>
    <row r="656" spans="1:33" ht="15.75" customHeight="1">
      <c r="A656" s="17">
        <v>143</v>
      </c>
      <c r="B656" s="31">
        <v>34394</v>
      </c>
      <c r="C656" s="14">
        <v>2</v>
      </c>
      <c r="D656" s="14">
        <v>1</v>
      </c>
      <c r="E656" s="14" t="s">
        <v>687</v>
      </c>
      <c r="F656" s="14" t="s">
        <v>742</v>
      </c>
      <c r="G656" s="14" t="s">
        <v>812</v>
      </c>
      <c r="H656" s="71" t="s">
        <v>1379</v>
      </c>
      <c r="I656" s="71" t="s">
        <v>1378</v>
      </c>
      <c r="J656" s="68" t="s">
        <v>1327</v>
      </c>
      <c r="K656" s="14">
        <v>2</v>
      </c>
      <c r="L656" s="14" t="s">
        <v>1289</v>
      </c>
      <c r="M656" s="14" t="s">
        <v>1286</v>
      </c>
      <c r="N656" s="14" t="s">
        <v>693</v>
      </c>
      <c r="O656" s="26">
        <v>0</v>
      </c>
      <c r="R656" s="14">
        <v>4.5</v>
      </c>
      <c r="S656" s="59">
        <v>2</v>
      </c>
      <c r="T656" s="6"/>
      <c r="U656" s="6"/>
      <c r="V656" s="14">
        <v>4.0999999999999996</v>
      </c>
      <c r="W656" s="14" t="s">
        <v>705</v>
      </c>
      <c r="X656" s="14">
        <v>0</v>
      </c>
      <c r="Y656" s="14">
        <v>0</v>
      </c>
      <c r="Z656" s="30" t="s">
        <v>599</v>
      </c>
      <c r="AA656" t="s">
        <v>1053</v>
      </c>
      <c r="AB656" t="s">
        <v>1053</v>
      </c>
      <c r="AC656" t="s">
        <v>1064</v>
      </c>
      <c r="AD656" t="s">
        <v>1064</v>
      </c>
      <c r="AE656" s="25" t="s">
        <v>1290</v>
      </c>
      <c r="AF656" s="25" t="s">
        <v>1291</v>
      </c>
      <c r="AG656" s="25"/>
    </row>
    <row r="657" spans="1:33" ht="15.75" customHeight="1">
      <c r="A657" s="17">
        <v>143</v>
      </c>
      <c r="B657" s="31">
        <v>34394</v>
      </c>
      <c r="C657" s="14">
        <v>2</v>
      </c>
      <c r="D657" s="14">
        <v>1</v>
      </c>
      <c r="E657" s="14" t="s">
        <v>687</v>
      </c>
      <c r="F657" s="14" t="s">
        <v>742</v>
      </c>
      <c r="G657" s="14" t="s">
        <v>812</v>
      </c>
      <c r="H657" s="71" t="s">
        <v>1379</v>
      </c>
      <c r="I657" s="71" t="s">
        <v>1378</v>
      </c>
      <c r="J657" s="68" t="s">
        <v>1327</v>
      </c>
      <c r="K657" s="14">
        <v>2</v>
      </c>
      <c r="L657" s="14" t="s">
        <v>1289</v>
      </c>
      <c r="M657" s="14" t="s">
        <v>1286</v>
      </c>
      <c r="N657" s="14" t="s">
        <v>693</v>
      </c>
      <c r="O657" s="26">
        <v>1</v>
      </c>
      <c r="R657" s="14">
        <v>4.4000000000000004</v>
      </c>
      <c r="S657" s="59">
        <v>2</v>
      </c>
      <c r="T657" s="6"/>
      <c r="U657" s="6"/>
      <c r="V657" s="14">
        <v>4.0999999999999996</v>
      </c>
      <c r="W657" s="14" t="s">
        <v>705</v>
      </c>
      <c r="X657" s="14">
        <v>0</v>
      </c>
      <c r="Y657" s="14">
        <v>0</v>
      </c>
      <c r="Z657" s="30" t="s">
        <v>599</v>
      </c>
      <c r="AA657" t="s">
        <v>1061</v>
      </c>
      <c r="AB657" t="s">
        <v>1061</v>
      </c>
      <c r="AC657" t="s">
        <v>1064</v>
      </c>
      <c r="AD657" t="s">
        <v>1064</v>
      </c>
      <c r="AE657" s="25" t="s">
        <v>1290</v>
      </c>
      <c r="AF657" s="25" t="s">
        <v>1291</v>
      </c>
      <c r="AG657" s="25"/>
    </row>
    <row r="658" spans="1:33" ht="15.75" customHeight="1">
      <c r="A658" s="17">
        <v>143</v>
      </c>
      <c r="B658" s="31">
        <v>34394</v>
      </c>
      <c r="C658" s="14">
        <v>3</v>
      </c>
      <c r="D658" s="14">
        <v>1</v>
      </c>
      <c r="E658" s="14" t="s">
        <v>687</v>
      </c>
      <c r="F658" s="14" t="s">
        <v>742</v>
      </c>
      <c r="G658" s="14" t="s">
        <v>812</v>
      </c>
      <c r="H658" s="71" t="s">
        <v>1379</v>
      </c>
      <c r="I658" s="71" t="s">
        <v>1378</v>
      </c>
      <c r="J658" s="68" t="s">
        <v>1327</v>
      </c>
      <c r="K658" s="14">
        <v>3</v>
      </c>
      <c r="L658" s="14" t="s">
        <v>1289</v>
      </c>
      <c r="M658" s="14" t="s">
        <v>1286</v>
      </c>
      <c r="N658" s="14" t="s">
        <v>693</v>
      </c>
      <c r="O658" s="26">
        <v>0</v>
      </c>
      <c r="R658" s="14">
        <v>2.8</v>
      </c>
      <c r="S658" s="59">
        <v>1</v>
      </c>
      <c r="T658" s="6"/>
      <c r="U658" s="6"/>
      <c r="V658" s="14">
        <v>2.9</v>
      </c>
      <c r="W658" s="14" t="s">
        <v>705</v>
      </c>
      <c r="X658" s="14">
        <v>0</v>
      </c>
      <c r="Y658" s="14">
        <v>0</v>
      </c>
      <c r="Z658" s="30" t="s">
        <v>599</v>
      </c>
      <c r="AA658" t="s">
        <v>1053</v>
      </c>
      <c r="AB658" t="s">
        <v>1053</v>
      </c>
      <c r="AC658" t="s">
        <v>1061</v>
      </c>
      <c r="AD658" t="s">
        <v>1061</v>
      </c>
      <c r="AE658" s="25" t="s">
        <v>1290</v>
      </c>
      <c r="AF658" s="25" t="s">
        <v>1291</v>
      </c>
      <c r="AG658" s="25"/>
    </row>
    <row r="659" spans="1:33" ht="15.75" customHeight="1">
      <c r="A659" s="17">
        <v>143</v>
      </c>
      <c r="B659" s="31">
        <v>34394</v>
      </c>
      <c r="C659" s="14">
        <v>3</v>
      </c>
      <c r="D659" s="14">
        <v>1</v>
      </c>
      <c r="E659" s="14" t="s">
        <v>687</v>
      </c>
      <c r="F659" s="14" t="s">
        <v>742</v>
      </c>
      <c r="G659" s="14" t="s">
        <v>812</v>
      </c>
      <c r="H659" s="71" t="s">
        <v>1379</v>
      </c>
      <c r="I659" s="71" t="s">
        <v>1378</v>
      </c>
      <c r="J659" s="68" t="s">
        <v>1327</v>
      </c>
      <c r="K659" s="14">
        <v>3</v>
      </c>
      <c r="L659" s="14" t="s">
        <v>1289</v>
      </c>
      <c r="M659" s="14" t="s">
        <v>1286</v>
      </c>
      <c r="N659" s="14" t="s">
        <v>693</v>
      </c>
      <c r="O659" s="26">
        <v>0</v>
      </c>
      <c r="R659" s="14">
        <v>2.8</v>
      </c>
      <c r="S659" s="59">
        <v>2</v>
      </c>
      <c r="T659" s="6"/>
      <c r="U659" s="6"/>
      <c r="V659" s="14">
        <v>2.5</v>
      </c>
      <c r="W659" s="14" t="s">
        <v>705</v>
      </c>
      <c r="X659" s="14">
        <v>0</v>
      </c>
      <c r="Y659" s="14">
        <v>0</v>
      </c>
      <c r="Z659" s="30" t="s">
        <v>599</v>
      </c>
      <c r="AA659" t="s">
        <v>1053</v>
      </c>
      <c r="AB659" t="s">
        <v>1053</v>
      </c>
      <c r="AC659" t="s">
        <v>1064</v>
      </c>
      <c r="AD659" t="s">
        <v>1064</v>
      </c>
      <c r="AE659" s="25" t="s">
        <v>1290</v>
      </c>
      <c r="AF659" s="25" t="s">
        <v>1291</v>
      </c>
      <c r="AG659" s="25"/>
    </row>
    <row r="660" spans="1:33" ht="15.75" customHeight="1">
      <c r="A660" s="17">
        <v>143</v>
      </c>
      <c r="B660" s="31">
        <v>34394</v>
      </c>
      <c r="C660" s="14">
        <v>3</v>
      </c>
      <c r="D660" s="14">
        <v>1</v>
      </c>
      <c r="E660" s="14" t="s">
        <v>687</v>
      </c>
      <c r="F660" s="14" t="s">
        <v>742</v>
      </c>
      <c r="G660" s="14" t="s">
        <v>812</v>
      </c>
      <c r="H660" s="71" t="s">
        <v>1379</v>
      </c>
      <c r="I660" s="71" t="s">
        <v>1378</v>
      </c>
      <c r="J660" s="68" t="s">
        <v>1327</v>
      </c>
      <c r="K660" s="14">
        <v>3</v>
      </c>
      <c r="L660" s="14" t="s">
        <v>1289</v>
      </c>
      <c r="M660" s="14" t="s">
        <v>1286</v>
      </c>
      <c r="N660" s="14" t="s">
        <v>693</v>
      </c>
      <c r="O660" s="26">
        <v>1</v>
      </c>
      <c r="R660" s="14">
        <v>2.9</v>
      </c>
      <c r="S660" s="59">
        <v>2</v>
      </c>
      <c r="T660" s="6"/>
      <c r="U660" s="6"/>
      <c r="V660" s="14">
        <v>2.5</v>
      </c>
      <c r="W660" s="14" t="s">
        <v>705</v>
      </c>
      <c r="X660" s="14">
        <v>0</v>
      </c>
      <c r="Y660" s="14">
        <v>0</v>
      </c>
      <c r="Z660" s="30" t="s">
        <v>599</v>
      </c>
      <c r="AA660" t="s">
        <v>1061</v>
      </c>
      <c r="AB660" t="s">
        <v>1061</v>
      </c>
      <c r="AC660" t="s">
        <v>1064</v>
      </c>
      <c r="AD660" t="s">
        <v>1064</v>
      </c>
      <c r="AE660" s="25" t="s">
        <v>1290</v>
      </c>
      <c r="AF660" s="25" t="s">
        <v>1291</v>
      </c>
      <c r="AG660" s="25"/>
    </row>
    <row r="661" spans="1:33" ht="15.75" customHeight="1">
      <c r="A661" s="17">
        <v>143</v>
      </c>
      <c r="B661" s="31">
        <v>34394</v>
      </c>
      <c r="C661" s="14">
        <v>1</v>
      </c>
      <c r="D661" s="14">
        <v>2</v>
      </c>
      <c r="E661" s="14" t="s">
        <v>687</v>
      </c>
      <c r="F661" s="14" t="s">
        <v>742</v>
      </c>
      <c r="G661" s="14" t="s">
        <v>812</v>
      </c>
      <c r="H661" s="71" t="s">
        <v>1379</v>
      </c>
      <c r="I661" s="71" t="s">
        <v>1378</v>
      </c>
      <c r="J661" s="68" t="s">
        <v>1327</v>
      </c>
      <c r="K661" s="14">
        <v>1</v>
      </c>
      <c r="L661" s="14" t="s">
        <v>1289</v>
      </c>
      <c r="M661" s="14" t="s">
        <v>1286</v>
      </c>
      <c r="N661" s="14" t="s">
        <v>693</v>
      </c>
      <c r="O661" s="26">
        <v>0</v>
      </c>
      <c r="R661" s="14">
        <v>5.2</v>
      </c>
      <c r="S661" s="59">
        <v>1</v>
      </c>
      <c r="T661" s="6"/>
      <c r="U661" s="6"/>
      <c r="V661" s="14">
        <v>5.3</v>
      </c>
      <c r="W661" s="14" t="s">
        <v>705</v>
      </c>
      <c r="X661" s="14">
        <v>0</v>
      </c>
      <c r="Y661" s="14">
        <v>0</v>
      </c>
      <c r="Z661" s="30" t="s">
        <v>599</v>
      </c>
      <c r="AA661" t="s">
        <v>1053</v>
      </c>
      <c r="AB661" t="s">
        <v>1053</v>
      </c>
      <c r="AC661" t="s">
        <v>1061</v>
      </c>
      <c r="AD661" t="s">
        <v>1061</v>
      </c>
      <c r="AE661" s="25" t="s">
        <v>1290</v>
      </c>
      <c r="AF661" s="25" t="s">
        <v>1291</v>
      </c>
      <c r="AG661" s="25"/>
    </row>
    <row r="662" spans="1:33" ht="15.75" customHeight="1">
      <c r="A662" s="17">
        <v>143</v>
      </c>
      <c r="B662" s="31">
        <v>34394</v>
      </c>
      <c r="C662" s="14">
        <v>1</v>
      </c>
      <c r="D662" s="14">
        <v>2</v>
      </c>
      <c r="E662" s="14" t="s">
        <v>687</v>
      </c>
      <c r="F662" s="14" t="s">
        <v>742</v>
      </c>
      <c r="G662" s="14" t="s">
        <v>812</v>
      </c>
      <c r="H662" s="71" t="s">
        <v>1379</v>
      </c>
      <c r="I662" s="71" t="s">
        <v>1378</v>
      </c>
      <c r="J662" s="68" t="s">
        <v>1327</v>
      </c>
      <c r="K662" s="14">
        <v>1</v>
      </c>
      <c r="L662" s="14" t="s">
        <v>1289</v>
      </c>
      <c r="M662" s="14" t="s">
        <v>1286</v>
      </c>
      <c r="N662" s="14" t="s">
        <v>693</v>
      </c>
      <c r="O662" s="26">
        <v>0</v>
      </c>
      <c r="R662" s="14">
        <v>5.2</v>
      </c>
      <c r="S662" s="59">
        <v>2</v>
      </c>
      <c r="T662" s="6"/>
      <c r="U662" s="6"/>
      <c r="V662" s="14">
        <v>4.5999999999999996</v>
      </c>
      <c r="W662" s="14" t="s">
        <v>705</v>
      </c>
      <c r="X662" s="14">
        <v>0</v>
      </c>
      <c r="Y662" s="14">
        <v>0</v>
      </c>
      <c r="Z662" s="30" t="s">
        <v>599</v>
      </c>
      <c r="AA662" t="s">
        <v>1053</v>
      </c>
      <c r="AB662" t="s">
        <v>1053</v>
      </c>
      <c r="AC662" t="s">
        <v>1064</v>
      </c>
      <c r="AD662" t="s">
        <v>1064</v>
      </c>
      <c r="AE662" s="25" t="s">
        <v>1290</v>
      </c>
      <c r="AF662" s="25" t="s">
        <v>1291</v>
      </c>
      <c r="AG662" s="25"/>
    </row>
    <row r="663" spans="1:33" ht="15.75" customHeight="1">
      <c r="A663" s="17">
        <v>143</v>
      </c>
      <c r="B663" s="31">
        <v>34394</v>
      </c>
      <c r="C663" s="14">
        <v>1</v>
      </c>
      <c r="D663" s="14">
        <v>2</v>
      </c>
      <c r="E663" s="14" t="s">
        <v>687</v>
      </c>
      <c r="F663" s="14" t="s">
        <v>742</v>
      </c>
      <c r="G663" s="14" t="s">
        <v>812</v>
      </c>
      <c r="H663" s="71" t="s">
        <v>1379</v>
      </c>
      <c r="I663" s="71" t="s">
        <v>1378</v>
      </c>
      <c r="J663" s="68" t="s">
        <v>1327</v>
      </c>
      <c r="K663" s="14">
        <v>1</v>
      </c>
      <c r="L663" s="14" t="s">
        <v>1289</v>
      </c>
      <c r="M663" s="14" t="s">
        <v>1286</v>
      </c>
      <c r="N663" s="14" t="s">
        <v>693</v>
      </c>
      <c r="O663" s="26">
        <v>1</v>
      </c>
      <c r="R663" s="14">
        <v>5.3</v>
      </c>
      <c r="S663" s="59">
        <v>2</v>
      </c>
      <c r="T663" s="6"/>
      <c r="U663" s="6"/>
      <c r="V663" s="14">
        <v>4.5999999999999996</v>
      </c>
      <c r="W663" s="14" t="s">
        <v>705</v>
      </c>
      <c r="X663" s="14">
        <v>0</v>
      </c>
      <c r="Y663" s="14">
        <v>0</v>
      </c>
      <c r="Z663" s="30" t="s">
        <v>599</v>
      </c>
      <c r="AA663" t="s">
        <v>1061</v>
      </c>
      <c r="AB663" t="s">
        <v>1061</v>
      </c>
      <c r="AC663" t="s">
        <v>1064</v>
      </c>
      <c r="AD663" t="s">
        <v>1064</v>
      </c>
      <c r="AE663" s="25" t="s">
        <v>1290</v>
      </c>
      <c r="AF663" s="25" t="s">
        <v>1291</v>
      </c>
      <c r="AG663" s="25"/>
    </row>
    <row r="664" spans="1:33" ht="15.75" customHeight="1">
      <c r="A664" s="17">
        <v>143</v>
      </c>
      <c r="B664" s="31">
        <v>34394</v>
      </c>
      <c r="C664" s="14">
        <v>2</v>
      </c>
      <c r="D664" s="14">
        <v>2</v>
      </c>
      <c r="E664" s="14" t="s">
        <v>687</v>
      </c>
      <c r="F664" s="14" t="s">
        <v>742</v>
      </c>
      <c r="G664" s="14" t="s">
        <v>812</v>
      </c>
      <c r="H664" s="71" t="s">
        <v>1379</v>
      </c>
      <c r="I664" s="71" t="s">
        <v>1378</v>
      </c>
      <c r="J664" s="68" t="s">
        <v>1327</v>
      </c>
      <c r="K664" s="14">
        <v>2</v>
      </c>
      <c r="L664" s="14" t="s">
        <v>1289</v>
      </c>
      <c r="M664" s="14" t="s">
        <v>1286</v>
      </c>
      <c r="N664" s="14" t="s">
        <v>693</v>
      </c>
      <c r="O664" s="26">
        <v>0</v>
      </c>
      <c r="R664" s="14">
        <v>11.7</v>
      </c>
      <c r="S664" s="59">
        <v>1</v>
      </c>
      <c r="T664" s="6"/>
      <c r="U664" s="6"/>
      <c r="V664" s="14">
        <v>10.5</v>
      </c>
      <c r="W664" s="14" t="s">
        <v>705</v>
      </c>
      <c r="X664" s="14"/>
      <c r="Y664" s="14">
        <v>0</v>
      </c>
      <c r="Z664" s="30" t="s">
        <v>599</v>
      </c>
      <c r="AA664" t="s">
        <v>1053</v>
      </c>
      <c r="AB664" t="s">
        <v>1053</v>
      </c>
      <c r="AC664" t="s">
        <v>1061</v>
      </c>
      <c r="AD664" t="s">
        <v>1061</v>
      </c>
      <c r="AE664" s="25" t="s">
        <v>1290</v>
      </c>
      <c r="AF664" s="25" t="s">
        <v>1291</v>
      </c>
      <c r="AG664" s="25"/>
    </row>
    <row r="665" spans="1:33" ht="15.75" customHeight="1">
      <c r="A665" s="17">
        <v>143</v>
      </c>
      <c r="B665" s="31">
        <v>34394</v>
      </c>
      <c r="C665" s="14">
        <v>2</v>
      </c>
      <c r="D665" s="14">
        <v>2</v>
      </c>
      <c r="E665" s="14" t="s">
        <v>687</v>
      </c>
      <c r="F665" s="14" t="s">
        <v>742</v>
      </c>
      <c r="G665" s="14" t="s">
        <v>812</v>
      </c>
      <c r="H665" s="71" t="s">
        <v>1379</v>
      </c>
      <c r="I665" s="71" t="s">
        <v>1378</v>
      </c>
      <c r="J665" s="68" t="s">
        <v>1327</v>
      </c>
      <c r="K665" s="14">
        <v>2</v>
      </c>
      <c r="L665" s="14" t="s">
        <v>1289</v>
      </c>
      <c r="M665" s="14" t="s">
        <v>1286</v>
      </c>
      <c r="N665" s="14" t="s">
        <v>693</v>
      </c>
      <c r="O665" s="26">
        <v>0</v>
      </c>
      <c r="R665" s="14">
        <v>11.7</v>
      </c>
      <c r="S665" s="59">
        <v>2</v>
      </c>
      <c r="T665" s="6"/>
      <c r="U665" s="6"/>
      <c r="V665" s="14">
        <v>9.8000000000000007</v>
      </c>
      <c r="W665" s="14">
        <v>0.05</v>
      </c>
      <c r="X665" s="14"/>
      <c r="Y665" s="14">
        <v>1</v>
      </c>
      <c r="Z665" s="30" t="s">
        <v>599</v>
      </c>
      <c r="AA665" t="s">
        <v>1053</v>
      </c>
      <c r="AB665" t="s">
        <v>1053</v>
      </c>
      <c r="AC665" t="s">
        <v>1064</v>
      </c>
      <c r="AD665" t="s">
        <v>1064</v>
      </c>
      <c r="AE665" s="25" t="s">
        <v>1290</v>
      </c>
      <c r="AF665" s="25" t="s">
        <v>1291</v>
      </c>
      <c r="AG665" s="25"/>
    </row>
    <row r="666" spans="1:33" ht="15.75" customHeight="1">
      <c r="A666" s="17">
        <v>143</v>
      </c>
      <c r="B666" s="31">
        <v>34394</v>
      </c>
      <c r="C666" s="14">
        <v>2</v>
      </c>
      <c r="D666" s="14">
        <v>2</v>
      </c>
      <c r="E666" s="14" t="s">
        <v>687</v>
      </c>
      <c r="F666" s="14" t="s">
        <v>742</v>
      </c>
      <c r="G666" s="14" t="s">
        <v>812</v>
      </c>
      <c r="H666" s="71" t="s">
        <v>1379</v>
      </c>
      <c r="I666" s="71" t="s">
        <v>1378</v>
      </c>
      <c r="J666" s="68" t="s">
        <v>1327</v>
      </c>
      <c r="K666" s="14">
        <v>2</v>
      </c>
      <c r="L666" s="14" t="s">
        <v>1289</v>
      </c>
      <c r="M666" s="14" t="s">
        <v>1286</v>
      </c>
      <c r="N666" s="14" t="s">
        <v>693</v>
      </c>
      <c r="O666" s="26">
        <v>1</v>
      </c>
      <c r="R666" s="14">
        <v>10.5</v>
      </c>
      <c r="S666" s="59">
        <v>2</v>
      </c>
      <c r="T666" s="6"/>
      <c r="U666" s="6"/>
      <c r="V666" s="14">
        <v>9.8000000000000007</v>
      </c>
      <c r="W666" s="14" t="s">
        <v>705</v>
      </c>
      <c r="X666" s="14"/>
      <c r="Y666" s="14">
        <v>0</v>
      </c>
      <c r="Z666" s="30" t="s">
        <v>599</v>
      </c>
      <c r="AA666" t="s">
        <v>1061</v>
      </c>
      <c r="AB666" t="s">
        <v>1061</v>
      </c>
      <c r="AC666" t="s">
        <v>1064</v>
      </c>
      <c r="AD666" t="s">
        <v>1064</v>
      </c>
      <c r="AE666" s="25" t="s">
        <v>1290</v>
      </c>
      <c r="AF666" s="25" t="s">
        <v>1291</v>
      </c>
      <c r="AG666" s="25"/>
    </row>
    <row r="667" spans="1:33" ht="15.75" customHeight="1">
      <c r="A667" s="17">
        <v>143</v>
      </c>
      <c r="B667" s="31">
        <v>34394</v>
      </c>
      <c r="C667" s="14">
        <v>3</v>
      </c>
      <c r="D667" s="14">
        <v>2</v>
      </c>
      <c r="E667" s="14" t="s">
        <v>687</v>
      </c>
      <c r="F667" s="14" t="s">
        <v>742</v>
      </c>
      <c r="G667" s="14" t="s">
        <v>812</v>
      </c>
      <c r="H667" s="71" t="s">
        <v>1379</v>
      </c>
      <c r="I667" s="71" t="s">
        <v>1378</v>
      </c>
      <c r="J667" s="68" t="s">
        <v>1327</v>
      </c>
      <c r="K667" s="14">
        <v>3</v>
      </c>
      <c r="L667" s="14" t="s">
        <v>1289</v>
      </c>
      <c r="M667" s="14" t="s">
        <v>1286</v>
      </c>
      <c r="N667" s="14" t="s">
        <v>693</v>
      </c>
      <c r="O667" s="26">
        <v>0</v>
      </c>
      <c r="R667" s="14">
        <v>4.4000000000000004</v>
      </c>
      <c r="S667" s="59">
        <v>1</v>
      </c>
      <c r="T667" s="6"/>
      <c r="U667" s="6"/>
      <c r="V667" s="14">
        <v>4.5</v>
      </c>
      <c r="W667" s="14" t="s">
        <v>705</v>
      </c>
      <c r="X667" s="14">
        <v>0</v>
      </c>
      <c r="Y667" s="14">
        <v>0</v>
      </c>
      <c r="Z667" s="30" t="s">
        <v>599</v>
      </c>
      <c r="AA667" t="s">
        <v>1053</v>
      </c>
      <c r="AB667" t="s">
        <v>1053</v>
      </c>
      <c r="AC667" t="s">
        <v>1061</v>
      </c>
      <c r="AD667" t="s">
        <v>1061</v>
      </c>
      <c r="AE667" s="25" t="s">
        <v>1290</v>
      </c>
      <c r="AF667" s="25" t="s">
        <v>1291</v>
      </c>
      <c r="AG667" s="25"/>
    </row>
    <row r="668" spans="1:33" ht="15.75" customHeight="1">
      <c r="A668" s="17">
        <v>143</v>
      </c>
      <c r="B668" s="31">
        <v>34394</v>
      </c>
      <c r="C668" s="14">
        <v>3</v>
      </c>
      <c r="D668" s="14">
        <v>2</v>
      </c>
      <c r="E668" s="14" t="s">
        <v>687</v>
      </c>
      <c r="F668" s="14" t="s">
        <v>742</v>
      </c>
      <c r="G668" s="14" t="s">
        <v>812</v>
      </c>
      <c r="H668" s="71" t="s">
        <v>1379</v>
      </c>
      <c r="I668" s="71" t="s">
        <v>1378</v>
      </c>
      <c r="J668" s="68" t="s">
        <v>1327</v>
      </c>
      <c r="K668" s="14">
        <v>3</v>
      </c>
      <c r="L668" s="14" t="s">
        <v>1289</v>
      </c>
      <c r="M668" s="14" t="s">
        <v>1286</v>
      </c>
      <c r="N668" s="14" t="s">
        <v>693</v>
      </c>
      <c r="O668" s="26">
        <v>0</v>
      </c>
      <c r="R668" s="14">
        <v>4.4000000000000004</v>
      </c>
      <c r="S668" s="59">
        <v>2</v>
      </c>
      <c r="T668" s="6"/>
      <c r="U668" s="6"/>
      <c r="V668" s="14">
        <v>3.8</v>
      </c>
      <c r="W668" s="14" t="s">
        <v>705</v>
      </c>
      <c r="X668" s="14">
        <v>0</v>
      </c>
      <c r="Y668" s="14">
        <v>0</v>
      </c>
      <c r="Z668" s="30" t="s">
        <v>599</v>
      </c>
      <c r="AA668" t="s">
        <v>1053</v>
      </c>
      <c r="AB668" t="s">
        <v>1053</v>
      </c>
      <c r="AC668" t="s">
        <v>1064</v>
      </c>
      <c r="AD668" t="s">
        <v>1064</v>
      </c>
      <c r="AE668" s="25" t="s">
        <v>1290</v>
      </c>
      <c r="AF668" s="25" t="s">
        <v>1291</v>
      </c>
      <c r="AG668" s="25"/>
    </row>
    <row r="669" spans="1:33" ht="15.75" customHeight="1">
      <c r="A669" s="17">
        <v>143</v>
      </c>
      <c r="B669" s="31">
        <v>34394</v>
      </c>
      <c r="C669" s="14">
        <v>3</v>
      </c>
      <c r="D669" s="14">
        <v>2</v>
      </c>
      <c r="E669" s="14" t="s">
        <v>687</v>
      </c>
      <c r="F669" s="14" t="s">
        <v>742</v>
      </c>
      <c r="G669" s="14" t="s">
        <v>812</v>
      </c>
      <c r="H669" s="71" t="s">
        <v>1379</v>
      </c>
      <c r="I669" s="71" t="s">
        <v>1378</v>
      </c>
      <c r="J669" s="68" t="s">
        <v>1327</v>
      </c>
      <c r="K669" s="14">
        <v>3</v>
      </c>
      <c r="L669" s="14" t="s">
        <v>1289</v>
      </c>
      <c r="M669" s="14" t="s">
        <v>1286</v>
      </c>
      <c r="N669" s="14" t="s">
        <v>693</v>
      </c>
      <c r="O669" s="26">
        <v>1</v>
      </c>
      <c r="R669" s="14">
        <v>4.5</v>
      </c>
      <c r="S669" s="59">
        <v>2</v>
      </c>
      <c r="T669" s="6"/>
      <c r="U669" s="6"/>
      <c r="V669" s="14">
        <v>3.8</v>
      </c>
      <c r="W669" s="14" t="s">
        <v>705</v>
      </c>
      <c r="X669" s="14">
        <v>0</v>
      </c>
      <c r="Y669" s="14">
        <v>0</v>
      </c>
      <c r="Z669" s="30" t="s">
        <v>599</v>
      </c>
      <c r="AA669" t="s">
        <v>1061</v>
      </c>
      <c r="AB669" t="s">
        <v>1061</v>
      </c>
      <c r="AC669" t="s">
        <v>1064</v>
      </c>
      <c r="AD669" t="s">
        <v>1064</v>
      </c>
      <c r="AE669" s="25" t="s">
        <v>1290</v>
      </c>
      <c r="AF669" s="25" t="s">
        <v>1291</v>
      </c>
      <c r="AG669" s="25"/>
    </row>
    <row r="670" spans="1:33" ht="15.75" customHeight="1">
      <c r="A670" s="17">
        <v>143</v>
      </c>
      <c r="B670" s="31">
        <v>34394</v>
      </c>
      <c r="C670" s="14">
        <v>1</v>
      </c>
      <c r="D670" s="14">
        <v>3</v>
      </c>
      <c r="E670" s="14" t="s">
        <v>687</v>
      </c>
      <c r="F670" s="14" t="s">
        <v>742</v>
      </c>
      <c r="G670" s="14" t="s">
        <v>812</v>
      </c>
      <c r="H670" s="71" t="s">
        <v>1379</v>
      </c>
      <c r="I670" s="71" t="s">
        <v>1378</v>
      </c>
      <c r="J670" s="68" t="s">
        <v>1327</v>
      </c>
      <c r="K670" s="14">
        <v>1</v>
      </c>
      <c r="L670" s="14" t="s">
        <v>1289</v>
      </c>
      <c r="M670" s="14" t="s">
        <v>1286</v>
      </c>
      <c r="N670" s="14" t="s">
        <v>693</v>
      </c>
      <c r="O670" s="26">
        <v>0</v>
      </c>
      <c r="R670" s="14">
        <v>3.4</v>
      </c>
      <c r="S670" s="59">
        <v>1</v>
      </c>
      <c r="T670" s="6"/>
      <c r="U670" s="6"/>
      <c r="V670" s="14">
        <v>3.2</v>
      </c>
      <c r="W670" s="14" t="s">
        <v>705</v>
      </c>
      <c r="X670" s="14">
        <v>0</v>
      </c>
      <c r="Y670" s="14">
        <v>0</v>
      </c>
      <c r="Z670" s="30" t="s">
        <v>599</v>
      </c>
      <c r="AA670" t="s">
        <v>1053</v>
      </c>
      <c r="AB670" t="s">
        <v>1053</v>
      </c>
      <c r="AC670" t="s">
        <v>1061</v>
      </c>
      <c r="AD670" t="s">
        <v>1061</v>
      </c>
      <c r="AE670" s="25" t="s">
        <v>1290</v>
      </c>
      <c r="AF670" s="25" t="s">
        <v>1291</v>
      </c>
      <c r="AG670" s="25"/>
    </row>
    <row r="671" spans="1:33" ht="15.75" customHeight="1">
      <c r="A671" s="17">
        <v>143</v>
      </c>
      <c r="B671" s="31">
        <v>34394</v>
      </c>
      <c r="C671" s="14">
        <v>1</v>
      </c>
      <c r="D671" s="14">
        <v>3</v>
      </c>
      <c r="E671" s="14" t="s">
        <v>687</v>
      </c>
      <c r="F671" s="14" t="s">
        <v>742</v>
      </c>
      <c r="G671" s="14" t="s">
        <v>812</v>
      </c>
      <c r="H671" s="71" t="s">
        <v>1379</v>
      </c>
      <c r="I671" s="71" t="s">
        <v>1378</v>
      </c>
      <c r="J671" s="68" t="s">
        <v>1327</v>
      </c>
      <c r="K671" s="14">
        <v>1</v>
      </c>
      <c r="L671" s="14" t="s">
        <v>1289</v>
      </c>
      <c r="M671" s="14" t="s">
        <v>1286</v>
      </c>
      <c r="N671" s="14" t="s">
        <v>693</v>
      </c>
      <c r="O671" s="26">
        <v>0</v>
      </c>
      <c r="R671" s="14">
        <v>3.4</v>
      </c>
      <c r="S671" s="59">
        <v>2</v>
      </c>
      <c r="T671" s="6"/>
      <c r="U671" s="6"/>
      <c r="V671" s="14">
        <v>3.2</v>
      </c>
      <c r="W671" s="14" t="s">
        <v>705</v>
      </c>
      <c r="X671" s="14">
        <v>0</v>
      </c>
      <c r="Y671" s="14">
        <v>0</v>
      </c>
      <c r="Z671" s="30" t="s">
        <v>599</v>
      </c>
      <c r="AA671" t="s">
        <v>1053</v>
      </c>
      <c r="AB671" t="s">
        <v>1053</v>
      </c>
      <c r="AC671" t="s">
        <v>1064</v>
      </c>
      <c r="AD671" t="s">
        <v>1064</v>
      </c>
      <c r="AE671" s="25" t="s">
        <v>1290</v>
      </c>
      <c r="AF671" s="25" t="s">
        <v>1291</v>
      </c>
      <c r="AG671" s="25"/>
    </row>
    <row r="672" spans="1:33" ht="15.75" customHeight="1">
      <c r="A672" s="17">
        <v>143</v>
      </c>
      <c r="B672" s="31">
        <v>34394</v>
      </c>
      <c r="C672" s="14">
        <v>1</v>
      </c>
      <c r="D672" s="14">
        <v>3</v>
      </c>
      <c r="E672" s="14" t="s">
        <v>687</v>
      </c>
      <c r="F672" s="14" t="s">
        <v>742</v>
      </c>
      <c r="G672" s="14" t="s">
        <v>812</v>
      </c>
      <c r="H672" s="71" t="s">
        <v>1379</v>
      </c>
      <c r="I672" s="71" t="s">
        <v>1378</v>
      </c>
      <c r="J672" s="68" t="s">
        <v>1327</v>
      </c>
      <c r="K672" s="14">
        <v>1</v>
      </c>
      <c r="L672" s="14" t="s">
        <v>1289</v>
      </c>
      <c r="M672" s="14" t="s">
        <v>1286</v>
      </c>
      <c r="N672" s="14" t="s">
        <v>693</v>
      </c>
      <c r="O672" s="26">
        <v>1</v>
      </c>
      <c r="R672" s="14">
        <v>3.2</v>
      </c>
      <c r="S672" s="59">
        <v>2</v>
      </c>
      <c r="T672" s="6"/>
      <c r="U672" s="6"/>
      <c r="V672" s="14">
        <v>3.2</v>
      </c>
      <c r="W672" s="14" t="s">
        <v>705</v>
      </c>
      <c r="X672" s="14">
        <v>0</v>
      </c>
      <c r="Y672" s="14">
        <v>0</v>
      </c>
      <c r="Z672" s="30" t="s">
        <v>599</v>
      </c>
      <c r="AA672" t="s">
        <v>1061</v>
      </c>
      <c r="AB672" t="s">
        <v>1061</v>
      </c>
      <c r="AC672" t="s">
        <v>1064</v>
      </c>
      <c r="AD672" t="s">
        <v>1064</v>
      </c>
      <c r="AE672" s="25" t="s">
        <v>1290</v>
      </c>
      <c r="AF672" s="25" t="s">
        <v>1291</v>
      </c>
      <c r="AG672" s="25"/>
    </row>
    <row r="673" spans="1:33" ht="15.75" customHeight="1">
      <c r="A673" s="17">
        <v>143</v>
      </c>
      <c r="B673" s="31">
        <v>34394</v>
      </c>
      <c r="C673" s="14">
        <v>2</v>
      </c>
      <c r="D673" s="14">
        <v>3</v>
      </c>
      <c r="E673" s="14" t="s">
        <v>687</v>
      </c>
      <c r="F673" s="14" t="s">
        <v>742</v>
      </c>
      <c r="G673" s="14" t="s">
        <v>812</v>
      </c>
      <c r="H673" s="71" t="s">
        <v>1379</v>
      </c>
      <c r="I673" s="71" t="s">
        <v>1378</v>
      </c>
      <c r="J673" s="68" t="s">
        <v>1327</v>
      </c>
      <c r="K673" s="14">
        <v>2</v>
      </c>
      <c r="L673" s="14" t="s">
        <v>1289</v>
      </c>
      <c r="M673" s="14" t="s">
        <v>1286</v>
      </c>
      <c r="N673" s="14" t="s">
        <v>693</v>
      </c>
      <c r="O673" s="26">
        <v>0</v>
      </c>
      <c r="R673" s="14">
        <v>12.2</v>
      </c>
      <c r="S673" s="59">
        <v>1</v>
      </c>
      <c r="T673" s="6"/>
      <c r="U673" s="6"/>
      <c r="V673" s="14">
        <v>11.8</v>
      </c>
      <c r="W673" s="14" t="s">
        <v>705</v>
      </c>
      <c r="X673" s="14"/>
      <c r="Y673" s="14">
        <v>0</v>
      </c>
      <c r="Z673" s="30" t="s">
        <v>599</v>
      </c>
      <c r="AA673" t="s">
        <v>1053</v>
      </c>
      <c r="AB673" t="s">
        <v>1053</v>
      </c>
      <c r="AC673" t="s">
        <v>1061</v>
      </c>
      <c r="AD673" t="s">
        <v>1061</v>
      </c>
      <c r="AE673" s="25" t="s">
        <v>1290</v>
      </c>
      <c r="AF673" s="25" t="s">
        <v>1291</v>
      </c>
      <c r="AG673" s="25"/>
    </row>
    <row r="674" spans="1:33" ht="15.75" customHeight="1">
      <c r="A674" s="17">
        <v>143</v>
      </c>
      <c r="B674" s="31">
        <v>34394</v>
      </c>
      <c r="C674" s="14">
        <v>2</v>
      </c>
      <c r="D674" s="14">
        <v>3</v>
      </c>
      <c r="E674" s="14" t="s">
        <v>687</v>
      </c>
      <c r="F674" s="14" t="s">
        <v>742</v>
      </c>
      <c r="G674" s="14" t="s">
        <v>812</v>
      </c>
      <c r="H674" s="71" t="s">
        <v>1379</v>
      </c>
      <c r="I674" s="71" t="s">
        <v>1378</v>
      </c>
      <c r="J674" s="68" t="s">
        <v>1327</v>
      </c>
      <c r="K674" s="14">
        <v>2</v>
      </c>
      <c r="L674" s="14" t="s">
        <v>1289</v>
      </c>
      <c r="M674" s="14" t="s">
        <v>1286</v>
      </c>
      <c r="N674" s="14" t="s">
        <v>693</v>
      </c>
      <c r="O674" s="26">
        <v>0</v>
      </c>
      <c r="R674" s="14">
        <v>12.2</v>
      </c>
      <c r="S674" s="59">
        <v>2</v>
      </c>
      <c r="T674" s="6"/>
      <c r="U674" s="6"/>
      <c r="V674" s="14">
        <v>7.5</v>
      </c>
      <c r="W674" s="14">
        <v>0.05</v>
      </c>
      <c r="X674" s="14"/>
      <c r="Y674" s="14">
        <v>1</v>
      </c>
      <c r="Z674" s="30" t="s">
        <v>599</v>
      </c>
      <c r="AA674" t="s">
        <v>1053</v>
      </c>
      <c r="AB674" t="s">
        <v>1053</v>
      </c>
      <c r="AC674" t="s">
        <v>1064</v>
      </c>
      <c r="AD674" t="s">
        <v>1064</v>
      </c>
      <c r="AE674" s="25" t="s">
        <v>1290</v>
      </c>
      <c r="AF674" s="25" t="s">
        <v>1291</v>
      </c>
      <c r="AG674" s="25"/>
    </row>
    <row r="675" spans="1:33" ht="15.75" customHeight="1">
      <c r="A675" s="17">
        <v>143</v>
      </c>
      <c r="B675" s="31">
        <v>34394</v>
      </c>
      <c r="C675" s="14">
        <v>2</v>
      </c>
      <c r="D675" s="14">
        <v>3</v>
      </c>
      <c r="E675" s="14" t="s">
        <v>687</v>
      </c>
      <c r="F675" s="14" t="s">
        <v>742</v>
      </c>
      <c r="G675" s="14" t="s">
        <v>812</v>
      </c>
      <c r="H675" s="71" t="s">
        <v>1379</v>
      </c>
      <c r="I675" s="71" t="s">
        <v>1378</v>
      </c>
      <c r="J675" s="68" t="s">
        <v>1327</v>
      </c>
      <c r="K675" s="14">
        <v>2</v>
      </c>
      <c r="L675" s="14" t="s">
        <v>1289</v>
      </c>
      <c r="M675" s="14" t="s">
        <v>1286</v>
      </c>
      <c r="N675" s="14" t="s">
        <v>693</v>
      </c>
      <c r="O675" s="26">
        <v>1</v>
      </c>
      <c r="R675" s="14">
        <v>11.8</v>
      </c>
      <c r="S675" s="59">
        <v>2</v>
      </c>
      <c r="T675" s="6"/>
      <c r="U675" s="6"/>
      <c r="V675" s="14">
        <v>7.5</v>
      </c>
      <c r="W675" s="14" t="s">
        <v>1292</v>
      </c>
      <c r="X675" s="14"/>
      <c r="Y675" s="14">
        <v>1</v>
      </c>
      <c r="Z675" s="30" t="s">
        <v>599</v>
      </c>
      <c r="AA675" t="s">
        <v>1061</v>
      </c>
      <c r="AB675" t="s">
        <v>1061</v>
      </c>
      <c r="AC675" t="s">
        <v>1064</v>
      </c>
      <c r="AD675" t="s">
        <v>1064</v>
      </c>
      <c r="AE675" s="25" t="s">
        <v>1290</v>
      </c>
      <c r="AF675" s="25" t="s">
        <v>1291</v>
      </c>
      <c r="AG675" s="25"/>
    </row>
    <row r="676" spans="1:33" ht="15.75" customHeight="1">
      <c r="A676" s="17">
        <v>143</v>
      </c>
      <c r="B676" s="31">
        <v>34394</v>
      </c>
      <c r="C676" s="14">
        <v>3</v>
      </c>
      <c r="D676" s="14">
        <v>3</v>
      </c>
      <c r="E676" s="14" t="s">
        <v>687</v>
      </c>
      <c r="F676" s="14" t="s">
        <v>742</v>
      </c>
      <c r="G676" s="14" t="s">
        <v>812</v>
      </c>
      <c r="H676" s="71" t="s">
        <v>1379</v>
      </c>
      <c r="I676" s="71" t="s">
        <v>1378</v>
      </c>
      <c r="J676" s="68" t="s">
        <v>1327</v>
      </c>
      <c r="K676" s="14">
        <v>3</v>
      </c>
      <c r="L676" s="14" t="s">
        <v>1289</v>
      </c>
      <c r="M676" s="14" t="s">
        <v>1286</v>
      </c>
      <c r="N676" s="14" t="s">
        <v>693</v>
      </c>
      <c r="O676" s="26">
        <v>0</v>
      </c>
      <c r="R676" s="14">
        <v>3.3</v>
      </c>
      <c r="S676" s="59">
        <v>1</v>
      </c>
      <c r="T676" s="6"/>
      <c r="U676" s="6"/>
      <c r="V676" s="14">
        <v>3.4</v>
      </c>
      <c r="W676" s="14" t="s">
        <v>705</v>
      </c>
      <c r="X676" s="14">
        <v>0</v>
      </c>
      <c r="Y676" s="14">
        <v>0</v>
      </c>
      <c r="Z676" s="30" t="s">
        <v>599</v>
      </c>
      <c r="AA676" t="s">
        <v>1053</v>
      </c>
      <c r="AB676" t="s">
        <v>1053</v>
      </c>
      <c r="AC676" t="s">
        <v>1061</v>
      </c>
      <c r="AD676" t="s">
        <v>1061</v>
      </c>
      <c r="AE676" s="25" t="s">
        <v>1290</v>
      </c>
      <c r="AF676" s="25" t="s">
        <v>1291</v>
      </c>
      <c r="AG676" s="25"/>
    </row>
    <row r="677" spans="1:33" ht="15.75" customHeight="1">
      <c r="A677" s="17">
        <v>143</v>
      </c>
      <c r="B677" s="31">
        <v>34394</v>
      </c>
      <c r="C677" s="14">
        <v>3</v>
      </c>
      <c r="D677" s="14">
        <v>3</v>
      </c>
      <c r="E677" s="14" t="s">
        <v>687</v>
      </c>
      <c r="F677" s="14" t="s">
        <v>742</v>
      </c>
      <c r="G677" s="14" t="s">
        <v>812</v>
      </c>
      <c r="H677" s="71" t="s">
        <v>1379</v>
      </c>
      <c r="I677" s="71" t="s">
        <v>1378</v>
      </c>
      <c r="J677" s="68" t="s">
        <v>1327</v>
      </c>
      <c r="K677" s="14">
        <v>3</v>
      </c>
      <c r="L677" s="14" t="s">
        <v>1289</v>
      </c>
      <c r="M677" s="14" t="s">
        <v>1286</v>
      </c>
      <c r="N677" s="14" t="s">
        <v>693</v>
      </c>
      <c r="O677" s="26">
        <v>0</v>
      </c>
      <c r="R677" s="14">
        <v>3.3</v>
      </c>
      <c r="S677" s="59">
        <v>2</v>
      </c>
      <c r="T677" s="6"/>
      <c r="U677" s="6"/>
      <c r="V677" s="14">
        <v>2.9</v>
      </c>
      <c r="W677" s="14" t="s">
        <v>705</v>
      </c>
      <c r="X677" s="14">
        <v>0</v>
      </c>
      <c r="Y677" s="14">
        <v>0</v>
      </c>
      <c r="Z677" s="30" t="s">
        <v>599</v>
      </c>
      <c r="AA677" t="s">
        <v>1053</v>
      </c>
      <c r="AB677" t="s">
        <v>1053</v>
      </c>
      <c r="AC677" t="s">
        <v>1064</v>
      </c>
      <c r="AD677" t="s">
        <v>1064</v>
      </c>
      <c r="AE677" s="25" t="s">
        <v>1290</v>
      </c>
      <c r="AF677" s="25" t="s">
        <v>1291</v>
      </c>
      <c r="AG677" s="25"/>
    </row>
    <row r="678" spans="1:33" ht="15.75" customHeight="1">
      <c r="A678" s="17">
        <v>143</v>
      </c>
      <c r="B678" s="31">
        <v>34394</v>
      </c>
      <c r="C678" s="14">
        <v>3</v>
      </c>
      <c r="D678" s="14">
        <v>3</v>
      </c>
      <c r="E678" s="14" t="s">
        <v>687</v>
      </c>
      <c r="F678" s="14" t="s">
        <v>742</v>
      </c>
      <c r="G678" s="14" t="s">
        <v>812</v>
      </c>
      <c r="H678" s="71" t="s">
        <v>1379</v>
      </c>
      <c r="I678" s="71" t="s">
        <v>1378</v>
      </c>
      <c r="J678" s="68" t="s">
        <v>1327</v>
      </c>
      <c r="K678" s="14">
        <v>3</v>
      </c>
      <c r="L678" s="14" t="s">
        <v>1289</v>
      </c>
      <c r="M678" s="14" t="s">
        <v>1286</v>
      </c>
      <c r="N678" s="14" t="s">
        <v>693</v>
      </c>
      <c r="O678" s="26">
        <v>1</v>
      </c>
      <c r="R678" s="14">
        <v>3.4</v>
      </c>
      <c r="S678" s="59">
        <v>2</v>
      </c>
      <c r="T678" s="6"/>
      <c r="U678" s="6"/>
      <c r="V678" s="14">
        <v>2.9</v>
      </c>
      <c r="W678" s="14" t="s">
        <v>705</v>
      </c>
      <c r="X678" s="14">
        <v>0</v>
      </c>
      <c r="Y678" s="14">
        <v>0</v>
      </c>
      <c r="Z678" s="30" t="s">
        <v>599</v>
      </c>
      <c r="AA678" t="s">
        <v>1061</v>
      </c>
      <c r="AB678" t="s">
        <v>1061</v>
      </c>
      <c r="AC678" t="s">
        <v>1064</v>
      </c>
      <c r="AD678" t="s">
        <v>1064</v>
      </c>
      <c r="AE678" s="25" t="s">
        <v>1290</v>
      </c>
      <c r="AF678" s="25" t="s">
        <v>1291</v>
      </c>
      <c r="AG678" s="25"/>
    </row>
    <row r="679" spans="1:33" ht="15.75" customHeight="1">
      <c r="A679" s="17">
        <v>143</v>
      </c>
      <c r="B679" s="31">
        <v>34394</v>
      </c>
      <c r="C679" s="14">
        <v>1</v>
      </c>
      <c r="D679" s="14">
        <v>4</v>
      </c>
      <c r="E679" s="14" t="s">
        <v>687</v>
      </c>
      <c r="F679" s="14" t="s">
        <v>742</v>
      </c>
      <c r="G679" s="14" t="s">
        <v>812</v>
      </c>
      <c r="H679" s="71" t="s">
        <v>1379</v>
      </c>
      <c r="I679" s="71" t="s">
        <v>1378</v>
      </c>
      <c r="J679" s="68" t="s">
        <v>1327</v>
      </c>
      <c r="K679" s="14">
        <v>1</v>
      </c>
      <c r="L679" s="14" t="s">
        <v>1289</v>
      </c>
      <c r="M679" s="14" t="s">
        <v>1286</v>
      </c>
      <c r="N679" s="14" t="s">
        <v>693</v>
      </c>
      <c r="O679" s="26">
        <v>0</v>
      </c>
      <c r="R679" s="14">
        <v>7.2</v>
      </c>
      <c r="S679" s="59">
        <v>1</v>
      </c>
      <c r="T679" s="6"/>
      <c r="U679" s="6"/>
      <c r="V679" s="14">
        <v>6.9</v>
      </c>
      <c r="W679" s="14" t="s">
        <v>705</v>
      </c>
      <c r="X679" s="14">
        <v>0</v>
      </c>
      <c r="Y679" s="14">
        <v>0</v>
      </c>
      <c r="Z679" s="30" t="s">
        <v>599</v>
      </c>
      <c r="AA679" t="s">
        <v>1053</v>
      </c>
      <c r="AB679" t="s">
        <v>1053</v>
      </c>
      <c r="AC679" t="s">
        <v>1061</v>
      </c>
      <c r="AD679" t="s">
        <v>1061</v>
      </c>
      <c r="AE679" s="25" t="s">
        <v>1290</v>
      </c>
      <c r="AF679" s="25" t="s">
        <v>1291</v>
      </c>
      <c r="AG679" s="25"/>
    </row>
    <row r="680" spans="1:33" ht="15.75" customHeight="1">
      <c r="A680" s="17">
        <v>143</v>
      </c>
      <c r="B680" s="31">
        <v>34394</v>
      </c>
      <c r="C680" s="14">
        <v>1</v>
      </c>
      <c r="D680" s="14">
        <v>4</v>
      </c>
      <c r="E680" s="14" t="s">
        <v>687</v>
      </c>
      <c r="F680" s="14" t="s">
        <v>742</v>
      </c>
      <c r="G680" s="14" t="s">
        <v>812</v>
      </c>
      <c r="H680" s="71" t="s">
        <v>1379</v>
      </c>
      <c r="I680" s="71" t="s">
        <v>1378</v>
      </c>
      <c r="J680" s="68" t="s">
        <v>1327</v>
      </c>
      <c r="K680" s="14">
        <v>1</v>
      </c>
      <c r="L680" s="14" t="s">
        <v>1289</v>
      </c>
      <c r="M680" s="14" t="s">
        <v>1286</v>
      </c>
      <c r="N680" s="14" t="s">
        <v>693</v>
      </c>
      <c r="O680" s="26">
        <v>0</v>
      </c>
      <c r="R680" s="14">
        <v>7.2</v>
      </c>
      <c r="S680" s="59">
        <v>2</v>
      </c>
      <c r="T680" s="6"/>
      <c r="U680" s="6"/>
      <c r="V680" s="14">
        <v>8.3000000000000007</v>
      </c>
      <c r="W680" s="14" t="s">
        <v>705</v>
      </c>
      <c r="X680" s="14">
        <v>0</v>
      </c>
      <c r="Y680" s="14">
        <v>0</v>
      </c>
      <c r="Z680" s="30" t="s">
        <v>599</v>
      </c>
      <c r="AA680" t="s">
        <v>1053</v>
      </c>
      <c r="AB680" t="s">
        <v>1053</v>
      </c>
      <c r="AC680" t="s">
        <v>1064</v>
      </c>
      <c r="AD680" t="s">
        <v>1064</v>
      </c>
      <c r="AE680" s="25" t="s">
        <v>1290</v>
      </c>
      <c r="AF680" s="25" t="s">
        <v>1291</v>
      </c>
      <c r="AG680" s="25"/>
    </row>
    <row r="681" spans="1:33" ht="15.75" customHeight="1">
      <c r="A681" s="17">
        <v>143</v>
      </c>
      <c r="B681" s="31">
        <v>34394</v>
      </c>
      <c r="C681" s="14">
        <v>1</v>
      </c>
      <c r="D681" s="14">
        <v>4</v>
      </c>
      <c r="E681" s="14" t="s">
        <v>687</v>
      </c>
      <c r="F681" s="14" t="s">
        <v>742</v>
      </c>
      <c r="G681" s="14" t="s">
        <v>812</v>
      </c>
      <c r="H681" s="71" t="s">
        <v>1379</v>
      </c>
      <c r="I681" s="71" t="s">
        <v>1378</v>
      </c>
      <c r="J681" s="68" t="s">
        <v>1327</v>
      </c>
      <c r="K681" s="14">
        <v>1</v>
      </c>
      <c r="L681" s="14" t="s">
        <v>1289</v>
      </c>
      <c r="M681" s="14" t="s">
        <v>1286</v>
      </c>
      <c r="N681" s="14" t="s">
        <v>693</v>
      </c>
      <c r="O681" s="26">
        <v>1</v>
      </c>
      <c r="R681" s="14">
        <v>6.9</v>
      </c>
      <c r="S681" s="59">
        <v>2</v>
      </c>
      <c r="T681" s="6"/>
      <c r="U681" s="6"/>
      <c r="V681" s="14">
        <v>8.3000000000000007</v>
      </c>
      <c r="W681" s="14" t="s">
        <v>705</v>
      </c>
      <c r="X681" s="14">
        <v>0</v>
      </c>
      <c r="Y681" s="14">
        <v>0</v>
      </c>
      <c r="Z681" s="30" t="s">
        <v>599</v>
      </c>
      <c r="AA681" t="s">
        <v>1061</v>
      </c>
      <c r="AB681" t="s">
        <v>1061</v>
      </c>
      <c r="AC681" t="s">
        <v>1064</v>
      </c>
      <c r="AD681" t="s">
        <v>1064</v>
      </c>
      <c r="AE681" s="25" t="s">
        <v>1290</v>
      </c>
      <c r="AF681" s="25" t="s">
        <v>1291</v>
      </c>
      <c r="AG681" s="25"/>
    </row>
    <row r="682" spans="1:33" ht="15.75" customHeight="1">
      <c r="A682" s="17">
        <v>143</v>
      </c>
      <c r="B682" s="31">
        <v>34394</v>
      </c>
      <c r="C682" s="14">
        <v>2</v>
      </c>
      <c r="D682" s="14">
        <v>4</v>
      </c>
      <c r="E682" s="14" t="s">
        <v>687</v>
      </c>
      <c r="F682" s="14" t="s">
        <v>742</v>
      </c>
      <c r="G682" s="14" t="s">
        <v>814</v>
      </c>
      <c r="H682" s="71" t="s">
        <v>1379</v>
      </c>
      <c r="I682" s="14"/>
      <c r="J682" s="68" t="s">
        <v>1327</v>
      </c>
      <c r="K682" s="14">
        <v>2</v>
      </c>
      <c r="L682" s="14" t="s">
        <v>1289</v>
      </c>
      <c r="M682" s="14" t="s">
        <v>1286</v>
      </c>
      <c r="N682" s="14" t="s">
        <v>693</v>
      </c>
      <c r="O682" s="26">
        <v>0</v>
      </c>
      <c r="R682" s="14">
        <v>6.8</v>
      </c>
      <c r="S682" s="59">
        <v>1</v>
      </c>
      <c r="T682" s="6"/>
      <c r="U682" s="6"/>
      <c r="V682" s="14">
        <v>6.9</v>
      </c>
      <c r="W682" s="14" t="s">
        <v>705</v>
      </c>
      <c r="X682" s="14">
        <v>0</v>
      </c>
      <c r="Y682" s="14">
        <v>0</v>
      </c>
      <c r="Z682" s="30" t="s">
        <v>599</v>
      </c>
      <c r="AA682" t="s">
        <v>1053</v>
      </c>
      <c r="AB682" t="s">
        <v>1053</v>
      </c>
      <c r="AC682" t="s">
        <v>1061</v>
      </c>
      <c r="AD682" t="s">
        <v>1061</v>
      </c>
      <c r="AE682" s="25" t="s">
        <v>1290</v>
      </c>
      <c r="AF682" s="25" t="s">
        <v>1291</v>
      </c>
      <c r="AG682" s="25"/>
    </row>
    <row r="683" spans="1:33" ht="15.75" customHeight="1">
      <c r="A683" s="17">
        <v>143</v>
      </c>
      <c r="B683" s="31">
        <v>34394</v>
      </c>
      <c r="C683" s="14">
        <v>2</v>
      </c>
      <c r="D683" s="14">
        <v>4</v>
      </c>
      <c r="E683" s="14" t="s">
        <v>687</v>
      </c>
      <c r="F683" s="14" t="s">
        <v>742</v>
      </c>
      <c r="G683" s="14" t="s">
        <v>814</v>
      </c>
      <c r="H683" s="71" t="s">
        <v>1379</v>
      </c>
      <c r="I683" s="14"/>
      <c r="J683" s="68" t="s">
        <v>1327</v>
      </c>
      <c r="K683" s="14">
        <v>2</v>
      </c>
      <c r="L683" s="14" t="s">
        <v>1289</v>
      </c>
      <c r="M683" s="14" t="s">
        <v>1286</v>
      </c>
      <c r="N683" s="14" t="s">
        <v>693</v>
      </c>
      <c r="O683" s="26">
        <v>0</v>
      </c>
      <c r="R683" s="14">
        <v>6.8</v>
      </c>
      <c r="S683" s="59">
        <v>2</v>
      </c>
      <c r="T683" s="6"/>
      <c r="U683" s="6"/>
      <c r="V683" s="14">
        <v>6.1</v>
      </c>
      <c r="W683" s="14" t="s">
        <v>705</v>
      </c>
      <c r="X683" s="14">
        <v>0</v>
      </c>
      <c r="Y683" s="14">
        <v>0</v>
      </c>
      <c r="Z683" s="30" t="s">
        <v>599</v>
      </c>
      <c r="AA683" t="s">
        <v>1053</v>
      </c>
      <c r="AB683" t="s">
        <v>1053</v>
      </c>
      <c r="AC683" t="s">
        <v>1064</v>
      </c>
      <c r="AD683" t="s">
        <v>1064</v>
      </c>
      <c r="AE683" s="25" t="s">
        <v>1290</v>
      </c>
      <c r="AF683" s="25" t="s">
        <v>1291</v>
      </c>
      <c r="AG683" s="25"/>
    </row>
    <row r="684" spans="1:33" ht="15.75" customHeight="1">
      <c r="A684" s="17">
        <v>143</v>
      </c>
      <c r="B684" s="31">
        <v>34394</v>
      </c>
      <c r="C684" s="14">
        <v>2</v>
      </c>
      <c r="D684" s="14">
        <v>4</v>
      </c>
      <c r="E684" s="14" t="s">
        <v>687</v>
      </c>
      <c r="F684" s="14" t="s">
        <v>742</v>
      </c>
      <c r="G684" s="14" t="s">
        <v>814</v>
      </c>
      <c r="H684" s="71" t="s">
        <v>1379</v>
      </c>
      <c r="I684" s="14"/>
      <c r="J684" s="68" t="s">
        <v>1327</v>
      </c>
      <c r="K684" s="14">
        <v>2</v>
      </c>
      <c r="L684" s="14" t="s">
        <v>1289</v>
      </c>
      <c r="M684" s="14" t="s">
        <v>1286</v>
      </c>
      <c r="N684" s="14" t="s">
        <v>693</v>
      </c>
      <c r="O684" s="26">
        <v>1</v>
      </c>
      <c r="R684" s="14">
        <v>6.9</v>
      </c>
      <c r="S684" s="59">
        <v>2</v>
      </c>
      <c r="T684" s="6"/>
      <c r="U684" s="6"/>
      <c r="V684" s="14">
        <v>6.1</v>
      </c>
      <c r="W684" s="14" t="s">
        <v>705</v>
      </c>
      <c r="X684" s="14">
        <v>0</v>
      </c>
      <c r="Y684" s="14">
        <v>0</v>
      </c>
      <c r="Z684" s="30" t="s">
        <v>599</v>
      </c>
      <c r="AA684" t="s">
        <v>1061</v>
      </c>
      <c r="AB684" t="s">
        <v>1061</v>
      </c>
      <c r="AC684" t="s">
        <v>1064</v>
      </c>
      <c r="AD684" t="s">
        <v>1064</v>
      </c>
      <c r="AE684" s="25" t="s">
        <v>1290</v>
      </c>
      <c r="AF684" s="25" t="s">
        <v>1291</v>
      </c>
      <c r="AG684" s="25"/>
    </row>
    <row r="685" spans="1:33" ht="15.75" customHeight="1">
      <c r="A685" s="17">
        <v>143</v>
      </c>
      <c r="B685" s="31">
        <v>34394</v>
      </c>
      <c r="C685" s="14">
        <v>3</v>
      </c>
      <c r="D685" s="14">
        <v>4</v>
      </c>
      <c r="E685" s="14" t="s">
        <v>687</v>
      </c>
      <c r="F685" s="14" t="s">
        <v>742</v>
      </c>
      <c r="G685" s="14" t="s">
        <v>814</v>
      </c>
      <c r="H685" s="71" t="s">
        <v>1379</v>
      </c>
      <c r="I685" s="14"/>
      <c r="J685" s="68" t="s">
        <v>1327</v>
      </c>
      <c r="K685" s="14">
        <v>3</v>
      </c>
      <c r="L685" s="14" t="s">
        <v>1289</v>
      </c>
      <c r="M685" s="14" t="s">
        <v>1286</v>
      </c>
      <c r="N685" s="14" t="s">
        <v>693</v>
      </c>
      <c r="O685" s="26">
        <v>0</v>
      </c>
      <c r="R685" s="14">
        <v>11.4</v>
      </c>
      <c r="S685" s="59">
        <v>1</v>
      </c>
      <c r="T685" s="6"/>
      <c r="U685" s="6"/>
      <c r="V685" s="14">
        <v>13.8</v>
      </c>
      <c r="W685" s="14" t="s">
        <v>705</v>
      </c>
      <c r="X685" s="14"/>
      <c r="Y685" s="14">
        <v>0</v>
      </c>
      <c r="Z685" s="30" t="s">
        <v>599</v>
      </c>
      <c r="AA685" t="s">
        <v>1053</v>
      </c>
      <c r="AB685" t="s">
        <v>1053</v>
      </c>
      <c r="AC685" t="s">
        <v>1061</v>
      </c>
      <c r="AD685" t="s">
        <v>1061</v>
      </c>
      <c r="AE685" s="25" t="s">
        <v>1290</v>
      </c>
      <c r="AF685" s="25" t="s">
        <v>1291</v>
      </c>
      <c r="AG685" s="25"/>
    </row>
    <row r="686" spans="1:33" ht="15.75" customHeight="1">
      <c r="A686" s="17">
        <v>143</v>
      </c>
      <c r="B686" s="31">
        <v>34394</v>
      </c>
      <c r="C686" s="14">
        <v>3</v>
      </c>
      <c r="D686" s="14">
        <v>4</v>
      </c>
      <c r="E686" s="14" t="s">
        <v>687</v>
      </c>
      <c r="F686" s="14" t="s">
        <v>742</v>
      </c>
      <c r="G686" s="14" t="s">
        <v>814</v>
      </c>
      <c r="H686" s="71" t="s">
        <v>1379</v>
      </c>
      <c r="I686" s="14"/>
      <c r="J686" s="68" t="s">
        <v>1327</v>
      </c>
      <c r="K686" s="14">
        <v>3</v>
      </c>
      <c r="L686" s="14" t="s">
        <v>1289</v>
      </c>
      <c r="M686" s="14" t="s">
        <v>1286</v>
      </c>
      <c r="N686" s="14" t="s">
        <v>693</v>
      </c>
      <c r="O686" s="26">
        <v>0</v>
      </c>
      <c r="R686" s="14">
        <v>11.4</v>
      </c>
      <c r="S686" s="59">
        <v>2</v>
      </c>
      <c r="T686" s="6"/>
      <c r="U686" s="6"/>
      <c r="V686" s="14">
        <v>8.4</v>
      </c>
      <c r="W686" s="14" t="s">
        <v>705</v>
      </c>
      <c r="X686" s="14"/>
      <c r="Y686" s="14">
        <v>0</v>
      </c>
      <c r="Z686" s="30" t="s">
        <v>599</v>
      </c>
      <c r="AA686" t="s">
        <v>1053</v>
      </c>
      <c r="AB686" t="s">
        <v>1053</v>
      </c>
      <c r="AC686" t="s">
        <v>1064</v>
      </c>
      <c r="AD686" t="s">
        <v>1064</v>
      </c>
      <c r="AE686" s="25" t="s">
        <v>1290</v>
      </c>
      <c r="AF686" s="25" t="s">
        <v>1291</v>
      </c>
      <c r="AG686" s="25"/>
    </row>
    <row r="687" spans="1:33" ht="15.75" customHeight="1">
      <c r="A687" s="17">
        <v>143</v>
      </c>
      <c r="B687" s="31">
        <v>34394</v>
      </c>
      <c r="C687" s="14">
        <v>3</v>
      </c>
      <c r="D687" s="14">
        <v>4</v>
      </c>
      <c r="E687" s="14" t="s">
        <v>687</v>
      </c>
      <c r="F687" s="14" t="s">
        <v>742</v>
      </c>
      <c r="G687" s="14" t="s">
        <v>814</v>
      </c>
      <c r="H687" s="71" t="s">
        <v>1379</v>
      </c>
      <c r="I687" s="14"/>
      <c r="J687" s="68" t="s">
        <v>1327</v>
      </c>
      <c r="K687" s="14">
        <v>3</v>
      </c>
      <c r="L687" s="14" t="s">
        <v>1289</v>
      </c>
      <c r="M687" s="14" t="s">
        <v>1286</v>
      </c>
      <c r="N687" s="14" t="s">
        <v>693</v>
      </c>
      <c r="O687" s="26">
        <v>1</v>
      </c>
      <c r="R687" s="14">
        <v>13.8</v>
      </c>
      <c r="S687" s="59">
        <v>2</v>
      </c>
      <c r="T687" s="6"/>
      <c r="U687" s="6"/>
      <c r="V687" s="14">
        <v>8.4</v>
      </c>
      <c r="W687" s="14">
        <v>0.05</v>
      </c>
      <c r="X687" s="14"/>
      <c r="Y687" s="14">
        <v>1</v>
      </c>
      <c r="Z687" s="30" t="s">
        <v>599</v>
      </c>
      <c r="AA687" t="s">
        <v>1061</v>
      </c>
      <c r="AB687" t="s">
        <v>1061</v>
      </c>
      <c r="AC687" t="s">
        <v>1064</v>
      </c>
      <c r="AD687" t="s">
        <v>1064</v>
      </c>
      <c r="AE687" s="25" t="s">
        <v>1290</v>
      </c>
      <c r="AF687" s="25" t="s">
        <v>1291</v>
      </c>
      <c r="AG687" s="25"/>
    </row>
    <row r="688" spans="1:33" ht="15.75" customHeight="1">
      <c r="A688" s="17">
        <v>144</v>
      </c>
      <c r="B688" s="31">
        <v>31472</v>
      </c>
      <c r="C688" s="14">
        <v>0</v>
      </c>
      <c r="D688" s="14">
        <v>0</v>
      </c>
      <c r="E688" s="14" t="s">
        <v>687</v>
      </c>
      <c r="F688" s="14" t="s">
        <v>688</v>
      </c>
      <c r="G688" s="14" t="s">
        <v>964</v>
      </c>
      <c r="H688" s="71" t="s">
        <v>1381</v>
      </c>
      <c r="I688" s="71" t="s">
        <v>1380</v>
      </c>
      <c r="J688" s="14"/>
      <c r="K688" s="67" t="s">
        <v>1323</v>
      </c>
      <c r="L688" s="14" t="s">
        <v>1114</v>
      </c>
      <c r="M688" s="14" t="s">
        <v>692</v>
      </c>
      <c r="N688" s="14" t="s">
        <v>693</v>
      </c>
      <c r="O688" s="26">
        <v>0</v>
      </c>
      <c r="P688" s="6"/>
      <c r="Q688" s="6"/>
      <c r="R688" s="14">
        <v>2.69</v>
      </c>
      <c r="S688" s="59">
        <v>1</v>
      </c>
      <c r="T688" s="6"/>
      <c r="U688" s="6"/>
      <c r="V688" s="14">
        <v>2.89</v>
      </c>
      <c r="W688" s="6">
        <v>0.05</v>
      </c>
      <c r="X688" s="6"/>
      <c r="Y688" s="14">
        <v>1</v>
      </c>
      <c r="Z688" s="30" t="s">
        <v>641</v>
      </c>
      <c r="AA688" s="6" t="s">
        <v>1066</v>
      </c>
      <c r="AB688" s="6" t="s">
        <v>1066</v>
      </c>
      <c r="AC688" s="6" t="s">
        <v>1069</v>
      </c>
      <c r="AD688" s="6" t="s">
        <v>1069</v>
      </c>
      <c r="AE688" s="14" t="s">
        <v>1293</v>
      </c>
      <c r="AF688" s="14" t="s">
        <v>1294</v>
      </c>
      <c r="AG688" s="6"/>
    </row>
    <row r="689" spans="1:33" ht="15.75" customHeight="1">
      <c r="A689" s="17">
        <v>144</v>
      </c>
      <c r="B689" s="31">
        <v>31472</v>
      </c>
      <c r="C689" s="14">
        <v>0</v>
      </c>
      <c r="D689" s="14">
        <v>0</v>
      </c>
      <c r="E689" s="14" t="s">
        <v>687</v>
      </c>
      <c r="F689" s="14" t="s">
        <v>688</v>
      </c>
      <c r="G689" s="14" t="s">
        <v>964</v>
      </c>
      <c r="H689" s="71" t="s">
        <v>1381</v>
      </c>
      <c r="I689" s="71" t="s">
        <v>1380</v>
      </c>
      <c r="J689" s="14"/>
      <c r="K689" s="67" t="s">
        <v>1323</v>
      </c>
      <c r="L689" s="14" t="s">
        <v>1114</v>
      </c>
      <c r="M689" s="14" t="s">
        <v>692</v>
      </c>
      <c r="N689" s="14" t="s">
        <v>693</v>
      </c>
      <c r="O689" s="26">
        <v>0</v>
      </c>
      <c r="P689" s="6"/>
      <c r="Q689" s="6"/>
      <c r="R689" s="14">
        <v>2.69</v>
      </c>
      <c r="S689" s="59">
        <v>2</v>
      </c>
      <c r="T689" s="6"/>
      <c r="U689" s="6"/>
      <c r="V689" s="14">
        <v>2.93</v>
      </c>
      <c r="W689" s="6">
        <v>0.05</v>
      </c>
      <c r="X689" s="6"/>
      <c r="Y689" s="14">
        <v>1</v>
      </c>
      <c r="Z689" s="30" t="s">
        <v>651</v>
      </c>
      <c r="AA689" s="6" t="s">
        <v>1066</v>
      </c>
      <c r="AB689" s="6" t="s">
        <v>1066</v>
      </c>
      <c r="AC689" s="6" t="s">
        <v>1071</v>
      </c>
      <c r="AD689" s="6" t="s">
        <v>1071</v>
      </c>
      <c r="AE689" s="14" t="s">
        <v>1293</v>
      </c>
      <c r="AF689" s="14" t="s">
        <v>1294</v>
      </c>
      <c r="AG689" s="6"/>
    </row>
    <row r="690" spans="1:33" ht="15.75" customHeight="1">
      <c r="A690" s="17">
        <v>144</v>
      </c>
      <c r="B690" s="31">
        <v>31472</v>
      </c>
      <c r="C690" s="14">
        <v>0</v>
      </c>
      <c r="D690" s="14">
        <v>0</v>
      </c>
      <c r="E690" s="14" t="s">
        <v>687</v>
      </c>
      <c r="F690" s="14" t="s">
        <v>688</v>
      </c>
      <c r="G690" s="14" t="s">
        <v>964</v>
      </c>
      <c r="H690" s="71" t="s">
        <v>1381</v>
      </c>
      <c r="I690" s="71" t="s">
        <v>1380</v>
      </c>
      <c r="J690" s="14"/>
      <c r="K690" s="67" t="s">
        <v>1323</v>
      </c>
      <c r="L690" s="14" t="s">
        <v>1114</v>
      </c>
      <c r="M690" s="14" t="s">
        <v>692</v>
      </c>
      <c r="N690" s="14" t="s">
        <v>693</v>
      </c>
      <c r="O690" s="26">
        <v>0</v>
      </c>
      <c r="P690" s="6"/>
      <c r="Q690" s="6"/>
      <c r="R690" s="14">
        <v>2.69</v>
      </c>
      <c r="S690" s="59">
        <v>3</v>
      </c>
      <c r="T690" s="6"/>
      <c r="U690" s="6"/>
      <c r="V690" s="14">
        <v>2.78</v>
      </c>
      <c r="W690" s="6" t="s">
        <v>705</v>
      </c>
      <c r="X690" s="6"/>
      <c r="Y690" s="14">
        <v>0</v>
      </c>
      <c r="Z690" s="30" t="s">
        <v>648</v>
      </c>
      <c r="AA690" s="6" t="s">
        <v>1066</v>
      </c>
      <c r="AB690" s="6" t="s">
        <v>1066</v>
      </c>
      <c r="AC690" s="6" t="s">
        <v>1075</v>
      </c>
      <c r="AD690" s="6" t="s">
        <v>1075</v>
      </c>
      <c r="AE690" s="14" t="s">
        <v>1293</v>
      </c>
      <c r="AF690" s="14" t="s">
        <v>1294</v>
      </c>
      <c r="AG690" s="6"/>
    </row>
    <row r="691" spans="1:33" ht="15.75" customHeight="1">
      <c r="A691" s="17">
        <v>144</v>
      </c>
      <c r="B691" s="31">
        <v>31472</v>
      </c>
      <c r="C691" s="14">
        <v>0</v>
      </c>
      <c r="D691" s="14">
        <v>0</v>
      </c>
      <c r="E691" s="14" t="s">
        <v>687</v>
      </c>
      <c r="F691" s="14" t="s">
        <v>688</v>
      </c>
      <c r="G691" s="14" t="s">
        <v>964</v>
      </c>
      <c r="H691" s="71" t="s">
        <v>1381</v>
      </c>
      <c r="I691" s="71" t="s">
        <v>1380</v>
      </c>
      <c r="J691" s="14"/>
      <c r="K691" s="67" t="s">
        <v>1323</v>
      </c>
      <c r="L691" s="14" t="s">
        <v>1114</v>
      </c>
      <c r="M691" s="14" t="s">
        <v>692</v>
      </c>
      <c r="N691" s="14" t="s">
        <v>693</v>
      </c>
      <c r="O691" s="26">
        <v>0</v>
      </c>
      <c r="P691" s="6"/>
      <c r="Q691" s="6"/>
      <c r="R691" s="14">
        <v>2.69</v>
      </c>
      <c r="S691" s="59">
        <v>4</v>
      </c>
      <c r="T691" s="6"/>
      <c r="U691" s="6"/>
      <c r="V691" s="14">
        <v>2.89</v>
      </c>
      <c r="W691" s="6">
        <v>0.05</v>
      </c>
      <c r="X691" s="6"/>
      <c r="Y691" s="14">
        <v>1</v>
      </c>
      <c r="Z691" s="14" t="s">
        <v>1295</v>
      </c>
      <c r="AA691" s="6" t="s">
        <v>1066</v>
      </c>
      <c r="AB691" s="6" t="s">
        <v>1066</v>
      </c>
      <c r="AC691" s="6" t="s">
        <v>1077</v>
      </c>
      <c r="AD691" s="6" t="s">
        <v>1077</v>
      </c>
      <c r="AE691" s="14" t="s">
        <v>1296</v>
      </c>
      <c r="AF691" s="14" t="s">
        <v>1297</v>
      </c>
      <c r="AG691" s="6"/>
    </row>
    <row r="692" spans="1:33" ht="15.75" customHeight="1">
      <c r="A692" s="17">
        <v>144</v>
      </c>
      <c r="B692" s="31">
        <v>31472</v>
      </c>
      <c r="C692" s="14">
        <v>0</v>
      </c>
      <c r="D692" s="14">
        <v>0</v>
      </c>
      <c r="E692" s="14" t="s">
        <v>687</v>
      </c>
      <c r="F692" s="14" t="s">
        <v>688</v>
      </c>
      <c r="G692" s="14" t="s">
        <v>964</v>
      </c>
      <c r="H692" s="71" t="s">
        <v>1381</v>
      </c>
      <c r="I692" s="71" t="s">
        <v>1380</v>
      </c>
      <c r="J692" s="14"/>
      <c r="K692" s="67" t="s">
        <v>1323</v>
      </c>
      <c r="L692" s="14" t="s">
        <v>1114</v>
      </c>
      <c r="M692" s="14" t="s">
        <v>692</v>
      </c>
      <c r="N692" s="14" t="s">
        <v>693</v>
      </c>
      <c r="O692" s="26">
        <v>0</v>
      </c>
      <c r="P692" s="6"/>
      <c r="Q692" s="6"/>
      <c r="R692" s="14">
        <v>2.69</v>
      </c>
      <c r="S692" s="59">
        <v>5</v>
      </c>
      <c r="T692" s="6"/>
      <c r="U692" s="6"/>
      <c r="V692" s="14">
        <v>2.54</v>
      </c>
      <c r="W692" s="6">
        <v>0.05</v>
      </c>
      <c r="X692" s="6"/>
      <c r="Y692" s="14">
        <v>1</v>
      </c>
      <c r="Z692" s="14" t="s">
        <v>1298</v>
      </c>
      <c r="AA692" s="6" t="s">
        <v>1066</v>
      </c>
      <c r="AB692" s="6" t="s">
        <v>1066</v>
      </c>
      <c r="AC692" s="6" t="s">
        <v>1079</v>
      </c>
      <c r="AD692" s="6" t="s">
        <v>1079</v>
      </c>
      <c r="AE692" s="14" t="s">
        <v>1296</v>
      </c>
      <c r="AF692" s="14" t="s">
        <v>1297</v>
      </c>
      <c r="AG692" s="6"/>
    </row>
    <row r="693" spans="1:33" ht="15.75" customHeight="1">
      <c r="A693" s="17">
        <v>144</v>
      </c>
      <c r="B693" s="31">
        <v>31472</v>
      </c>
      <c r="C693" s="14">
        <v>0</v>
      </c>
      <c r="D693" s="14">
        <v>0</v>
      </c>
      <c r="E693" s="14" t="s">
        <v>687</v>
      </c>
      <c r="F693" s="14" t="s">
        <v>688</v>
      </c>
      <c r="G693" s="14" t="s">
        <v>899</v>
      </c>
      <c r="H693" s="71" t="s">
        <v>1353</v>
      </c>
      <c r="I693" s="14"/>
      <c r="J693" s="14"/>
      <c r="K693" s="67" t="s">
        <v>1323</v>
      </c>
      <c r="L693" s="14" t="s">
        <v>1299</v>
      </c>
      <c r="M693" s="14" t="s">
        <v>692</v>
      </c>
      <c r="N693" s="14" t="s">
        <v>693</v>
      </c>
      <c r="O693" s="26">
        <v>0</v>
      </c>
      <c r="P693" s="6"/>
      <c r="Q693" s="6"/>
      <c r="R693" s="14">
        <v>26.5</v>
      </c>
      <c r="S693" s="59">
        <v>1</v>
      </c>
      <c r="T693" s="6"/>
      <c r="U693" s="6"/>
      <c r="V693" s="14">
        <v>26.9</v>
      </c>
      <c r="W693" s="6" t="s">
        <v>705</v>
      </c>
      <c r="X693" s="6"/>
      <c r="Y693" s="14">
        <v>0</v>
      </c>
      <c r="Z693" s="30" t="s">
        <v>641</v>
      </c>
      <c r="AA693" s="6" t="s">
        <v>1066</v>
      </c>
      <c r="AB693" s="6" t="s">
        <v>1066</v>
      </c>
      <c r="AC693" s="6" t="s">
        <v>1069</v>
      </c>
      <c r="AD693" s="6" t="s">
        <v>1069</v>
      </c>
      <c r="AE693" s="14" t="s">
        <v>1300</v>
      </c>
      <c r="AF693" s="14" t="s">
        <v>1301</v>
      </c>
      <c r="AG693" s="6"/>
    </row>
    <row r="694" spans="1:33" ht="15.75" customHeight="1">
      <c r="A694" s="17">
        <v>144</v>
      </c>
      <c r="B694" s="31">
        <v>31472</v>
      </c>
      <c r="C694" s="14">
        <v>0</v>
      </c>
      <c r="D694" s="14">
        <v>0</v>
      </c>
      <c r="E694" s="14" t="s">
        <v>687</v>
      </c>
      <c r="F694" s="14" t="s">
        <v>688</v>
      </c>
      <c r="G694" s="14" t="s">
        <v>899</v>
      </c>
      <c r="H694" s="71" t="s">
        <v>1353</v>
      </c>
      <c r="I694" s="14"/>
      <c r="J694" s="14"/>
      <c r="K694" s="67" t="s">
        <v>1323</v>
      </c>
      <c r="L694" s="14" t="s">
        <v>1299</v>
      </c>
      <c r="M694" s="14" t="s">
        <v>692</v>
      </c>
      <c r="N694" s="14" t="s">
        <v>693</v>
      </c>
      <c r="O694" s="26">
        <v>0</v>
      </c>
      <c r="P694" s="6"/>
      <c r="Q694" s="6"/>
      <c r="R694" s="14">
        <v>26.5</v>
      </c>
      <c r="S694" s="59">
        <v>2</v>
      </c>
      <c r="T694" s="6"/>
      <c r="U694" s="6"/>
      <c r="V694" s="14">
        <v>26.1</v>
      </c>
      <c r="W694" s="6" t="s">
        <v>705</v>
      </c>
      <c r="X694" s="6"/>
      <c r="Y694" s="14">
        <v>0</v>
      </c>
      <c r="Z694" s="30" t="s">
        <v>651</v>
      </c>
      <c r="AA694" s="6" t="s">
        <v>1066</v>
      </c>
      <c r="AB694" s="6" t="s">
        <v>1066</v>
      </c>
      <c r="AC694" s="6" t="s">
        <v>1071</v>
      </c>
      <c r="AD694" s="6" t="s">
        <v>1071</v>
      </c>
      <c r="AE694" s="14" t="s">
        <v>1300</v>
      </c>
      <c r="AF694" s="14" t="s">
        <v>1301</v>
      </c>
      <c r="AG694" s="6"/>
    </row>
    <row r="695" spans="1:33" ht="15.75" customHeight="1">
      <c r="A695" s="17">
        <v>144</v>
      </c>
      <c r="B695" s="31">
        <v>31472</v>
      </c>
      <c r="C695" s="14">
        <v>0</v>
      </c>
      <c r="D695" s="14">
        <v>0</v>
      </c>
      <c r="E695" s="14" t="s">
        <v>687</v>
      </c>
      <c r="F695" s="14" t="s">
        <v>688</v>
      </c>
      <c r="G695" s="14" t="s">
        <v>899</v>
      </c>
      <c r="H695" s="71" t="s">
        <v>1353</v>
      </c>
      <c r="I695" s="14"/>
      <c r="J695" s="14"/>
      <c r="K695" s="67" t="s">
        <v>1323</v>
      </c>
      <c r="L695" s="14" t="s">
        <v>1299</v>
      </c>
      <c r="M695" s="14" t="s">
        <v>692</v>
      </c>
      <c r="N695" s="14" t="s">
        <v>693</v>
      </c>
      <c r="O695" s="26">
        <v>0</v>
      </c>
      <c r="P695" s="6"/>
      <c r="Q695" s="6"/>
      <c r="R695" s="14">
        <v>26.5</v>
      </c>
      <c r="S695" s="59">
        <v>3</v>
      </c>
      <c r="T695" s="6"/>
      <c r="U695" s="6"/>
      <c r="V695" s="14">
        <v>27.1</v>
      </c>
      <c r="W695" s="6">
        <v>0.05</v>
      </c>
      <c r="X695" s="6"/>
      <c r="Y695" s="14">
        <v>1</v>
      </c>
      <c r="Z695" s="30" t="s">
        <v>648</v>
      </c>
      <c r="AA695" s="6" t="s">
        <v>1066</v>
      </c>
      <c r="AB695" s="6" t="s">
        <v>1066</v>
      </c>
      <c r="AC695" s="6" t="s">
        <v>1075</v>
      </c>
      <c r="AD695" s="6" t="s">
        <v>1075</v>
      </c>
      <c r="AE695" s="14" t="s">
        <v>1300</v>
      </c>
      <c r="AF695" s="14" t="s">
        <v>1301</v>
      </c>
      <c r="AG695" s="6"/>
    </row>
    <row r="696" spans="1:33" ht="15.75" customHeight="1">
      <c r="A696" s="17">
        <v>144</v>
      </c>
      <c r="B696" s="31">
        <v>31472</v>
      </c>
      <c r="C696" s="14">
        <v>0</v>
      </c>
      <c r="D696" s="14">
        <v>0</v>
      </c>
      <c r="E696" s="14" t="s">
        <v>687</v>
      </c>
      <c r="F696" s="14" t="s">
        <v>688</v>
      </c>
      <c r="G696" s="14" t="s">
        <v>899</v>
      </c>
      <c r="H696" s="71" t="s">
        <v>1353</v>
      </c>
      <c r="I696" s="14"/>
      <c r="J696" s="14"/>
      <c r="K696" s="67" t="s">
        <v>1323</v>
      </c>
      <c r="L696" s="14" t="s">
        <v>1299</v>
      </c>
      <c r="M696" s="14" t="s">
        <v>692</v>
      </c>
      <c r="N696" s="14" t="s">
        <v>693</v>
      </c>
      <c r="O696" s="26">
        <v>0</v>
      </c>
      <c r="P696" s="6"/>
      <c r="Q696" s="6"/>
      <c r="R696" s="14">
        <v>26.5</v>
      </c>
      <c r="S696" s="59">
        <v>4</v>
      </c>
      <c r="T696" s="6"/>
      <c r="U696" s="6"/>
      <c r="V696" s="14">
        <v>27</v>
      </c>
      <c r="W696" s="6" t="s">
        <v>705</v>
      </c>
      <c r="X696" s="6"/>
      <c r="Y696" s="14">
        <v>0</v>
      </c>
      <c r="Z696" s="14" t="s">
        <v>1295</v>
      </c>
      <c r="AA696" s="6" t="s">
        <v>1066</v>
      </c>
      <c r="AB696" s="6" t="s">
        <v>1066</v>
      </c>
      <c r="AC696" s="6" t="s">
        <v>1077</v>
      </c>
      <c r="AD696" s="6" t="s">
        <v>1077</v>
      </c>
      <c r="AE696" s="14" t="s">
        <v>1302</v>
      </c>
      <c r="AF696" s="14" t="s">
        <v>1303</v>
      </c>
      <c r="AG696" s="6"/>
    </row>
    <row r="697" spans="1:33" ht="15.75" customHeight="1">
      <c r="A697" s="17">
        <v>144</v>
      </c>
      <c r="B697" s="31">
        <v>31472</v>
      </c>
      <c r="C697" s="14">
        <v>0</v>
      </c>
      <c r="D697" s="14">
        <v>0</v>
      </c>
      <c r="E697" s="14" t="s">
        <v>687</v>
      </c>
      <c r="F697" s="14" t="s">
        <v>688</v>
      </c>
      <c r="G697" s="14" t="s">
        <v>899</v>
      </c>
      <c r="H697" s="71" t="s">
        <v>1353</v>
      </c>
      <c r="I697" s="14"/>
      <c r="J697" s="14"/>
      <c r="K697" s="67" t="s">
        <v>1323</v>
      </c>
      <c r="L697" s="14" t="s">
        <v>1299</v>
      </c>
      <c r="M697" s="14" t="s">
        <v>692</v>
      </c>
      <c r="N697" s="14" t="s">
        <v>693</v>
      </c>
      <c r="O697" s="26">
        <v>0</v>
      </c>
      <c r="P697" s="6"/>
      <c r="Q697" s="6"/>
      <c r="R697" s="14">
        <v>26.5</v>
      </c>
      <c r="S697" s="59">
        <v>5</v>
      </c>
      <c r="T697" s="6"/>
      <c r="U697" s="6"/>
      <c r="V697" s="14">
        <v>26.9</v>
      </c>
      <c r="W697" s="6" t="s">
        <v>705</v>
      </c>
      <c r="X697" s="6"/>
      <c r="Y697" s="14">
        <v>0</v>
      </c>
      <c r="Z697" s="14" t="s">
        <v>1298</v>
      </c>
      <c r="AA697" s="6" t="s">
        <v>1066</v>
      </c>
      <c r="AB697" s="6" t="s">
        <v>1066</v>
      </c>
      <c r="AC697" s="6" t="s">
        <v>1079</v>
      </c>
      <c r="AD697" s="6" t="s">
        <v>1079</v>
      </c>
      <c r="AE697" s="14" t="s">
        <v>1302</v>
      </c>
      <c r="AF697" s="14" t="s">
        <v>1303</v>
      </c>
      <c r="AG697" s="6"/>
    </row>
    <row r="698" spans="1:33" ht="15.75" customHeight="1">
      <c r="A698" s="17">
        <v>144</v>
      </c>
      <c r="B698" s="31">
        <v>31472</v>
      </c>
      <c r="C698" s="14">
        <v>0</v>
      </c>
      <c r="D698" s="14">
        <v>0</v>
      </c>
      <c r="E698" s="14" t="s">
        <v>687</v>
      </c>
      <c r="F698" s="14" t="s">
        <v>688</v>
      </c>
      <c r="G698" s="14" t="s">
        <v>947</v>
      </c>
      <c r="H698" s="71" t="s">
        <v>711</v>
      </c>
      <c r="I698" s="14"/>
      <c r="J698" s="14"/>
      <c r="K698" s="67" t="s">
        <v>1323</v>
      </c>
      <c r="L698" s="14" t="s">
        <v>1209</v>
      </c>
      <c r="M698" s="14" t="s">
        <v>692</v>
      </c>
      <c r="N698" s="14" t="s">
        <v>693</v>
      </c>
      <c r="O698" s="26">
        <v>0</v>
      </c>
      <c r="P698" s="6"/>
      <c r="Q698" s="6"/>
      <c r="R698" s="14">
        <v>147.69999999999999</v>
      </c>
      <c r="S698" s="59">
        <v>1</v>
      </c>
      <c r="T698" s="6"/>
      <c r="U698" s="6"/>
      <c r="V698" s="14">
        <v>150.80000000000001</v>
      </c>
      <c r="W698" s="6" t="s">
        <v>705</v>
      </c>
      <c r="X698" s="6"/>
      <c r="Y698" s="14">
        <v>0</v>
      </c>
      <c r="Z698" s="30" t="s">
        <v>641</v>
      </c>
      <c r="AA698" s="6" t="s">
        <v>1066</v>
      </c>
      <c r="AB698" s="6" t="s">
        <v>1066</v>
      </c>
      <c r="AC698" s="6" t="s">
        <v>1069</v>
      </c>
      <c r="AD698" s="6" t="s">
        <v>1069</v>
      </c>
      <c r="AE698" s="14" t="s">
        <v>1304</v>
      </c>
      <c r="AF698" s="14" t="s">
        <v>1305</v>
      </c>
      <c r="AG698" s="6"/>
    </row>
    <row r="699" spans="1:33" ht="15.75" customHeight="1">
      <c r="A699" s="17">
        <v>144</v>
      </c>
      <c r="B699" s="31">
        <v>31472</v>
      </c>
      <c r="C699" s="14">
        <v>0</v>
      </c>
      <c r="D699" s="14">
        <v>0</v>
      </c>
      <c r="E699" s="14" t="s">
        <v>687</v>
      </c>
      <c r="F699" s="14" t="s">
        <v>688</v>
      </c>
      <c r="G699" s="14" t="s">
        <v>947</v>
      </c>
      <c r="H699" s="71" t="s">
        <v>711</v>
      </c>
      <c r="I699" s="14"/>
      <c r="J699" s="14"/>
      <c r="K699" s="67" t="s">
        <v>1323</v>
      </c>
      <c r="L699" s="14" t="s">
        <v>1209</v>
      </c>
      <c r="M699" s="14" t="s">
        <v>692</v>
      </c>
      <c r="N699" s="14" t="s">
        <v>693</v>
      </c>
      <c r="O699" s="26">
        <v>0</v>
      </c>
      <c r="P699" s="6"/>
      <c r="Q699" s="6"/>
      <c r="R699" s="14">
        <v>147.69999999999999</v>
      </c>
      <c r="S699" s="59">
        <v>2</v>
      </c>
      <c r="T699" s="6"/>
      <c r="U699" s="6"/>
      <c r="V699" s="14">
        <v>161.4</v>
      </c>
      <c r="W699" s="6">
        <v>0.05</v>
      </c>
      <c r="X699" s="6"/>
      <c r="Y699" s="14">
        <v>1</v>
      </c>
      <c r="Z699" s="30" t="s">
        <v>651</v>
      </c>
      <c r="AA699" s="6" t="s">
        <v>1066</v>
      </c>
      <c r="AB699" s="6" t="s">
        <v>1066</v>
      </c>
      <c r="AC699" s="6" t="s">
        <v>1071</v>
      </c>
      <c r="AD699" s="6" t="s">
        <v>1071</v>
      </c>
      <c r="AE699" s="14" t="s">
        <v>1304</v>
      </c>
      <c r="AF699" s="14" t="s">
        <v>1305</v>
      </c>
      <c r="AG699" s="6"/>
    </row>
    <row r="700" spans="1:33" ht="15.75" customHeight="1">
      <c r="A700" s="17">
        <v>144</v>
      </c>
      <c r="B700" s="31">
        <v>31472</v>
      </c>
      <c r="C700" s="14">
        <v>0</v>
      </c>
      <c r="D700" s="14">
        <v>0</v>
      </c>
      <c r="E700" s="14" t="s">
        <v>687</v>
      </c>
      <c r="F700" s="14" t="s">
        <v>688</v>
      </c>
      <c r="G700" s="14" t="s">
        <v>947</v>
      </c>
      <c r="H700" s="71" t="s">
        <v>711</v>
      </c>
      <c r="I700" s="14"/>
      <c r="J700" s="14"/>
      <c r="K700" s="67" t="s">
        <v>1323</v>
      </c>
      <c r="L700" s="14" t="s">
        <v>1209</v>
      </c>
      <c r="M700" s="14" t="s">
        <v>692</v>
      </c>
      <c r="N700" s="14" t="s">
        <v>693</v>
      </c>
      <c r="O700" s="26">
        <v>0</v>
      </c>
      <c r="P700" s="6"/>
      <c r="Q700" s="6"/>
      <c r="R700" s="14">
        <v>147.69999999999999</v>
      </c>
      <c r="S700" s="59">
        <v>3</v>
      </c>
      <c r="T700" s="6"/>
      <c r="U700" s="6"/>
      <c r="V700" s="14">
        <v>155.30000000000001</v>
      </c>
      <c r="W700" s="6" t="s">
        <v>705</v>
      </c>
      <c r="X700" s="6"/>
      <c r="Y700" s="14">
        <v>0</v>
      </c>
      <c r="Z700" s="30" t="s">
        <v>648</v>
      </c>
      <c r="AA700" s="6" t="s">
        <v>1066</v>
      </c>
      <c r="AB700" s="6" t="s">
        <v>1066</v>
      </c>
      <c r="AC700" s="6" t="s">
        <v>1075</v>
      </c>
      <c r="AD700" s="6" t="s">
        <v>1075</v>
      </c>
      <c r="AE700" s="14" t="s">
        <v>1304</v>
      </c>
      <c r="AF700" s="14" t="s">
        <v>1305</v>
      </c>
      <c r="AG700" s="6"/>
    </row>
    <row r="701" spans="1:33" ht="15.75" customHeight="1">
      <c r="A701" s="17">
        <v>144</v>
      </c>
      <c r="B701" s="31">
        <v>31472</v>
      </c>
      <c r="C701" s="14">
        <v>0</v>
      </c>
      <c r="D701" s="14">
        <v>0</v>
      </c>
      <c r="E701" s="14" t="s">
        <v>687</v>
      </c>
      <c r="F701" s="14" t="s">
        <v>688</v>
      </c>
      <c r="G701" s="14" t="s">
        <v>947</v>
      </c>
      <c r="H701" s="71" t="s">
        <v>711</v>
      </c>
      <c r="I701" s="14"/>
      <c r="J701" s="14"/>
      <c r="K701" s="67" t="s">
        <v>1323</v>
      </c>
      <c r="L701" s="14" t="s">
        <v>1209</v>
      </c>
      <c r="M701" s="14" t="s">
        <v>692</v>
      </c>
      <c r="N701" s="14" t="s">
        <v>693</v>
      </c>
      <c r="O701" s="26">
        <v>0</v>
      </c>
      <c r="P701" s="6"/>
      <c r="Q701" s="6"/>
      <c r="R701" s="14">
        <v>147.69999999999999</v>
      </c>
      <c r="S701" s="59">
        <v>4</v>
      </c>
      <c r="T701" s="6"/>
      <c r="U701" s="6"/>
      <c r="V701" s="14">
        <v>153.4</v>
      </c>
      <c r="W701" s="6" t="s">
        <v>705</v>
      </c>
      <c r="X701" s="6"/>
      <c r="Y701" s="14">
        <v>0</v>
      </c>
      <c r="Z701" s="14" t="s">
        <v>1295</v>
      </c>
      <c r="AA701" s="6" t="s">
        <v>1066</v>
      </c>
      <c r="AB701" s="6" t="s">
        <v>1066</v>
      </c>
      <c r="AC701" s="6" t="s">
        <v>1077</v>
      </c>
      <c r="AD701" s="6" t="s">
        <v>1077</v>
      </c>
      <c r="AE701" s="14" t="s">
        <v>1306</v>
      </c>
      <c r="AF701" s="14" t="s">
        <v>1307</v>
      </c>
      <c r="AG701" s="6"/>
    </row>
    <row r="702" spans="1:33" ht="15.75" customHeight="1">
      <c r="A702" s="17">
        <v>144</v>
      </c>
      <c r="B702" s="31">
        <v>31472</v>
      </c>
      <c r="C702" s="14">
        <v>0</v>
      </c>
      <c r="D702" s="14">
        <v>0</v>
      </c>
      <c r="E702" s="14" t="s">
        <v>687</v>
      </c>
      <c r="F702" s="14" t="s">
        <v>688</v>
      </c>
      <c r="G702" s="14" t="s">
        <v>947</v>
      </c>
      <c r="H702" s="71" t="s">
        <v>711</v>
      </c>
      <c r="I702" s="14"/>
      <c r="J702" s="14"/>
      <c r="K702" s="67" t="s">
        <v>1323</v>
      </c>
      <c r="L702" s="14" t="s">
        <v>1209</v>
      </c>
      <c r="M702" s="14" t="s">
        <v>692</v>
      </c>
      <c r="N702" s="14" t="s">
        <v>693</v>
      </c>
      <c r="O702" s="26">
        <v>0</v>
      </c>
      <c r="P702" s="6"/>
      <c r="Q702" s="6"/>
      <c r="R702" s="14">
        <v>147.69999999999999</v>
      </c>
      <c r="S702" s="59">
        <v>5</v>
      </c>
      <c r="T702" s="6"/>
      <c r="U702" s="6"/>
      <c r="V702" s="14">
        <v>153.4</v>
      </c>
      <c r="W702" s="6" t="s">
        <v>705</v>
      </c>
      <c r="X702" s="6"/>
      <c r="Y702" s="14">
        <v>0</v>
      </c>
      <c r="Z702" s="14" t="s">
        <v>1298</v>
      </c>
      <c r="AA702" s="6" t="s">
        <v>1066</v>
      </c>
      <c r="AB702" s="6" t="s">
        <v>1066</v>
      </c>
      <c r="AC702" s="6" t="s">
        <v>1079</v>
      </c>
      <c r="AD702" s="6" t="s">
        <v>1079</v>
      </c>
      <c r="AE702" s="14" t="s">
        <v>1306</v>
      </c>
      <c r="AF702" s="14" t="s">
        <v>1307</v>
      </c>
      <c r="AG702" s="6"/>
    </row>
    <row r="703" spans="1:33" ht="15.75" customHeight="1">
      <c r="A703" s="17">
        <v>144</v>
      </c>
      <c r="B703" s="31">
        <v>31472</v>
      </c>
      <c r="C703" s="14">
        <v>0</v>
      </c>
      <c r="D703" s="14">
        <v>0</v>
      </c>
      <c r="E703" s="14" t="s">
        <v>687</v>
      </c>
      <c r="F703" s="14" t="s">
        <v>688</v>
      </c>
      <c r="G703" s="14" t="s">
        <v>967</v>
      </c>
      <c r="H703" s="71" t="s">
        <v>958</v>
      </c>
      <c r="I703" s="14"/>
      <c r="J703" s="14"/>
      <c r="K703" s="67" t="s">
        <v>1323</v>
      </c>
      <c r="L703" s="14" t="s">
        <v>1308</v>
      </c>
      <c r="M703" s="14" t="s">
        <v>692</v>
      </c>
      <c r="N703" s="14" t="s">
        <v>693</v>
      </c>
      <c r="O703" s="26">
        <v>0</v>
      </c>
      <c r="P703" s="6"/>
      <c r="Q703" s="6"/>
      <c r="R703" s="14">
        <v>118</v>
      </c>
      <c r="S703" s="59">
        <v>1</v>
      </c>
      <c r="T703" s="6"/>
      <c r="U703" s="6"/>
      <c r="V703" s="14">
        <v>123</v>
      </c>
      <c r="W703" s="6" t="s">
        <v>705</v>
      </c>
      <c r="X703" s="6"/>
      <c r="Y703" s="14">
        <v>0</v>
      </c>
      <c r="Z703" s="30" t="s">
        <v>641</v>
      </c>
      <c r="AA703" s="6" t="s">
        <v>1066</v>
      </c>
      <c r="AB703" s="6" t="s">
        <v>1066</v>
      </c>
      <c r="AC703" s="6" t="s">
        <v>1069</v>
      </c>
      <c r="AD703" s="6" t="s">
        <v>1069</v>
      </c>
      <c r="AE703" s="14" t="s">
        <v>1309</v>
      </c>
      <c r="AF703" s="14" t="s">
        <v>1310</v>
      </c>
      <c r="AG703" s="6"/>
    </row>
    <row r="704" spans="1:33" ht="15.75" customHeight="1">
      <c r="A704" s="17">
        <v>144</v>
      </c>
      <c r="B704" s="31">
        <v>31472</v>
      </c>
      <c r="C704" s="14">
        <v>0</v>
      </c>
      <c r="D704" s="14">
        <v>0</v>
      </c>
      <c r="E704" s="14" t="s">
        <v>687</v>
      </c>
      <c r="F704" s="14" t="s">
        <v>688</v>
      </c>
      <c r="G704" s="14" t="s">
        <v>967</v>
      </c>
      <c r="H704" s="71" t="s">
        <v>958</v>
      </c>
      <c r="I704" s="14"/>
      <c r="J704" s="14"/>
      <c r="K704" s="67" t="s">
        <v>1323</v>
      </c>
      <c r="L704" s="14" t="s">
        <v>1308</v>
      </c>
      <c r="M704" s="14" t="s">
        <v>692</v>
      </c>
      <c r="N704" s="14" t="s">
        <v>693</v>
      </c>
      <c r="O704" s="26">
        <v>0</v>
      </c>
      <c r="P704" s="6"/>
      <c r="Q704" s="6"/>
      <c r="R704" s="14">
        <v>118</v>
      </c>
      <c r="S704" s="59">
        <v>2</v>
      </c>
      <c r="T704" s="6"/>
      <c r="U704" s="6"/>
      <c r="V704" s="14">
        <v>136</v>
      </c>
      <c r="W704" s="6">
        <v>0.05</v>
      </c>
      <c r="X704" s="6"/>
      <c r="Y704" s="14">
        <v>1</v>
      </c>
      <c r="Z704" s="30" t="s">
        <v>651</v>
      </c>
      <c r="AA704" s="6" t="s">
        <v>1066</v>
      </c>
      <c r="AB704" s="6" t="s">
        <v>1066</v>
      </c>
      <c r="AC704" s="6" t="s">
        <v>1071</v>
      </c>
      <c r="AD704" s="6" t="s">
        <v>1071</v>
      </c>
      <c r="AE704" s="14" t="s">
        <v>1309</v>
      </c>
      <c r="AF704" s="14" t="s">
        <v>1310</v>
      </c>
      <c r="AG704" s="6"/>
    </row>
    <row r="705" spans="1:33" ht="15.75" customHeight="1">
      <c r="A705" s="17">
        <v>144</v>
      </c>
      <c r="B705" s="31">
        <v>31472</v>
      </c>
      <c r="C705" s="14">
        <v>0</v>
      </c>
      <c r="D705" s="14">
        <v>0</v>
      </c>
      <c r="E705" s="14" t="s">
        <v>687</v>
      </c>
      <c r="F705" s="14" t="s">
        <v>688</v>
      </c>
      <c r="G705" s="14" t="s">
        <v>967</v>
      </c>
      <c r="H705" s="71" t="s">
        <v>958</v>
      </c>
      <c r="I705" s="14"/>
      <c r="J705" s="14"/>
      <c r="K705" s="67" t="s">
        <v>1323</v>
      </c>
      <c r="L705" s="14" t="s">
        <v>1308</v>
      </c>
      <c r="M705" s="14" t="s">
        <v>692</v>
      </c>
      <c r="N705" s="14" t="s">
        <v>693</v>
      </c>
      <c r="O705" s="26">
        <v>0</v>
      </c>
      <c r="P705" s="6"/>
      <c r="Q705" s="6"/>
      <c r="R705" s="14">
        <v>118</v>
      </c>
      <c r="S705" s="59">
        <v>3</v>
      </c>
      <c r="T705" s="6"/>
      <c r="U705" s="6"/>
      <c r="V705" s="14">
        <v>127</v>
      </c>
      <c r="W705" s="6">
        <v>0.05</v>
      </c>
      <c r="X705" s="6"/>
      <c r="Y705" s="14">
        <v>1</v>
      </c>
      <c r="Z705" s="30" t="s">
        <v>648</v>
      </c>
      <c r="AA705" s="6" t="s">
        <v>1066</v>
      </c>
      <c r="AB705" s="6" t="s">
        <v>1066</v>
      </c>
      <c r="AC705" s="6" t="s">
        <v>1075</v>
      </c>
      <c r="AD705" s="6" t="s">
        <v>1075</v>
      </c>
      <c r="AE705" s="14" t="s">
        <v>1309</v>
      </c>
      <c r="AF705" s="14" t="s">
        <v>1310</v>
      </c>
      <c r="AG705" s="6"/>
    </row>
    <row r="706" spans="1:33" ht="15.75" customHeight="1">
      <c r="A706" s="17">
        <v>144</v>
      </c>
      <c r="B706" s="31">
        <v>31472</v>
      </c>
      <c r="C706" s="14">
        <v>0</v>
      </c>
      <c r="D706" s="14">
        <v>0</v>
      </c>
      <c r="E706" s="14" t="s">
        <v>687</v>
      </c>
      <c r="F706" s="14" t="s">
        <v>688</v>
      </c>
      <c r="G706" s="14" t="s">
        <v>967</v>
      </c>
      <c r="H706" s="71" t="s">
        <v>958</v>
      </c>
      <c r="I706" s="14"/>
      <c r="J706" s="14"/>
      <c r="K706" s="67" t="s">
        <v>1323</v>
      </c>
      <c r="L706" s="14" t="s">
        <v>1308</v>
      </c>
      <c r="M706" s="14" t="s">
        <v>692</v>
      </c>
      <c r="N706" s="14" t="s">
        <v>693</v>
      </c>
      <c r="O706" s="26">
        <v>0</v>
      </c>
      <c r="P706" s="6"/>
      <c r="Q706" s="6"/>
      <c r="R706" s="14">
        <v>118</v>
      </c>
      <c r="S706" s="59">
        <v>4</v>
      </c>
      <c r="T706" s="6"/>
      <c r="U706" s="6"/>
      <c r="V706" s="14">
        <v>126</v>
      </c>
      <c r="W706" s="6">
        <v>0.05</v>
      </c>
      <c r="X706" s="6"/>
      <c r="Y706" s="14">
        <v>1</v>
      </c>
      <c r="Z706" s="14" t="s">
        <v>1295</v>
      </c>
      <c r="AA706" s="6" t="s">
        <v>1066</v>
      </c>
      <c r="AB706" s="6" t="s">
        <v>1066</v>
      </c>
      <c r="AC706" s="6" t="s">
        <v>1077</v>
      </c>
      <c r="AD706" s="6" t="s">
        <v>1077</v>
      </c>
      <c r="AE706" s="14" t="s">
        <v>1311</v>
      </c>
      <c r="AF706" s="14" t="s">
        <v>1312</v>
      </c>
      <c r="AG706" s="6"/>
    </row>
    <row r="707" spans="1:33" ht="15.75" customHeight="1">
      <c r="A707" s="17">
        <v>144</v>
      </c>
      <c r="B707" s="31">
        <v>31472</v>
      </c>
      <c r="C707" s="14">
        <v>0</v>
      </c>
      <c r="D707" s="14">
        <v>0</v>
      </c>
      <c r="E707" s="14" t="s">
        <v>687</v>
      </c>
      <c r="F707" s="14" t="s">
        <v>688</v>
      </c>
      <c r="G707" s="14" t="s">
        <v>967</v>
      </c>
      <c r="H707" s="71" t="s">
        <v>958</v>
      </c>
      <c r="I707" s="14"/>
      <c r="J707" s="14"/>
      <c r="K707" s="67" t="s">
        <v>1323</v>
      </c>
      <c r="L707" s="14" t="s">
        <v>1308</v>
      </c>
      <c r="M707" s="14" t="s">
        <v>692</v>
      </c>
      <c r="N707" s="14" t="s">
        <v>693</v>
      </c>
      <c r="O707" s="26">
        <v>0</v>
      </c>
      <c r="P707" s="6"/>
      <c r="Q707" s="6"/>
      <c r="R707" s="14">
        <v>118</v>
      </c>
      <c r="S707" s="59">
        <v>5</v>
      </c>
      <c r="T707" s="6"/>
      <c r="U707" s="6"/>
      <c r="V707" s="14">
        <v>123</v>
      </c>
      <c r="W707" s="6" t="s">
        <v>705</v>
      </c>
      <c r="X707" s="6"/>
      <c r="Y707" s="14">
        <v>0</v>
      </c>
      <c r="Z707" s="14" t="s">
        <v>1298</v>
      </c>
      <c r="AA707" s="6" t="s">
        <v>1066</v>
      </c>
      <c r="AB707" s="6" t="s">
        <v>1066</v>
      </c>
      <c r="AC707" s="6" t="s">
        <v>1079</v>
      </c>
      <c r="AD707" s="6" t="s">
        <v>1079</v>
      </c>
      <c r="AE707" s="14" t="s">
        <v>1311</v>
      </c>
      <c r="AF707" s="14" t="s">
        <v>1312</v>
      </c>
      <c r="AG707" s="6"/>
    </row>
    <row r="708" spans="1:33" ht="15.75" customHeight="1">
      <c r="A708" s="17">
        <v>144</v>
      </c>
      <c r="B708" s="31">
        <v>31472</v>
      </c>
      <c r="C708" s="14">
        <v>0</v>
      </c>
      <c r="D708" s="14">
        <v>0</v>
      </c>
      <c r="E708" s="14" t="s">
        <v>687</v>
      </c>
      <c r="F708" s="14" t="s">
        <v>742</v>
      </c>
      <c r="G708" s="30" t="s">
        <v>822</v>
      </c>
      <c r="H708" s="8" t="s">
        <v>1350</v>
      </c>
      <c r="I708" s="30"/>
      <c r="J708" s="68" t="s">
        <v>1327</v>
      </c>
      <c r="K708" s="67" t="s">
        <v>1323</v>
      </c>
      <c r="L708" s="14" t="s">
        <v>1308</v>
      </c>
      <c r="M708" s="14" t="s">
        <v>692</v>
      </c>
      <c r="N708" s="14" t="s">
        <v>693</v>
      </c>
      <c r="O708" s="26">
        <v>0</v>
      </c>
      <c r="P708" s="6"/>
      <c r="Q708" s="6"/>
      <c r="R708" s="14">
        <v>51</v>
      </c>
      <c r="S708" s="59">
        <v>1</v>
      </c>
      <c r="T708" s="6"/>
      <c r="U708" s="6">
        <f t="shared" ref="U708:U712" si="0">V708-R708</f>
        <v>4</v>
      </c>
      <c r="V708" s="14">
        <v>55</v>
      </c>
      <c r="W708" s="6" t="s">
        <v>705</v>
      </c>
      <c r="X708" s="6"/>
      <c r="Y708" s="14">
        <v>0</v>
      </c>
      <c r="Z708" s="30" t="s">
        <v>641</v>
      </c>
      <c r="AA708" s="6" t="s">
        <v>1066</v>
      </c>
      <c r="AB708" s="6" t="s">
        <v>1066</v>
      </c>
      <c r="AC708" s="6" t="s">
        <v>1069</v>
      </c>
      <c r="AD708" s="6" t="s">
        <v>1069</v>
      </c>
      <c r="AE708" s="14" t="s">
        <v>1313</v>
      </c>
      <c r="AF708" s="14" t="s">
        <v>1314</v>
      </c>
      <c r="AG708" s="6"/>
    </row>
    <row r="709" spans="1:33" ht="15.75" customHeight="1">
      <c r="A709" s="17">
        <v>144</v>
      </c>
      <c r="B709" s="31">
        <v>31472</v>
      </c>
      <c r="C709" s="14">
        <v>0</v>
      </c>
      <c r="D709" s="14">
        <v>0</v>
      </c>
      <c r="E709" s="14" t="s">
        <v>687</v>
      </c>
      <c r="F709" s="14" t="s">
        <v>742</v>
      </c>
      <c r="G709" s="30" t="s">
        <v>822</v>
      </c>
      <c r="H709" s="8" t="s">
        <v>1350</v>
      </c>
      <c r="I709" s="30"/>
      <c r="J709" s="68" t="s">
        <v>1327</v>
      </c>
      <c r="K709" s="67" t="s">
        <v>1323</v>
      </c>
      <c r="L709" s="14" t="s">
        <v>1308</v>
      </c>
      <c r="M709" s="14" t="s">
        <v>692</v>
      </c>
      <c r="N709" s="14" t="s">
        <v>693</v>
      </c>
      <c r="O709" s="26">
        <v>0</v>
      </c>
      <c r="P709" s="6"/>
      <c r="Q709" s="6"/>
      <c r="R709" s="14">
        <v>51</v>
      </c>
      <c r="S709" s="59">
        <v>2</v>
      </c>
      <c r="T709" s="6"/>
      <c r="U709" s="6">
        <f t="shared" si="0"/>
        <v>12</v>
      </c>
      <c r="V709" s="14">
        <v>63</v>
      </c>
      <c r="W709" s="6" t="s">
        <v>705</v>
      </c>
      <c r="X709" s="6"/>
      <c r="Y709" s="14">
        <v>0</v>
      </c>
      <c r="Z709" s="30" t="s">
        <v>651</v>
      </c>
      <c r="AA709" s="6" t="s">
        <v>1066</v>
      </c>
      <c r="AB709" s="6" t="s">
        <v>1066</v>
      </c>
      <c r="AC709" s="6" t="s">
        <v>1071</v>
      </c>
      <c r="AD709" s="6" t="s">
        <v>1071</v>
      </c>
      <c r="AE709" s="14" t="s">
        <v>1313</v>
      </c>
      <c r="AF709" s="14" t="s">
        <v>1314</v>
      </c>
      <c r="AG709" s="6"/>
    </row>
    <row r="710" spans="1:33" ht="15.75" customHeight="1">
      <c r="A710" s="17">
        <v>144</v>
      </c>
      <c r="B710" s="31">
        <v>31472</v>
      </c>
      <c r="C710" s="14">
        <v>0</v>
      </c>
      <c r="D710" s="14">
        <v>0</v>
      </c>
      <c r="E710" s="14" t="s">
        <v>687</v>
      </c>
      <c r="F710" s="14" t="s">
        <v>742</v>
      </c>
      <c r="G710" s="30" t="s">
        <v>822</v>
      </c>
      <c r="H710" s="8" t="s">
        <v>1350</v>
      </c>
      <c r="I710" s="30"/>
      <c r="J710" s="68" t="s">
        <v>1327</v>
      </c>
      <c r="K710" s="67" t="s">
        <v>1323</v>
      </c>
      <c r="L710" s="14" t="s">
        <v>1308</v>
      </c>
      <c r="M710" s="14" t="s">
        <v>692</v>
      </c>
      <c r="N710" s="14" t="s">
        <v>693</v>
      </c>
      <c r="O710" s="26">
        <v>0</v>
      </c>
      <c r="P710" s="6"/>
      <c r="Q710" s="6"/>
      <c r="R710" s="14">
        <v>51</v>
      </c>
      <c r="S710" s="59">
        <v>3</v>
      </c>
      <c r="T710" s="6"/>
      <c r="U710" s="6">
        <f t="shared" si="0"/>
        <v>-1</v>
      </c>
      <c r="V710" s="14">
        <v>50</v>
      </c>
      <c r="W710" s="6" t="s">
        <v>705</v>
      </c>
      <c r="X710" s="6"/>
      <c r="Y710" s="14">
        <v>0</v>
      </c>
      <c r="Z710" s="30" t="s">
        <v>648</v>
      </c>
      <c r="AA710" s="6" t="s">
        <v>1066</v>
      </c>
      <c r="AB710" s="6" t="s">
        <v>1066</v>
      </c>
      <c r="AC710" s="6" t="s">
        <v>1075</v>
      </c>
      <c r="AD710" s="6" t="s">
        <v>1075</v>
      </c>
      <c r="AE710" s="14" t="s">
        <v>1313</v>
      </c>
      <c r="AF710" s="14" t="s">
        <v>1314</v>
      </c>
      <c r="AG710" s="6"/>
    </row>
    <row r="711" spans="1:33" ht="15.75" customHeight="1">
      <c r="A711" s="17">
        <v>144</v>
      </c>
      <c r="B711" s="31">
        <v>31472</v>
      </c>
      <c r="C711" s="14">
        <v>0</v>
      </c>
      <c r="D711" s="14">
        <v>0</v>
      </c>
      <c r="E711" s="14" t="s">
        <v>687</v>
      </c>
      <c r="F711" s="14" t="s">
        <v>742</v>
      </c>
      <c r="G711" s="30" t="s">
        <v>822</v>
      </c>
      <c r="H711" s="8" t="s">
        <v>1350</v>
      </c>
      <c r="I711" s="30"/>
      <c r="J711" s="68" t="s">
        <v>1327</v>
      </c>
      <c r="K711" s="67" t="s">
        <v>1323</v>
      </c>
      <c r="L711" s="14" t="s">
        <v>1308</v>
      </c>
      <c r="M711" s="14" t="s">
        <v>692</v>
      </c>
      <c r="N711" s="14" t="s">
        <v>693</v>
      </c>
      <c r="O711" s="26">
        <v>0</v>
      </c>
      <c r="P711" s="6"/>
      <c r="Q711" s="6"/>
      <c r="R711" s="14">
        <v>51</v>
      </c>
      <c r="S711" s="59">
        <v>4</v>
      </c>
      <c r="T711" s="6"/>
      <c r="U711" s="6">
        <f t="shared" si="0"/>
        <v>4</v>
      </c>
      <c r="V711" s="14">
        <v>55</v>
      </c>
      <c r="W711" s="6" t="s">
        <v>705</v>
      </c>
      <c r="X711" s="6"/>
      <c r="Y711" s="14">
        <v>0</v>
      </c>
      <c r="Z711" s="14" t="s">
        <v>1295</v>
      </c>
      <c r="AA711" s="6" t="s">
        <v>1066</v>
      </c>
      <c r="AB711" s="6" t="s">
        <v>1066</v>
      </c>
      <c r="AC711" s="6" t="s">
        <v>1077</v>
      </c>
      <c r="AD711" s="6" t="s">
        <v>1077</v>
      </c>
      <c r="AE711" s="14" t="s">
        <v>1315</v>
      </c>
      <c r="AF711" s="14" t="s">
        <v>1316</v>
      </c>
      <c r="AG711" s="6"/>
    </row>
    <row r="712" spans="1:33" ht="15.75" customHeight="1">
      <c r="A712" s="17">
        <v>144</v>
      </c>
      <c r="B712" s="31">
        <v>31472</v>
      </c>
      <c r="C712" s="14">
        <v>0</v>
      </c>
      <c r="D712" s="14">
        <v>0</v>
      </c>
      <c r="E712" s="14" t="s">
        <v>687</v>
      </c>
      <c r="F712" s="14" t="s">
        <v>742</v>
      </c>
      <c r="G712" s="30" t="s">
        <v>822</v>
      </c>
      <c r="H712" s="8" t="s">
        <v>1350</v>
      </c>
      <c r="I712" s="30"/>
      <c r="J712" s="68" t="s">
        <v>1327</v>
      </c>
      <c r="K712" s="67" t="s">
        <v>1323</v>
      </c>
      <c r="L712" s="14" t="s">
        <v>1308</v>
      </c>
      <c r="M712" s="14" t="s">
        <v>692</v>
      </c>
      <c r="N712" s="14" t="s">
        <v>693</v>
      </c>
      <c r="O712" s="26">
        <v>0</v>
      </c>
      <c r="P712" s="6"/>
      <c r="Q712" s="6"/>
      <c r="R712" s="14">
        <v>51</v>
      </c>
      <c r="S712" s="59">
        <v>5</v>
      </c>
      <c r="T712" s="6"/>
      <c r="U712" s="6">
        <f t="shared" si="0"/>
        <v>22</v>
      </c>
      <c r="V712" s="14">
        <v>73</v>
      </c>
      <c r="W712" s="6">
        <v>0.05</v>
      </c>
      <c r="X712" s="6"/>
      <c r="Y712" s="14">
        <v>-1</v>
      </c>
      <c r="Z712" s="14" t="s">
        <v>1298</v>
      </c>
      <c r="AA712" s="6" t="s">
        <v>1066</v>
      </c>
      <c r="AB712" s="6" t="s">
        <v>1066</v>
      </c>
      <c r="AC712" s="6" t="s">
        <v>1079</v>
      </c>
      <c r="AD712" s="6" t="s">
        <v>1079</v>
      </c>
      <c r="AE712" s="14" t="s">
        <v>1315</v>
      </c>
      <c r="AF712" s="14" t="s">
        <v>1316</v>
      </c>
      <c r="AG712" s="6"/>
    </row>
    <row r="713" spans="1:33" ht="15.75" customHeight="1">
      <c r="A713" s="17">
        <v>145</v>
      </c>
      <c r="B713" s="31">
        <v>39508</v>
      </c>
      <c r="C713" s="14">
        <v>1</v>
      </c>
      <c r="D713" s="6">
        <v>0</v>
      </c>
      <c r="E713" s="14" t="s">
        <v>687</v>
      </c>
      <c r="F713" s="14" t="s">
        <v>688</v>
      </c>
      <c r="G713" s="6" t="s">
        <v>711</v>
      </c>
      <c r="H713" s="6" t="s">
        <v>711</v>
      </c>
      <c r="I713" s="6"/>
      <c r="J713" s="6"/>
      <c r="K713" s="14">
        <v>1</v>
      </c>
      <c r="L713" s="6" t="s">
        <v>728</v>
      </c>
      <c r="M713" s="6"/>
      <c r="N713" s="6" t="s">
        <v>693</v>
      </c>
      <c r="O713" s="26">
        <v>0</v>
      </c>
      <c r="P713" s="6"/>
      <c r="Q713" s="6"/>
      <c r="R713" s="6">
        <v>10237</v>
      </c>
      <c r="S713" s="26">
        <v>1</v>
      </c>
      <c r="T713" s="6"/>
      <c r="U713" s="6"/>
      <c r="V713" s="6">
        <v>11440</v>
      </c>
      <c r="W713" s="6"/>
      <c r="X713" s="6"/>
      <c r="Y713" s="6">
        <v>1</v>
      </c>
      <c r="Z713" s="6" t="s">
        <v>1317</v>
      </c>
      <c r="AA713" s="14" t="s">
        <v>1090</v>
      </c>
      <c r="AB713" s="14" t="s">
        <v>1090</v>
      </c>
      <c r="AC713" s="6" t="s">
        <v>1091</v>
      </c>
      <c r="AD713" s="6" t="s">
        <v>1091</v>
      </c>
      <c r="AE713" s="14" t="s">
        <v>1318</v>
      </c>
      <c r="AF713" s="14" t="s">
        <v>1319</v>
      </c>
      <c r="AG713" s="6"/>
    </row>
    <row r="714" spans="1:33" ht="15.75" customHeight="1">
      <c r="A714" s="17">
        <v>145</v>
      </c>
      <c r="B714" s="31">
        <v>39508</v>
      </c>
      <c r="C714" s="14">
        <v>1</v>
      </c>
      <c r="D714" s="6">
        <v>0</v>
      </c>
      <c r="E714" s="14" t="s">
        <v>687</v>
      </c>
      <c r="F714" s="14" t="s">
        <v>688</v>
      </c>
      <c r="G714" s="6" t="s">
        <v>711</v>
      </c>
      <c r="H714" s="6" t="s">
        <v>711</v>
      </c>
      <c r="I714" s="6"/>
      <c r="J714" s="6"/>
      <c r="K714" s="14">
        <v>1</v>
      </c>
      <c r="L714" s="6" t="s">
        <v>728</v>
      </c>
      <c r="M714" s="6"/>
      <c r="N714" s="6" t="s">
        <v>693</v>
      </c>
      <c r="O714" s="26">
        <v>2</v>
      </c>
      <c r="P714" s="6"/>
      <c r="Q714" s="6"/>
      <c r="R714" s="6">
        <v>8946</v>
      </c>
      <c r="S714" s="26">
        <v>3</v>
      </c>
      <c r="T714" s="6"/>
      <c r="U714" s="6"/>
      <c r="V714" s="6">
        <v>11450</v>
      </c>
      <c r="W714" s="6"/>
      <c r="X714" s="6"/>
      <c r="Y714" s="6">
        <v>1</v>
      </c>
      <c r="Z714" s="6" t="s">
        <v>1317</v>
      </c>
      <c r="AA714" s="14" t="s">
        <v>1092</v>
      </c>
      <c r="AB714" s="14" t="s">
        <v>1092</v>
      </c>
      <c r="AC714" s="6" t="s">
        <v>1093</v>
      </c>
      <c r="AD714" s="6" t="s">
        <v>1093</v>
      </c>
      <c r="AE714" s="14" t="s">
        <v>1318</v>
      </c>
      <c r="AF714" s="14" t="s">
        <v>1319</v>
      </c>
      <c r="AG714" s="6"/>
    </row>
    <row r="715" spans="1:33" ht="15.75" customHeight="1">
      <c r="A715" s="17">
        <v>145</v>
      </c>
      <c r="B715" s="31">
        <v>39508</v>
      </c>
      <c r="C715" s="14">
        <v>2</v>
      </c>
      <c r="D715" s="6">
        <v>0</v>
      </c>
      <c r="E715" s="14" t="s">
        <v>687</v>
      </c>
      <c r="F715" s="14" t="s">
        <v>688</v>
      </c>
      <c r="G715" s="6" t="s">
        <v>711</v>
      </c>
      <c r="H715" s="6" t="s">
        <v>711</v>
      </c>
      <c r="I715" s="6"/>
      <c r="J715" s="6"/>
      <c r="K715" s="14">
        <v>2</v>
      </c>
      <c r="L715" s="6" t="s">
        <v>728</v>
      </c>
      <c r="M715" s="6"/>
      <c r="N715" s="6" t="s">
        <v>693</v>
      </c>
      <c r="O715" s="26">
        <v>0</v>
      </c>
      <c r="P715" s="6"/>
      <c r="Q715" s="6"/>
      <c r="R715" s="6">
        <v>9826</v>
      </c>
      <c r="S715" s="26">
        <v>1</v>
      </c>
      <c r="T715" s="6"/>
      <c r="U715" s="6"/>
      <c r="V715" s="6">
        <v>8522</v>
      </c>
      <c r="W715" s="6"/>
      <c r="X715" s="6"/>
      <c r="Y715" s="6">
        <v>-1</v>
      </c>
      <c r="Z715" s="6" t="s">
        <v>1317</v>
      </c>
      <c r="AA715" s="14" t="s">
        <v>1090</v>
      </c>
      <c r="AB715" s="14" t="s">
        <v>1090</v>
      </c>
      <c r="AC715" s="6" t="s">
        <v>1091</v>
      </c>
      <c r="AD715" s="6" t="s">
        <v>1091</v>
      </c>
      <c r="AE715" s="14" t="s">
        <v>1318</v>
      </c>
      <c r="AF715" s="14" t="s">
        <v>1319</v>
      </c>
      <c r="AG715" s="6"/>
    </row>
    <row r="716" spans="1:33" ht="15.75" customHeight="1">
      <c r="A716" s="17">
        <v>145</v>
      </c>
      <c r="B716" s="31">
        <v>39508</v>
      </c>
      <c r="C716" s="14">
        <v>2</v>
      </c>
      <c r="D716" s="6">
        <v>0</v>
      </c>
      <c r="E716" s="14" t="s">
        <v>687</v>
      </c>
      <c r="F716" s="14" t="s">
        <v>688</v>
      </c>
      <c r="G716" s="6" t="s">
        <v>711</v>
      </c>
      <c r="H716" s="6" t="s">
        <v>711</v>
      </c>
      <c r="I716" s="6"/>
      <c r="J716" s="6"/>
      <c r="K716" s="14">
        <v>2</v>
      </c>
      <c r="L716" s="6" t="s">
        <v>728</v>
      </c>
      <c r="M716" s="6"/>
      <c r="N716" s="6" t="s">
        <v>693</v>
      </c>
      <c r="O716" s="26">
        <v>2</v>
      </c>
      <c r="P716" s="6"/>
      <c r="Q716" s="6"/>
      <c r="R716" s="6">
        <v>8870</v>
      </c>
      <c r="S716" s="26">
        <v>3</v>
      </c>
      <c r="T716" s="6"/>
      <c r="U716" s="6"/>
      <c r="V716" s="6">
        <v>9130</v>
      </c>
      <c r="W716" s="6"/>
      <c r="X716" s="6"/>
      <c r="Y716" s="6">
        <v>1</v>
      </c>
      <c r="Z716" s="6" t="s">
        <v>1317</v>
      </c>
      <c r="AA716" s="14" t="s">
        <v>1092</v>
      </c>
      <c r="AB716" s="14" t="s">
        <v>1092</v>
      </c>
      <c r="AC716" s="6" t="s">
        <v>1093</v>
      </c>
      <c r="AD716" s="6" t="s">
        <v>1093</v>
      </c>
      <c r="AE716" s="14" t="s">
        <v>1318</v>
      </c>
      <c r="AF716" s="14" t="s">
        <v>1319</v>
      </c>
      <c r="AG716" s="6"/>
    </row>
    <row r="717" spans="1:33" ht="15.75" customHeight="1">
      <c r="A717" s="17">
        <v>145</v>
      </c>
      <c r="B717" s="31">
        <v>39508</v>
      </c>
      <c r="C717" s="14">
        <v>2</v>
      </c>
      <c r="D717" s="6">
        <v>0</v>
      </c>
      <c r="E717" s="14" t="s">
        <v>687</v>
      </c>
      <c r="F717" s="14" t="s">
        <v>688</v>
      </c>
      <c r="G717" s="6" t="s">
        <v>711</v>
      </c>
      <c r="H717" s="6" t="s">
        <v>711</v>
      </c>
      <c r="I717" s="6"/>
      <c r="J717" s="6"/>
      <c r="K717" s="14">
        <v>2</v>
      </c>
      <c r="L717" s="6" t="s">
        <v>728</v>
      </c>
      <c r="M717" s="6"/>
      <c r="N717" s="6" t="s">
        <v>693</v>
      </c>
      <c r="O717" s="26">
        <v>4</v>
      </c>
      <c r="P717" s="6"/>
      <c r="Q717" s="6"/>
      <c r="R717" s="14">
        <v>10956</v>
      </c>
      <c r="S717" s="26">
        <v>5</v>
      </c>
      <c r="T717" s="6"/>
      <c r="U717" s="6"/>
      <c r="V717" s="14">
        <v>7826</v>
      </c>
      <c r="W717" s="6"/>
      <c r="X717" s="6"/>
      <c r="Y717" s="14">
        <v>-1</v>
      </c>
      <c r="Z717" s="6" t="s">
        <v>1317</v>
      </c>
      <c r="AA717" s="6" t="s">
        <v>1096</v>
      </c>
      <c r="AB717" s="6" t="s">
        <v>1096</v>
      </c>
      <c r="AC717" s="6" t="s">
        <v>1097</v>
      </c>
      <c r="AD717" s="6" t="s">
        <v>1097</v>
      </c>
      <c r="AE717" s="14" t="s">
        <v>1318</v>
      </c>
      <c r="AF717" s="14" t="s">
        <v>1319</v>
      </c>
      <c r="AG717" s="6"/>
    </row>
    <row r="718" spans="1:33" ht="15.75" customHeight="1">
      <c r="A718" s="17">
        <v>145</v>
      </c>
      <c r="B718" s="31">
        <v>39508</v>
      </c>
      <c r="C718" s="14">
        <v>3</v>
      </c>
      <c r="D718" s="6">
        <v>0</v>
      </c>
      <c r="E718" s="14" t="s">
        <v>687</v>
      </c>
      <c r="F718" s="14" t="s">
        <v>688</v>
      </c>
      <c r="G718" s="6" t="s">
        <v>711</v>
      </c>
      <c r="H718" s="6" t="s">
        <v>711</v>
      </c>
      <c r="I718" s="6"/>
      <c r="J718" s="6"/>
      <c r="K718" s="14">
        <v>3</v>
      </c>
      <c r="L718" s="6" t="s">
        <v>728</v>
      </c>
      <c r="M718" s="6"/>
      <c r="N718" s="6" t="s">
        <v>693</v>
      </c>
      <c r="O718" s="26">
        <v>0</v>
      </c>
      <c r="P718" s="6"/>
      <c r="Q718" s="6"/>
      <c r="R718" s="6">
        <v>7694</v>
      </c>
      <c r="S718" s="26">
        <v>1</v>
      </c>
      <c r="T718" s="6"/>
      <c r="U718" s="6"/>
      <c r="V718" s="6">
        <v>9268</v>
      </c>
      <c r="W718" s="6"/>
      <c r="X718" s="6"/>
      <c r="Y718" s="6">
        <v>1</v>
      </c>
      <c r="Z718" s="6" t="s">
        <v>1317</v>
      </c>
      <c r="AA718" s="14" t="s">
        <v>1090</v>
      </c>
      <c r="AB718" s="14" t="s">
        <v>1090</v>
      </c>
      <c r="AC718" s="6" t="s">
        <v>1091</v>
      </c>
      <c r="AD718" s="6" t="s">
        <v>1091</v>
      </c>
      <c r="AE718" s="14" t="s">
        <v>1318</v>
      </c>
      <c r="AF718" s="14" t="s">
        <v>1319</v>
      </c>
      <c r="AG718" s="6"/>
    </row>
    <row r="719" spans="1:33" ht="15.75" customHeight="1">
      <c r="A719" s="17">
        <v>145</v>
      </c>
      <c r="B719" s="31">
        <v>39508</v>
      </c>
      <c r="C719" s="14">
        <v>3</v>
      </c>
      <c r="D719" s="6">
        <v>0</v>
      </c>
      <c r="E719" s="14" t="s">
        <v>687</v>
      </c>
      <c r="F719" s="14" t="s">
        <v>688</v>
      </c>
      <c r="G719" s="6" t="s">
        <v>711</v>
      </c>
      <c r="H719" s="6" t="s">
        <v>711</v>
      </c>
      <c r="I719" s="6"/>
      <c r="J719" s="6"/>
      <c r="K719" s="14">
        <v>3</v>
      </c>
      <c r="L719" s="6" t="s">
        <v>728</v>
      </c>
      <c r="M719" s="6"/>
      <c r="N719" s="6" t="s">
        <v>693</v>
      </c>
      <c r="O719" s="26">
        <v>2</v>
      </c>
      <c r="P719" s="6"/>
      <c r="Q719" s="6"/>
      <c r="R719" s="6">
        <v>8131</v>
      </c>
      <c r="S719" s="26">
        <v>3</v>
      </c>
      <c r="T719" s="6"/>
      <c r="U719" s="6"/>
      <c r="V719" s="6">
        <v>9705</v>
      </c>
      <c r="W719" s="6"/>
      <c r="X719" s="6"/>
      <c r="Y719" s="6">
        <v>1</v>
      </c>
      <c r="Z719" s="6" t="s">
        <v>1317</v>
      </c>
      <c r="AA719" s="14" t="s">
        <v>1092</v>
      </c>
      <c r="AB719" s="14" t="s">
        <v>1092</v>
      </c>
      <c r="AC719" s="6" t="s">
        <v>1093</v>
      </c>
      <c r="AD719" s="6" t="s">
        <v>1093</v>
      </c>
      <c r="AE719" s="14" t="s">
        <v>1318</v>
      </c>
      <c r="AF719" s="14" t="s">
        <v>1319</v>
      </c>
      <c r="AG719" s="6"/>
    </row>
    <row r="720" spans="1:33" ht="15.75" customHeight="1">
      <c r="A720" s="17">
        <v>145</v>
      </c>
      <c r="B720" s="31">
        <v>39508</v>
      </c>
      <c r="C720" s="14">
        <v>3</v>
      </c>
      <c r="D720" s="6">
        <v>0</v>
      </c>
      <c r="E720" s="14" t="s">
        <v>687</v>
      </c>
      <c r="F720" s="14" t="s">
        <v>688</v>
      </c>
      <c r="G720" s="6" t="s">
        <v>711</v>
      </c>
      <c r="H720" s="6" t="s">
        <v>711</v>
      </c>
      <c r="I720" s="6"/>
      <c r="J720" s="6"/>
      <c r="K720" s="14">
        <v>3</v>
      </c>
      <c r="L720" s="6" t="s">
        <v>728</v>
      </c>
      <c r="M720" s="6"/>
      <c r="N720" s="6" t="s">
        <v>693</v>
      </c>
      <c r="O720" s="26">
        <v>4</v>
      </c>
      <c r="P720" s="6"/>
      <c r="Q720" s="6"/>
      <c r="R720" s="14">
        <v>8219</v>
      </c>
      <c r="S720" s="26">
        <v>5</v>
      </c>
      <c r="T720" s="6"/>
      <c r="U720" s="6"/>
      <c r="V720" s="14">
        <v>7257</v>
      </c>
      <c r="W720" s="6"/>
      <c r="X720" s="6"/>
      <c r="Y720" s="14">
        <v>-1</v>
      </c>
      <c r="Z720" s="6" t="s">
        <v>1317</v>
      </c>
      <c r="AA720" s="6" t="s">
        <v>1096</v>
      </c>
      <c r="AB720" s="6" t="s">
        <v>1096</v>
      </c>
      <c r="AC720" s="6" t="s">
        <v>1097</v>
      </c>
      <c r="AD720" s="6" t="s">
        <v>1097</v>
      </c>
      <c r="AE720" s="14" t="s">
        <v>1318</v>
      </c>
      <c r="AF720" s="14" t="s">
        <v>1319</v>
      </c>
      <c r="AG720" s="6"/>
    </row>
  </sheetData>
  <autoFilter ref="A1:AG720" xr:uid="{6B566905-77B9-4089-99D2-66EFEF471D4B}"/>
  <pageMargins left="0.7" right="0.7" top="0.75" bottom="0.75" header="0" footer="0"/>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23"/>
  <sheetViews>
    <sheetView workbookViewId="0"/>
  </sheetViews>
  <sheetFormatPr defaultColWidth="14.453125" defaultRowHeight="15" customHeight="1"/>
  <cols>
    <col min="1" max="1" width="34.453125" customWidth="1"/>
    <col min="2" max="2" width="28" customWidth="1"/>
  </cols>
  <sheetData>
    <row r="1" spans="1:9">
      <c r="A1" s="33" t="s">
        <v>588</v>
      </c>
      <c r="B1" s="33" t="s">
        <v>594</v>
      </c>
      <c r="E1" s="33"/>
      <c r="I1" s="33" t="s">
        <v>595</v>
      </c>
    </row>
    <row r="2" spans="1:9">
      <c r="A2" s="8" t="s">
        <v>599</v>
      </c>
      <c r="B2" s="35" t="s">
        <v>603</v>
      </c>
      <c r="I2" s="8" t="s">
        <v>620</v>
      </c>
    </row>
    <row r="3" spans="1:9">
      <c r="B3" s="8" t="s">
        <v>622</v>
      </c>
      <c r="I3" s="8" t="s">
        <v>624</v>
      </c>
    </row>
    <row r="4" spans="1:9">
      <c r="B4" s="8" t="s">
        <v>625</v>
      </c>
      <c r="I4" s="8" t="s">
        <v>626</v>
      </c>
    </row>
    <row r="5" spans="1:9">
      <c r="A5" s="33" t="s">
        <v>627</v>
      </c>
      <c r="B5" s="8" t="s">
        <v>628</v>
      </c>
      <c r="I5" s="8" t="s">
        <v>629</v>
      </c>
    </row>
    <row r="6" spans="1:9">
      <c r="A6" s="35" t="s">
        <v>630</v>
      </c>
      <c r="I6" s="36" t="s">
        <v>632</v>
      </c>
    </row>
    <row r="7" spans="1:9">
      <c r="A7" s="8" t="s">
        <v>637</v>
      </c>
      <c r="B7" s="35" t="s">
        <v>638</v>
      </c>
      <c r="I7" s="36" t="s">
        <v>639</v>
      </c>
    </row>
    <row r="8" spans="1:9">
      <c r="A8" s="8" t="s">
        <v>641</v>
      </c>
      <c r="B8" s="8" t="s">
        <v>642</v>
      </c>
      <c r="I8" s="8" t="s">
        <v>643</v>
      </c>
    </row>
    <row r="9" spans="1:9">
      <c r="A9" s="8" t="s">
        <v>644</v>
      </c>
      <c r="B9" s="8" t="s">
        <v>645</v>
      </c>
      <c r="I9" s="8" t="s">
        <v>646</v>
      </c>
    </row>
    <row r="10" spans="1:9">
      <c r="A10" s="8" t="s">
        <v>648</v>
      </c>
      <c r="B10" s="8" t="s">
        <v>649</v>
      </c>
      <c r="I10" s="8" t="s">
        <v>650</v>
      </c>
    </row>
    <row r="11" spans="1:9">
      <c r="A11" s="8" t="s">
        <v>651</v>
      </c>
      <c r="I11" s="8" t="s">
        <v>653</v>
      </c>
    </row>
    <row r="12" spans="1:9">
      <c r="B12" s="35" t="s">
        <v>655</v>
      </c>
      <c r="I12" s="8" t="s">
        <v>656</v>
      </c>
    </row>
    <row r="13" spans="1:9">
      <c r="A13" s="35" t="s">
        <v>657</v>
      </c>
      <c r="B13" s="8" t="s">
        <v>658</v>
      </c>
    </row>
    <row r="14" spans="1:9">
      <c r="A14" s="8" t="s">
        <v>659</v>
      </c>
      <c r="B14" s="8" t="s">
        <v>660</v>
      </c>
    </row>
    <row r="15" spans="1:9">
      <c r="A15" s="8" t="s">
        <v>661</v>
      </c>
      <c r="B15" s="8" t="s">
        <v>663</v>
      </c>
    </row>
    <row r="16" spans="1:9">
      <c r="A16" s="37" t="s">
        <v>664</v>
      </c>
      <c r="B16" s="8" t="s">
        <v>668</v>
      </c>
    </row>
    <row r="17" spans="2:3">
      <c r="B17" s="8" t="s">
        <v>669</v>
      </c>
    </row>
    <row r="18" spans="2:3">
      <c r="B18" s="8" t="s">
        <v>670</v>
      </c>
    </row>
    <row r="19" spans="2:3">
      <c r="B19" s="8" t="s">
        <v>673</v>
      </c>
      <c r="C19" s="8" t="s">
        <v>674</v>
      </c>
    </row>
    <row r="20" spans="2:3">
      <c r="B20" s="8" t="s">
        <v>677</v>
      </c>
    </row>
    <row r="21" spans="2:3">
      <c r="B21" s="8" t="s">
        <v>678</v>
      </c>
    </row>
    <row r="22" spans="2:3">
      <c r="B22" s="8" t="s">
        <v>679</v>
      </c>
    </row>
    <row r="23" spans="2:3">
      <c r="B23" s="8" t="s">
        <v>680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25"/>
  <sheetViews>
    <sheetView workbookViewId="0"/>
  </sheetViews>
  <sheetFormatPr defaultColWidth="14.453125" defaultRowHeight="15" customHeight="1"/>
  <sheetData>
    <row r="1" spans="1:13">
      <c r="A1" s="39"/>
      <c r="B1" s="39"/>
      <c r="C1" s="40" t="s">
        <v>757</v>
      </c>
      <c r="D1" s="39"/>
      <c r="E1" s="39"/>
      <c r="F1" s="39"/>
      <c r="G1" s="39"/>
      <c r="H1" s="39"/>
      <c r="I1" s="39"/>
      <c r="J1" s="39"/>
      <c r="M1" s="41" t="s">
        <v>760</v>
      </c>
    </row>
    <row r="2" spans="1:13">
      <c r="A2" s="40" t="s">
        <v>762</v>
      </c>
      <c r="B2" s="39"/>
      <c r="C2" s="39"/>
      <c r="D2" s="39"/>
      <c r="E2" s="40" t="s">
        <v>764</v>
      </c>
      <c r="F2" s="39"/>
      <c r="G2" s="39"/>
      <c r="H2" s="39"/>
      <c r="I2" s="40" t="s">
        <v>765</v>
      </c>
      <c r="J2" s="39"/>
      <c r="M2" s="43" t="s">
        <v>766</v>
      </c>
    </row>
    <row r="3" spans="1:13">
      <c r="A3" s="44" t="s">
        <v>767</v>
      </c>
      <c r="B3" s="39"/>
      <c r="C3" s="39"/>
      <c r="D3" s="39"/>
      <c r="E3" s="45" t="s">
        <v>769</v>
      </c>
      <c r="F3" s="39"/>
      <c r="G3" s="39"/>
      <c r="H3" s="39"/>
      <c r="I3" s="44" t="s">
        <v>770</v>
      </c>
      <c r="J3" s="39"/>
      <c r="M3" s="46" t="s">
        <v>771</v>
      </c>
    </row>
    <row r="4" spans="1:13">
      <c r="A4" s="45" t="s">
        <v>773</v>
      </c>
      <c r="B4" s="39"/>
      <c r="C4" s="39"/>
      <c r="D4" s="39"/>
      <c r="E4" s="45" t="s">
        <v>774</v>
      </c>
      <c r="F4" s="39"/>
      <c r="G4" s="39"/>
      <c r="H4" s="39"/>
      <c r="I4" s="45" t="s">
        <v>775</v>
      </c>
      <c r="J4" s="39"/>
      <c r="M4" s="46" t="s">
        <v>777</v>
      </c>
    </row>
    <row r="5" spans="1:13">
      <c r="A5" s="45" t="s">
        <v>778</v>
      </c>
      <c r="B5" s="39"/>
      <c r="C5" s="39"/>
      <c r="D5" s="39"/>
      <c r="E5" s="45" t="s">
        <v>779</v>
      </c>
      <c r="F5" s="39"/>
      <c r="G5" s="39"/>
      <c r="H5" s="39"/>
      <c r="I5" s="45" t="s">
        <v>780</v>
      </c>
      <c r="J5" s="39"/>
      <c r="M5" s="46" t="s">
        <v>781</v>
      </c>
    </row>
    <row r="6" spans="1:13">
      <c r="A6" s="45" t="s">
        <v>782</v>
      </c>
      <c r="B6" s="39"/>
      <c r="C6" s="39"/>
      <c r="D6" s="39"/>
      <c r="E6" s="45" t="s">
        <v>783</v>
      </c>
      <c r="F6" s="39"/>
      <c r="G6" s="39"/>
      <c r="H6" s="39"/>
      <c r="I6" s="39"/>
      <c r="J6" s="39"/>
      <c r="M6" s="46" t="s">
        <v>784</v>
      </c>
    </row>
    <row r="7" spans="1:13">
      <c r="A7" s="45" t="s">
        <v>785</v>
      </c>
      <c r="B7" s="39"/>
      <c r="C7" s="39"/>
      <c r="D7" s="39"/>
      <c r="E7" s="45" t="s">
        <v>786</v>
      </c>
      <c r="F7" s="39"/>
      <c r="G7" s="39"/>
      <c r="H7" s="39"/>
      <c r="I7" s="44" t="s">
        <v>787</v>
      </c>
      <c r="J7" s="39"/>
      <c r="M7" s="46" t="s">
        <v>788</v>
      </c>
    </row>
    <row r="8" spans="1:13">
      <c r="A8" s="45" t="s">
        <v>789</v>
      </c>
      <c r="B8" s="39"/>
      <c r="C8" s="39"/>
      <c r="D8" s="39"/>
      <c r="E8" s="39"/>
      <c r="F8" s="39"/>
      <c r="G8" s="39"/>
      <c r="H8" s="39"/>
      <c r="I8" s="45" t="s">
        <v>790</v>
      </c>
      <c r="J8" s="39"/>
      <c r="M8" s="46" t="s">
        <v>791</v>
      </c>
    </row>
    <row r="9" spans="1:13">
      <c r="B9" s="39"/>
      <c r="C9" s="39"/>
      <c r="D9" s="39"/>
      <c r="F9" s="39"/>
      <c r="G9" s="39"/>
      <c r="H9" s="39"/>
      <c r="I9" s="39"/>
      <c r="J9" s="39"/>
      <c r="M9" s="46" t="s">
        <v>792</v>
      </c>
    </row>
    <row r="10" spans="1:13">
      <c r="A10" s="44" t="s">
        <v>787</v>
      </c>
      <c r="B10" s="39"/>
      <c r="C10" s="39"/>
      <c r="D10" s="39"/>
      <c r="F10" s="39"/>
      <c r="G10" s="39"/>
      <c r="H10" s="39"/>
      <c r="I10" s="44" t="s">
        <v>793</v>
      </c>
      <c r="J10" s="39"/>
      <c r="M10" s="46" t="s">
        <v>794</v>
      </c>
    </row>
    <row r="11" spans="1:13">
      <c r="A11" s="45" t="s">
        <v>795</v>
      </c>
      <c r="B11" s="39"/>
      <c r="C11" s="39"/>
      <c r="D11" s="39"/>
      <c r="E11" s="39"/>
      <c r="F11" s="39"/>
      <c r="G11" s="39"/>
      <c r="H11" s="39"/>
      <c r="I11" s="45" t="s">
        <v>796</v>
      </c>
      <c r="J11" s="39"/>
    </row>
    <row r="12" spans="1:13">
      <c r="A12" s="45" t="s">
        <v>797</v>
      </c>
      <c r="B12" s="39"/>
      <c r="C12" s="39"/>
      <c r="D12" s="39"/>
      <c r="E12" s="39"/>
      <c r="F12" s="39"/>
      <c r="G12" s="39"/>
      <c r="H12" s="39"/>
      <c r="I12" s="45" t="s">
        <v>798</v>
      </c>
      <c r="J12" s="39"/>
      <c r="M12" s="35" t="s">
        <v>799</v>
      </c>
    </row>
    <row r="13" spans="1:13">
      <c r="A13" s="39"/>
      <c r="B13" s="39"/>
      <c r="C13" s="39"/>
      <c r="D13" s="39"/>
      <c r="E13" s="39"/>
      <c r="F13" s="39"/>
      <c r="G13" s="39"/>
      <c r="H13" s="39"/>
      <c r="I13" s="45" t="s">
        <v>800</v>
      </c>
      <c r="J13" s="39"/>
      <c r="M13" s="46" t="s">
        <v>801</v>
      </c>
    </row>
    <row r="14" spans="1:13">
      <c r="A14" s="44" t="s">
        <v>793</v>
      </c>
      <c r="B14" s="39"/>
      <c r="C14" s="39"/>
      <c r="D14" s="39"/>
      <c r="F14" s="39"/>
      <c r="G14" s="39"/>
      <c r="H14" s="39"/>
      <c r="I14" s="45" t="s">
        <v>802</v>
      </c>
      <c r="J14" s="39"/>
    </row>
    <row r="15" spans="1:13">
      <c r="A15" s="45" t="s">
        <v>804</v>
      </c>
      <c r="B15" s="39"/>
      <c r="C15" s="39"/>
      <c r="D15" s="39"/>
      <c r="E15" s="39"/>
      <c r="F15" s="39"/>
      <c r="G15" s="39"/>
      <c r="H15" s="39"/>
      <c r="I15" s="45" t="s">
        <v>805</v>
      </c>
      <c r="J15" s="39"/>
    </row>
    <row r="16" spans="1:13">
      <c r="A16" s="45" t="s">
        <v>806</v>
      </c>
      <c r="B16" s="39"/>
      <c r="C16" s="39"/>
      <c r="D16" s="39"/>
      <c r="E16" s="39"/>
      <c r="F16" s="39"/>
      <c r="G16" s="39"/>
      <c r="H16" s="39"/>
      <c r="I16" s="45" t="s">
        <v>807</v>
      </c>
      <c r="J16" s="39"/>
    </row>
    <row r="17" spans="1:10">
      <c r="A17" s="45" t="s">
        <v>808</v>
      </c>
      <c r="B17" s="39"/>
      <c r="C17" s="39"/>
      <c r="D17" s="39"/>
      <c r="E17" s="39"/>
      <c r="F17" s="39"/>
      <c r="G17" s="39"/>
      <c r="H17" s="39"/>
      <c r="I17" s="45" t="s">
        <v>810</v>
      </c>
      <c r="J17" s="39"/>
    </row>
    <row r="18" spans="1:10">
      <c r="A18" s="45" t="s">
        <v>811</v>
      </c>
      <c r="B18" s="39"/>
      <c r="C18" s="39"/>
      <c r="D18" s="39"/>
      <c r="E18" s="39"/>
      <c r="F18" s="39"/>
      <c r="G18" s="39"/>
      <c r="H18" s="39"/>
      <c r="I18" s="39"/>
      <c r="J18" s="39"/>
    </row>
    <row r="19" spans="1:10">
      <c r="A19" s="45" t="s">
        <v>812</v>
      </c>
      <c r="B19" s="39"/>
      <c r="C19" s="39"/>
      <c r="D19" s="39"/>
      <c r="E19" s="39"/>
      <c r="F19" s="39"/>
      <c r="G19" s="39"/>
      <c r="H19" s="39"/>
      <c r="I19" s="39"/>
      <c r="J19" s="39"/>
    </row>
    <row r="20" spans="1:10">
      <c r="A20" s="45" t="s">
        <v>814</v>
      </c>
      <c r="B20" s="39"/>
      <c r="C20" s="39"/>
      <c r="D20" s="39"/>
      <c r="E20" s="39"/>
      <c r="F20" s="39"/>
      <c r="G20" s="39"/>
      <c r="H20" s="39"/>
      <c r="I20" s="39"/>
      <c r="J20" s="39"/>
    </row>
    <row r="21" spans="1:10">
      <c r="A21" s="45" t="s">
        <v>743</v>
      </c>
      <c r="B21" s="39"/>
      <c r="C21" s="39"/>
      <c r="D21" s="39"/>
      <c r="E21" s="39"/>
      <c r="F21" s="39"/>
      <c r="G21" s="39"/>
      <c r="H21" s="39"/>
      <c r="I21" s="39"/>
      <c r="J21" s="39"/>
    </row>
    <row r="22" spans="1:10">
      <c r="A22" s="45" t="s">
        <v>817</v>
      </c>
      <c r="B22" s="39"/>
      <c r="C22" s="39"/>
      <c r="D22" s="39"/>
      <c r="E22" s="39"/>
      <c r="F22" s="39"/>
      <c r="G22" s="39"/>
      <c r="H22" s="39"/>
      <c r="I22" s="39"/>
      <c r="J22" s="39"/>
    </row>
    <row r="23" spans="1:10">
      <c r="A23" s="45" t="s">
        <v>818</v>
      </c>
      <c r="B23" s="39"/>
      <c r="C23" s="39"/>
      <c r="D23" s="39"/>
      <c r="E23" s="39"/>
      <c r="F23" s="39"/>
      <c r="G23" s="39"/>
      <c r="H23" s="39"/>
      <c r="I23" s="39"/>
      <c r="J23" s="39"/>
    </row>
    <row r="24" spans="1:10">
      <c r="A24" s="8" t="s">
        <v>821</v>
      </c>
    </row>
    <row r="25" spans="1:10">
      <c r="A25" s="8" t="s">
        <v>822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55"/>
  <sheetViews>
    <sheetView workbookViewId="0"/>
  </sheetViews>
  <sheetFormatPr defaultColWidth="14.453125" defaultRowHeight="15" customHeight="1"/>
  <sheetData>
    <row r="1" spans="1:13">
      <c r="A1" s="47"/>
      <c r="B1" s="47"/>
      <c r="C1" s="48" t="s">
        <v>868</v>
      </c>
      <c r="D1" s="47"/>
      <c r="E1" s="47"/>
      <c r="G1" s="50" t="s">
        <v>870</v>
      </c>
      <c r="J1" s="41" t="s">
        <v>874</v>
      </c>
      <c r="K1" s="52"/>
      <c r="L1" s="52"/>
      <c r="M1" s="52"/>
    </row>
    <row r="2" spans="1:13">
      <c r="A2" s="53" t="s">
        <v>882</v>
      </c>
      <c r="B2" s="47"/>
      <c r="C2" s="47"/>
      <c r="D2" s="47"/>
      <c r="E2" s="47"/>
      <c r="G2" s="54" t="s">
        <v>885</v>
      </c>
      <c r="J2" s="43" t="s">
        <v>882</v>
      </c>
      <c r="K2" s="52"/>
      <c r="L2" s="52"/>
      <c r="M2" s="52"/>
    </row>
    <row r="3" spans="1:13">
      <c r="A3" s="55" t="s">
        <v>888</v>
      </c>
      <c r="B3" s="47"/>
      <c r="C3" s="47"/>
      <c r="D3" s="47"/>
      <c r="E3" s="47"/>
      <c r="G3" s="56" t="s">
        <v>891</v>
      </c>
      <c r="J3" s="46" t="s">
        <v>894</v>
      </c>
      <c r="K3" s="52"/>
      <c r="L3" s="52"/>
      <c r="M3" s="52"/>
    </row>
    <row r="4" spans="1:13">
      <c r="A4" s="55" t="s">
        <v>896</v>
      </c>
      <c r="B4" s="47"/>
      <c r="C4" s="47"/>
      <c r="D4" s="47"/>
      <c r="E4" s="47"/>
      <c r="G4" s="56" t="s">
        <v>899</v>
      </c>
      <c r="J4" s="46" t="s">
        <v>900</v>
      </c>
      <c r="K4" s="52"/>
      <c r="L4" s="52"/>
      <c r="M4" s="52"/>
    </row>
    <row r="5" spans="1:13">
      <c r="A5" s="47"/>
      <c r="B5" s="47"/>
      <c r="C5" s="47"/>
      <c r="D5" s="47"/>
      <c r="E5" s="47"/>
      <c r="G5" s="50" t="s">
        <v>901</v>
      </c>
      <c r="J5" s="52"/>
      <c r="K5" s="52"/>
      <c r="L5" s="52"/>
      <c r="M5" s="52"/>
    </row>
    <row r="6" spans="1:13">
      <c r="A6" s="47"/>
      <c r="B6" s="47"/>
      <c r="C6" s="47"/>
      <c r="D6" s="47"/>
      <c r="E6" s="47"/>
      <c r="G6" s="56" t="s">
        <v>903</v>
      </c>
      <c r="J6" s="43" t="s">
        <v>904</v>
      </c>
      <c r="K6" s="52"/>
      <c r="L6" s="52"/>
      <c r="M6" s="52"/>
    </row>
    <row r="7" spans="1:13">
      <c r="A7" s="53" t="s">
        <v>904</v>
      </c>
      <c r="B7" s="47"/>
      <c r="C7" s="47"/>
      <c r="D7" s="48" t="s">
        <v>905</v>
      </c>
      <c r="E7" s="47"/>
      <c r="J7" s="46" t="s">
        <v>906</v>
      </c>
      <c r="K7" s="52"/>
      <c r="L7" s="52"/>
      <c r="M7" s="52"/>
    </row>
    <row r="8" spans="1:13">
      <c r="A8" s="55" t="s">
        <v>908</v>
      </c>
      <c r="B8" s="47"/>
      <c r="C8" s="47"/>
      <c r="D8" s="55" t="s">
        <v>838</v>
      </c>
      <c r="E8" s="47"/>
      <c r="J8" s="46" t="s">
        <v>909</v>
      </c>
      <c r="K8" s="52"/>
      <c r="L8" s="52"/>
      <c r="M8" s="52"/>
    </row>
    <row r="9" spans="1:13">
      <c r="A9" s="55" t="s">
        <v>910</v>
      </c>
      <c r="B9" s="47"/>
      <c r="C9" s="47"/>
      <c r="D9" s="55" t="s">
        <v>905</v>
      </c>
      <c r="E9" s="47"/>
      <c r="J9" s="46" t="s">
        <v>912</v>
      </c>
      <c r="K9" s="52"/>
      <c r="L9" s="52"/>
      <c r="M9" s="52"/>
    </row>
    <row r="10" spans="1:13">
      <c r="A10" s="55" t="s">
        <v>913</v>
      </c>
      <c r="B10" s="47"/>
      <c r="C10" s="47"/>
      <c r="D10" s="55" t="s">
        <v>914</v>
      </c>
      <c r="E10" s="47"/>
      <c r="J10" s="46" t="s">
        <v>915</v>
      </c>
      <c r="K10" s="52"/>
      <c r="L10" s="52"/>
      <c r="M10" s="52"/>
    </row>
    <row r="11" spans="1:13">
      <c r="A11" s="55" t="s">
        <v>917</v>
      </c>
      <c r="B11" s="47"/>
      <c r="C11" s="47"/>
      <c r="D11" s="55" t="s">
        <v>918</v>
      </c>
      <c r="E11" s="47"/>
      <c r="J11" s="46" t="s">
        <v>919</v>
      </c>
      <c r="K11" s="52"/>
      <c r="L11" s="52"/>
      <c r="M11" s="52"/>
    </row>
    <row r="12" spans="1:13">
      <c r="A12" s="55" t="s">
        <v>920</v>
      </c>
      <c r="B12" s="47"/>
      <c r="C12" s="47"/>
      <c r="D12" s="55" t="s">
        <v>922</v>
      </c>
      <c r="E12" s="47"/>
      <c r="J12" s="46" t="s">
        <v>924</v>
      </c>
      <c r="K12" s="52"/>
      <c r="L12" s="52"/>
      <c r="M12" s="52"/>
    </row>
    <row r="13" spans="1:13">
      <c r="A13" s="55" t="s">
        <v>926</v>
      </c>
      <c r="B13" s="47"/>
      <c r="C13" s="47"/>
      <c r="D13" s="55" t="s">
        <v>927</v>
      </c>
      <c r="E13" s="47"/>
      <c r="J13" s="46" t="s">
        <v>928</v>
      </c>
      <c r="K13" s="52"/>
      <c r="L13" s="52"/>
      <c r="M13" s="52"/>
    </row>
    <row r="14" spans="1:13">
      <c r="A14" s="55" t="s">
        <v>929</v>
      </c>
      <c r="B14" s="47"/>
      <c r="C14" s="47"/>
      <c r="D14" s="55" t="s">
        <v>931</v>
      </c>
      <c r="E14" s="47"/>
      <c r="J14" s="46" t="s">
        <v>711</v>
      </c>
      <c r="K14" s="52"/>
      <c r="L14" s="41" t="s">
        <v>932</v>
      </c>
      <c r="M14" s="52"/>
    </row>
    <row r="15" spans="1:13">
      <c r="A15" s="55" t="s">
        <v>726</v>
      </c>
      <c r="B15" s="47"/>
      <c r="C15" s="47"/>
      <c r="D15" s="47"/>
      <c r="E15" s="47"/>
      <c r="J15" s="46" t="s">
        <v>748</v>
      </c>
      <c r="K15" s="52"/>
      <c r="L15" s="46" t="s">
        <v>933</v>
      </c>
      <c r="M15" s="52"/>
    </row>
    <row r="16" spans="1:13">
      <c r="A16" s="47"/>
      <c r="B16" s="47"/>
      <c r="C16" s="47"/>
      <c r="D16" s="48" t="s">
        <v>935</v>
      </c>
      <c r="E16" s="47"/>
      <c r="J16" s="46" t="s">
        <v>711</v>
      </c>
      <c r="K16" s="52"/>
      <c r="L16" s="46" t="s">
        <v>936</v>
      </c>
      <c r="M16" s="52"/>
    </row>
    <row r="17" spans="1:13">
      <c r="A17" s="53" t="s">
        <v>937</v>
      </c>
      <c r="B17" s="47"/>
      <c r="C17" s="47"/>
      <c r="D17" s="55" t="s">
        <v>689</v>
      </c>
      <c r="E17" s="47"/>
      <c r="J17" s="46" t="s">
        <v>938</v>
      </c>
      <c r="K17" s="52"/>
      <c r="L17" s="46" t="s">
        <v>939</v>
      </c>
      <c r="M17" s="52"/>
    </row>
    <row r="18" spans="1:13">
      <c r="A18" s="55" t="s">
        <v>941</v>
      </c>
      <c r="B18" s="47"/>
      <c r="C18" s="47"/>
      <c r="D18" s="55" t="s">
        <v>942</v>
      </c>
      <c r="E18" s="47"/>
      <c r="J18" s="46" t="s">
        <v>943</v>
      </c>
      <c r="K18" s="52"/>
      <c r="L18" s="46" t="s">
        <v>944</v>
      </c>
      <c r="M18" s="52"/>
    </row>
    <row r="19" spans="1:13">
      <c r="A19" s="55" t="s">
        <v>945</v>
      </c>
      <c r="B19" s="47"/>
      <c r="C19" s="47"/>
      <c r="D19" s="55" t="s">
        <v>946</v>
      </c>
      <c r="E19" s="55"/>
      <c r="J19" s="46" t="s">
        <v>947</v>
      </c>
      <c r="K19" s="52"/>
      <c r="L19" s="46" t="s">
        <v>949</v>
      </c>
      <c r="M19" s="52"/>
    </row>
    <row r="20" spans="1:13">
      <c r="A20" s="47"/>
      <c r="B20" s="47"/>
      <c r="C20" s="47"/>
      <c r="D20" s="55" t="s">
        <v>950</v>
      </c>
      <c r="E20" s="55"/>
      <c r="J20" s="52"/>
      <c r="K20" s="52"/>
      <c r="L20" s="52"/>
      <c r="M20" s="52"/>
    </row>
    <row r="21" spans="1:13">
      <c r="A21" s="47"/>
      <c r="B21" s="47"/>
      <c r="C21" s="47"/>
      <c r="D21" s="55" t="s">
        <v>951</v>
      </c>
      <c r="E21" s="55"/>
      <c r="J21" s="41" t="s">
        <v>952</v>
      </c>
      <c r="K21" s="52"/>
      <c r="L21" s="41" t="s">
        <v>937</v>
      </c>
      <c r="M21" s="52"/>
    </row>
    <row r="22" spans="1:13">
      <c r="A22" s="47"/>
      <c r="B22" s="47"/>
      <c r="C22" s="47"/>
      <c r="D22" s="55" t="s">
        <v>893</v>
      </c>
      <c r="E22" s="47"/>
      <c r="J22" s="43" t="s">
        <v>954</v>
      </c>
      <c r="K22" s="52"/>
      <c r="L22" s="46" t="s">
        <v>955</v>
      </c>
      <c r="M22" s="52"/>
    </row>
    <row r="23" spans="1:13">
      <c r="A23" s="47"/>
      <c r="B23" s="47"/>
      <c r="C23" s="47"/>
      <c r="D23" s="55" t="s">
        <v>956</v>
      </c>
      <c r="E23" s="47"/>
      <c r="J23" s="46" t="s">
        <v>957</v>
      </c>
      <c r="K23" s="52"/>
      <c r="L23" s="52"/>
      <c r="M23" s="52"/>
    </row>
    <row r="24" spans="1:13">
      <c r="A24" s="47"/>
      <c r="B24" s="47"/>
      <c r="C24" s="47"/>
      <c r="D24" s="55" t="s">
        <v>958</v>
      </c>
      <c r="E24" s="47"/>
      <c r="J24" s="46" t="s">
        <v>959</v>
      </c>
      <c r="K24" s="52"/>
      <c r="L24" s="52"/>
      <c r="M24" s="52"/>
    </row>
    <row r="25" spans="1:13">
      <c r="A25" s="47"/>
      <c r="B25" s="47"/>
      <c r="C25" s="47"/>
      <c r="D25" s="55" t="s">
        <v>962</v>
      </c>
      <c r="E25" s="47"/>
      <c r="J25" s="46" t="s">
        <v>963</v>
      </c>
      <c r="K25" s="52"/>
      <c r="L25" s="52"/>
      <c r="M25" s="52"/>
    </row>
    <row r="26" spans="1:13">
      <c r="A26" s="47"/>
      <c r="B26" s="47"/>
      <c r="C26" s="47"/>
      <c r="D26" s="55" t="s">
        <v>964</v>
      </c>
      <c r="E26" s="47"/>
    </row>
    <row r="27" spans="1:13">
      <c r="D27" s="8" t="s">
        <v>967</v>
      </c>
    </row>
    <row r="28" spans="1:13">
      <c r="D28" s="8" t="s">
        <v>968</v>
      </c>
    </row>
    <row r="50" spans="1:1">
      <c r="A50" s="8" t="s">
        <v>970</v>
      </c>
    </row>
    <row r="51" spans="1:1">
      <c r="A51" s="8" t="s">
        <v>971</v>
      </c>
    </row>
    <row r="52" spans="1:1">
      <c r="A52" s="8" t="s">
        <v>972</v>
      </c>
    </row>
    <row r="53" spans="1:1">
      <c r="A53" s="8" t="s">
        <v>973</v>
      </c>
    </row>
    <row r="54" spans="1:1">
      <c r="A54" s="8" t="s">
        <v>974</v>
      </c>
    </row>
    <row r="55" spans="1:1">
      <c r="A55" s="8" t="s">
        <v>975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Reference</vt:lpstr>
      <vt:lpstr>ExpD_Location</vt:lpstr>
      <vt:lpstr>CashCrop</vt:lpstr>
      <vt:lpstr>Treatment</vt:lpstr>
      <vt:lpstr>Results</vt:lpstr>
      <vt:lpstr>fine_groups</vt:lpstr>
      <vt:lpstr>Groupssoils</vt:lpstr>
      <vt:lpstr>Groups Crop Production</vt:lpstr>
      <vt:lpstr>Groups Water</vt:lpstr>
      <vt:lpstr>Groups Pests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LWA</cp:lastModifiedBy>
  <dcterms:modified xsi:type="dcterms:W3CDTF">2019-09-13T13:28:34Z</dcterms:modified>
</cp:coreProperties>
</file>